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735"/>
  </bookViews>
  <sheets>
    <sheet name="pielikums_lemuma (grozijumi)" sheetId="6" r:id="rId1"/>
  </sheets>
  <calcPr calcId="145621"/>
</workbook>
</file>

<file path=xl/calcChain.xml><?xml version="1.0" encoding="utf-8"?>
<calcChain xmlns="http://schemas.openxmlformats.org/spreadsheetml/2006/main">
  <c r="G30" i="6" l="1"/>
  <c r="F30" i="6"/>
  <c r="E28" i="6"/>
  <c r="J18" i="6" l="1"/>
  <c r="H14" i="6"/>
  <c r="H28" i="6"/>
  <c r="J28" i="6" s="1"/>
  <c r="J27" i="6" s="1"/>
  <c r="H27" i="6"/>
  <c r="F13" i="6"/>
  <c r="D19" i="6"/>
  <c r="H19" i="6" s="1"/>
  <c r="J19" i="6" s="1"/>
  <c r="C19" i="6"/>
  <c r="C13" i="6" s="1"/>
  <c r="D24" i="6"/>
  <c r="G31" i="6"/>
  <c r="J29" i="6"/>
  <c r="I29" i="6"/>
  <c r="I27" i="6" s="1"/>
  <c r="H29" i="6"/>
  <c r="G29" i="6"/>
  <c r="G27" i="6" s="1"/>
  <c r="F29" i="6"/>
  <c r="F27" i="6" s="1"/>
  <c r="E29" i="6"/>
  <c r="E27" i="6" s="1"/>
  <c r="D29" i="6"/>
  <c r="D27" i="6" s="1"/>
  <c r="C29" i="6"/>
  <c r="C27" i="6"/>
  <c r="I26" i="6"/>
  <c r="H26" i="6"/>
  <c r="H24" i="6"/>
  <c r="J24" i="6" s="1"/>
  <c r="I23" i="6"/>
  <c r="H23" i="6"/>
  <c r="I22" i="6"/>
  <c r="H22" i="6"/>
  <c r="H21" i="6"/>
  <c r="H20" i="6"/>
  <c r="H18" i="6"/>
  <c r="D15" i="6"/>
  <c r="J14" i="6"/>
  <c r="I14" i="6"/>
  <c r="D14" i="6"/>
  <c r="D13" i="6" s="1"/>
  <c r="G14" i="6" l="1"/>
  <c r="G13" i="6" s="1"/>
  <c r="I13" i="6"/>
  <c r="H13" i="6"/>
  <c r="J13" i="6" s="1"/>
  <c r="E14" i="6"/>
  <c r="E13" i="6" s="1"/>
</calcChain>
</file>

<file path=xl/sharedStrings.xml><?xml version="1.0" encoding="utf-8"?>
<sst xmlns="http://schemas.openxmlformats.org/spreadsheetml/2006/main" count="39" uniqueCount="39">
  <si>
    <t>Pozīcija / gads</t>
  </si>
  <si>
    <t>1.ceturksnis</t>
  </si>
  <si>
    <t>2.ceturksnis</t>
  </si>
  <si>
    <t>3.ceturksnis</t>
  </si>
  <si>
    <t>4.ceturksnis</t>
  </si>
  <si>
    <t>Priekšfinansējums no pašvaldības budžeta</t>
  </si>
  <si>
    <t>Kopā</t>
  </si>
  <si>
    <t>no pašvaldības budžeta</t>
  </si>
  <si>
    <t>no valsts budžeta</t>
  </si>
  <si>
    <t>Līdzfinansējums no pašvaldības budžeta</t>
  </si>
  <si>
    <t>Ieņēmumi no citu valstu finanšu palīdzības programmu īstenošanas (21.1.9.2.)</t>
  </si>
  <si>
    <t>Pašvaldību saņemtie transferti no citām pašvaldībām (19.2.0.0.)</t>
  </si>
  <si>
    <t>Atlikums perioda beigās, t.sk:</t>
  </si>
  <si>
    <t>pašvaldības līdzekļi F22010000 bankā</t>
  </si>
  <si>
    <t>Pārējie pašvaldību saņemtie valsts budžeta iestāžu transferti (18.6.9.0.)</t>
  </si>
  <si>
    <t>Pielikums Jūrmalas pilsētas domes</t>
  </si>
  <si>
    <t>Projekta</t>
  </si>
  <si>
    <t>finansēšanas plāns</t>
  </si>
  <si>
    <t>IEŅĒMUMI kopā, t.sk.:</t>
  </si>
  <si>
    <t>Atlikums perioda sākumā, t.sk.</t>
  </si>
  <si>
    <t>cits finansējuma avots</t>
  </si>
  <si>
    <t>Pārējie šajā klasifikācijā iepriekš neklasificētie ieņēmumi (21.4.2.0.)</t>
  </si>
  <si>
    <t>IZDEVUMI kopā, t.sk.:</t>
  </si>
  <si>
    <t>IZDEVUMI projekta aktivitāšu īstenošanai</t>
  </si>
  <si>
    <t> atlikums projekta turpmākai īstenošanai F22010000 bankā</t>
  </si>
  <si>
    <t>Pašvaldību saņemtie valsts budžeta transferti noteiktam mērķim (18.6.2.0.)</t>
  </si>
  <si>
    <t>2017.gads</t>
  </si>
  <si>
    <t>Projekta īstenotājs: Jūrmalas pilsētas Labklājības pārvalde</t>
  </si>
  <si>
    <t>"Sniegt iespēju bērniem/EmpowerKids"</t>
  </si>
  <si>
    <t>Projekta nosaukums: "Sniegt iespēju bērniem/EmpowerKids"</t>
  </si>
  <si>
    <t>Funkcionālās klasifikācijas kods: 10.400</t>
  </si>
  <si>
    <t>Kopējais projekta finansējums saskaņā ar apstiprināto projekta pieteikumu: 57 616.00 EUR, t.sk., attiecināmās izmaksas 57 616.00  EUR, kas 85% apmērā tiek finansētas no Eiropas Reģionālā attīstības fonda līdzekļiem un 15% apmērā tiek finansētas no Jūrmalas pilsētas pašvaldības budžeta</t>
  </si>
  <si>
    <t>Ieņēmumi no vadošā partnera partneru grupas īstenotajiem Eiropas Savienības politiku instrumentu projektiem (21.1.9.4.)</t>
  </si>
  <si>
    <t>2018.gads</t>
  </si>
  <si>
    <t>2016.gads</t>
  </si>
  <si>
    <t>kopā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</si>
  <si>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</si>
  <si>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2016.gada 16.decembra lēmumu Nr.651</t>
  </si>
  <si>
    <t>(protokols Nr.19, 31.punkts)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</si>
</sst>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2" borderId="1" applyNumberFormat="0" applyFont="0" applyAlignment="0" applyProtection="0"/>
    <xf numFmtId="0" fontId="1" fillId="0" borderId="0"/>
  </cellStyleXfs>
  <cellXfs count="113">
    <xf numFmtId="0" fontId="0" fillId="0" borderId="0" xfId="0"/>
    <xf numFmtId="0" fontId="0" fillId="0" borderId="21" xfId="0" applyBorder="1"/>
    <xf numFmtId="3" fontId="7" fillId="4" borderId="32" xfId="0" applyNumberFormat="1" applyFont="1" applyFill="1" applyBorder="1" applyAlignment="1">
      <alignment horizontal="right" vertical="center"/>
    </xf>
    <xf numFmtId="3" fontId="7" fillId="4" borderId="19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0" fontId="2" fillId="0" borderId="0" xfId="0" applyFont="1"/>
    <xf numFmtId="0" fontId="9" fillId="0" borderId="14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2" fillId="0" borderId="3" xfId="0" applyFont="1" applyBorder="1"/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3" fontId="9" fillId="0" borderId="3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3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11" fillId="4" borderId="7" xfId="0" applyNumberFormat="1" applyFont="1" applyFill="1" applyBorder="1" applyAlignment="1">
      <alignment horizontal="right" vertical="center"/>
    </xf>
    <xf numFmtId="3" fontId="11" fillId="4" borderId="29" xfId="0" applyNumberFormat="1" applyFont="1" applyFill="1" applyBorder="1" applyAlignment="1">
      <alignment horizontal="right" vertical="center"/>
    </xf>
    <xf numFmtId="3" fontId="11" fillId="4" borderId="17" xfId="0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3" fontId="11" fillId="4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3" fontId="12" fillId="0" borderId="7" xfId="0" applyNumberFormat="1" applyFont="1" applyBorder="1"/>
    <xf numFmtId="3" fontId="12" fillId="0" borderId="3" xfId="0" applyNumberFormat="1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3" xfId="0" applyFont="1" applyBorder="1"/>
    <xf numFmtId="0" fontId="12" fillId="0" borderId="11" xfId="0" applyFont="1" applyBorder="1"/>
    <xf numFmtId="3" fontId="12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2 3" xfId="3"/>
    <cellStyle name="Normal 3" xfId="4"/>
    <cellStyle name="Normal 4" xfId="6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3"/>
  <sheetViews>
    <sheetView tabSelected="1" workbookViewId="0">
      <selection activeCell="O21" sqref="O21"/>
    </sheetView>
  </sheetViews>
  <sheetFormatPr defaultRowHeight="12.75" x14ac:dyDescent="0.2"/>
  <cols>
    <col min="2" max="2" width="43.5703125" customWidth="1"/>
    <col min="3" max="3" width="11.42578125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7109375" customWidth="1"/>
    <col min="10" max="10" width="9" customWidth="1"/>
  </cols>
  <sheetData>
    <row r="1" spans="1:11" ht="15.75" x14ac:dyDescent="0.2">
      <c r="A1" s="72" t="s">
        <v>15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5.75" x14ac:dyDescent="0.2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ht="15.75" x14ac:dyDescent="0.2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15.75" x14ac:dyDescent="0.2">
      <c r="A4" s="73" t="s">
        <v>16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7.25" x14ac:dyDescent="0.2">
      <c r="A5" s="74" t="s">
        <v>28</v>
      </c>
      <c r="B5" s="74"/>
      <c r="C5" s="74"/>
      <c r="D5" s="74"/>
      <c r="E5" s="74"/>
      <c r="F5" s="74"/>
      <c r="G5" s="74"/>
      <c r="H5" s="74"/>
      <c r="I5" s="74"/>
      <c r="J5" s="74"/>
    </row>
    <row r="6" spans="1:11" ht="15.75" x14ac:dyDescent="0.2">
      <c r="A6" s="71" t="s">
        <v>17</v>
      </c>
      <c r="B6" s="71"/>
      <c r="C6" s="71"/>
      <c r="D6" s="71"/>
      <c r="E6" s="71"/>
      <c r="F6" s="71"/>
      <c r="G6" s="71"/>
      <c r="H6" s="71"/>
      <c r="I6" s="71"/>
      <c r="J6" s="71"/>
    </row>
    <row r="7" spans="1:11" x14ac:dyDescent="0.2">
      <c r="A7" s="77" t="s">
        <v>27</v>
      </c>
      <c r="B7" s="78"/>
      <c r="C7" s="78"/>
      <c r="D7" s="78"/>
      <c r="E7" s="78"/>
      <c r="F7" s="78"/>
      <c r="G7" s="78"/>
      <c r="H7" s="78"/>
      <c r="I7" s="78"/>
      <c r="J7" s="79"/>
    </row>
    <row r="8" spans="1:11" x14ac:dyDescent="0.2">
      <c r="A8" s="80" t="s">
        <v>29</v>
      </c>
      <c r="B8" s="81"/>
      <c r="C8" s="81"/>
      <c r="D8" s="81"/>
      <c r="E8" s="81"/>
      <c r="F8" s="81"/>
      <c r="G8" s="81"/>
      <c r="H8" s="81"/>
      <c r="I8" s="81"/>
      <c r="J8" s="81"/>
      <c r="K8" s="1"/>
    </row>
    <row r="9" spans="1:11" x14ac:dyDescent="0.2">
      <c r="A9" s="80" t="s">
        <v>30</v>
      </c>
      <c r="B9" s="81"/>
      <c r="C9" s="81"/>
      <c r="D9" s="81"/>
      <c r="E9" s="81"/>
      <c r="F9" s="81"/>
      <c r="G9" s="81"/>
      <c r="H9" s="81"/>
      <c r="I9" s="81"/>
      <c r="J9" s="81"/>
      <c r="K9" s="1"/>
    </row>
    <row r="10" spans="1:11" ht="37.5" customHeight="1" x14ac:dyDescent="0.2">
      <c r="A10" s="82" t="s">
        <v>31</v>
      </c>
      <c r="B10" s="83"/>
      <c r="C10" s="83"/>
      <c r="D10" s="83"/>
      <c r="E10" s="83"/>
      <c r="F10" s="83"/>
      <c r="G10" s="83"/>
      <c r="H10" s="83"/>
      <c r="I10" s="83"/>
      <c r="J10" s="83"/>
      <c r="K10" s="1"/>
    </row>
    <row r="11" spans="1:11" ht="12.75" customHeight="1" x14ac:dyDescent="0.2">
      <c r="A11" s="84" t="s">
        <v>0</v>
      </c>
      <c r="B11" s="85"/>
      <c r="C11" s="88" t="s">
        <v>34</v>
      </c>
      <c r="D11" s="90" t="s">
        <v>26</v>
      </c>
      <c r="E11" s="90"/>
      <c r="F11" s="90"/>
      <c r="G11" s="90"/>
      <c r="H11" s="90"/>
      <c r="I11" s="88" t="s">
        <v>33</v>
      </c>
      <c r="J11" s="88" t="s">
        <v>35</v>
      </c>
    </row>
    <row r="12" spans="1:11" ht="21.75" customHeight="1" x14ac:dyDescent="0.2">
      <c r="A12" s="86"/>
      <c r="B12" s="87"/>
      <c r="C12" s="89"/>
      <c r="D12" s="5" t="s">
        <v>1</v>
      </c>
      <c r="E12" s="6" t="s">
        <v>2</v>
      </c>
      <c r="F12" s="6" t="s">
        <v>3</v>
      </c>
      <c r="G12" s="7" t="s">
        <v>4</v>
      </c>
      <c r="H12" s="8" t="s">
        <v>6</v>
      </c>
      <c r="I12" s="89"/>
      <c r="J12" s="89"/>
    </row>
    <row r="13" spans="1:11" x14ac:dyDescent="0.2">
      <c r="A13" s="91" t="s">
        <v>18</v>
      </c>
      <c r="B13" s="92"/>
      <c r="C13" s="9">
        <f>SUM(C14,C18,C19,C20,C21,C22,C23,C24,C26)</f>
        <v>16227</v>
      </c>
      <c r="D13" s="2">
        <f>SUM(D14,D18,D19,D20,D21,D22,D23,D24,D26)</f>
        <v>19407</v>
      </c>
      <c r="E13" s="3">
        <f>SUM(E14,E18:E26)</f>
        <v>7486</v>
      </c>
      <c r="F13" s="3">
        <f>SUM(F14,F18:F26)</f>
        <v>26286</v>
      </c>
      <c r="G13" s="4">
        <f>SUM(G14,G18:G26)</f>
        <v>22240</v>
      </c>
      <c r="H13" s="9">
        <f>SUM(H14,H18:H26)</f>
        <v>57357</v>
      </c>
      <c r="I13" s="45">
        <f>SUM(I14,I18:I26)+I16</f>
        <v>36165</v>
      </c>
      <c r="J13" s="63">
        <f>C13+H13+I13-H14-I14</f>
        <v>93781</v>
      </c>
    </row>
    <row r="14" spans="1:11" x14ac:dyDescent="0.2">
      <c r="A14" s="93" t="s">
        <v>19</v>
      </c>
      <c r="B14" s="94"/>
      <c r="C14" s="10"/>
      <c r="D14" s="11">
        <f>SUM(D15:D17)</f>
        <v>3185</v>
      </c>
      <c r="E14" s="12">
        <f>D29</f>
        <v>3530</v>
      </c>
      <c r="F14" s="12">
        <v>1188</v>
      </c>
      <c r="G14" s="13">
        <f>F29</f>
        <v>13344</v>
      </c>
      <c r="H14" s="14">
        <f>H15</f>
        <v>3185</v>
      </c>
      <c r="I14" s="14">
        <f>I17</f>
        <v>12783</v>
      </c>
      <c r="J14" s="14">
        <f>J17</f>
        <v>0</v>
      </c>
      <c r="K14" s="15"/>
    </row>
    <row r="15" spans="1:11" x14ac:dyDescent="0.2">
      <c r="A15" s="16"/>
      <c r="B15" s="17" t="s">
        <v>7</v>
      </c>
      <c r="C15" s="10"/>
      <c r="D15" s="11">
        <f>3185</f>
        <v>3185</v>
      </c>
      <c r="E15" s="12"/>
      <c r="F15" s="12"/>
      <c r="G15" s="13"/>
      <c r="H15" s="14">
        <v>3185</v>
      </c>
      <c r="I15" s="14"/>
      <c r="J15" s="18"/>
      <c r="K15" s="15"/>
    </row>
    <row r="16" spans="1:11" x14ac:dyDescent="0.2">
      <c r="A16" s="16"/>
      <c r="B16" s="17" t="s">
        <v>8</v>
      </c>
      <c r="C16" s="10"/>
      <c r="D16" s="11"/>
      <c r="E16" s="12"/>
      <c r="F16" s="12"/>
      <c r="G16" s="13"/>
      <c r="H16" s="14"/>
      <c r="I16" s="14"/>
      <c r="J16" s="18"/>
      <c r="K16" s="15"/>
    </row>
    <row r="17" spans="1:11" x14ac:dyDescent="0.2">
      <c r="A17" s="19"/>
      <c r="B17" s="20" t="s">
        <v>20</v>
      </c>
      <c r="C17" s="21"/>
      <c r="D17" s="22"/>
      <c r="E17" s="23">
        <v>3530</v>
      </c>
      <c r="F17" s="23"/>
      <c r="G17" s="24">
        <v>13344</v>
      </c>
      <c r="H17" s="25"/>
      <c r="I17" s="14">
        <v>12783</v>
      </c>
      <c r="J17" s="26"/>
      <c r="K17" s="15"/>
    </row>
    <row r="18" spans="1:11" x14ac:dyDescent="0.2">
      <c r="A18" s="95" t="s">
        <v>5</v>
      </c>
      <c r="B18" s="96"/>
      <c r="C18" s="27">
        <v>12716</v>
      </c>
      <c r="D18" s="28">
        <v>10215</v>
      </c>
      <c r="E18" s="29">
        <v>1480</v>
      </c>
      <c r="F18" s="29">
        <v>11754</v>
      </c>
      <c r="G18" s="30"/>
      <c r="H18" s="31">
        <f>SUM(D18:G18)</f>
        <v>23449</v>
      </c>
      <c r="I18" s="32">
        <v>0</v>
      </c>
      <c r="J18" s="64">
        <f>H18+C18</f>
        <v>36165</v>
      </c>
      <c r="K18" s="15"/>
    </row>
    <row r="19" spans="1:11" x14ac:dyDescent="0.2">
      <c r="A19" s="93" t="s">
        <v>9</v>
      </c>
      <c r="B19" s="94"/>
      <c r="C19" s="10">
        <f>3511</f>
        <v>3511</v>
      </c>
      <c r="D19" s="11">
        <f>2477+178</f>
        <v>2655</v>
      </c>
      <c r="E19" s="12">
        <v>2476</v>
      </c>
      <c r="F19" s="12"/>
      <c r="G19" s="13"/>
      <c r="H19" s="31">
        <f>SUM(D19:G19)</f>
        <v>5131</v>
      </c>
      <c r="I19" s="14"/>
      <c r="J19" s="65">
        <f>H19+C19</f>
        <v>8642</v>
      </c>
      <c r="K19" s="15"/>
    </row>
    <row r="20" spans="1:11" x14ac:dyDescent="0.2">
      <c r="A20" s="97" t="s">
        <v>36</v>
      </c>
      <c r="B20" s="98"/>
      <c r="C20" s="33"/>
      <c r="D20" s="22"/>
      <c r="E20" s="23"/>
      <c r="F20" s="23"/>
      <c r="G20" s="24"/>
      <c r="H20" s="25">
        <f>SUM(D20:G20)</f>
        <v>0</v>
      </c>
      <c r="I20" s="25">
        <v>0</v>
      </c>
      <c r="J20" s="66"/>
      <c r="K20" s="15"/>
    </row>
    <row r="21" spans="1:11" x14ac:dyDescent="0.2">
      <c r="A21" s="75" t="s">
        <v>25</v>
      </c>
      <c r="B21" s="76"/>
      <c r="C21" s="34"/>
      <c r="D21" s="35"/>
      <c r="E21" s="36"/>
      <c r="F21" s="36"/>
      <c r="G21" s="37"/>
      <c r="H21" s="31">
        <f>SUM(D21:G21)</f>
        <v>0</v>
      </c>
      <c r="I21" s="31">
        <v>0</v>
      </c>
      <c r="J21" s="67"/>
      <c r="K21" s="15"/>
    </row>
    <row r="22" spans="1:11" x14ac:dyDescent="0.2">
      <c r="A22" s="107" t="s">
        <v>14</v>
      </c>
      <c r="B22" s="108"/>
      <c r="C22" s="38"/>
      <c r="D22" s="35"/>
      <c r="E22" s="36"/>
      <c r="F22" s="36"/>
      <c r="G22" s="37"/>
      <c r="H22" s="31">
        <f t="shared" ref="H22:H26" si="0">SUM(B22:F22)</f>
        <v>0</v>
      </c>
      <c r="I22" s="31">
        <f>SUM(D22:G22)</f>
        <v>0</v>
      </c>
      <c r="J22" s="68"/>
      <c r="K22" s="15"/>
    </row>
    <row r="23" spans="1:11" x14ac:dyDescent="0.2">
      <c r="A23" s="109" t="s">
        <v>11</v>
      </c>
      <c r="B23" s="110"/>
      <c r="C23" s="39"/>
      <c r="D23" s="11"/>
      <c r="E23" s="12"/>
      <c r="F23" s="12"/>
      <c r="G23" s="13"/>
      <c r="H23" s="14">
        <f t="shared" si="0"/>
        <v>0</v>
      </c>
      <c r="I23" s="14">
        <f>SUM(D23:G23)</f>
        <v>0</v>
      </c>
      <c r="J23" s="68"/>
      <c r="K23" s="15"/>
    </row>
    <row r="24" spans="1:11" ht="27" customHeight="1" x14ac:dyDescent="0.2">
      <c r="A24" s="109" t="s">
        <v>10</v>
      </c>
      <c r="B24" s="110"/>
      <c r="C24" s="39"/>
      <c r="D24" s="11">
        <f>2342+1010</f>
        <v>3352</v>
      </c>
      <c r="E24" s="12"/>
      <c r="F24" s="12">
        <v>13344</v>
      </c>
      <c r="G24" s="13">
        <v>8896</v>
      </c>
      <c r="H24" s="14">
        <f>D24+E24+F24+G24</f>
        <v>25592</v>
      </c>
      <c r="I24" s="14">
        <v>23382</v>
      </c>
      <c r="J24" s="70">
        <f>H24+I24</f>
        <v>48974</v>
      </c>
      <c r="K24" s="15"/>
    </row>
    <row r="25" spans="1:11" ht="27" customHeight="1" x14ac:dyDescent="0.2">
      <c r="A25" s="107" t="s">
        <v>32</v>
      </c>
      <c r="B25" s="108"/>
      <c r="C25" s="40"/>
      <c r="D25" s="41"/>
      <c r="E25" s="42"/>
      <c r="F25" s="42"/>
      <c r="G25" s="43"/>
      <c r="H25" s="26"/>
      <c r="I25" s="26"/>
      <c r="J25" s="44"/>
      <c r="K25" s="15"/>
    </row>
    <row r="26" spans="1:11" x14ac:dyDescent="0.2">
      <c r="A26" s="97" t="s">
        <v>21</v>
      </c>
      <c r="B26" s="98"/>
      <c r="C26" s="33"/>
      <c r="D26" s="22"/>
      <c r="E26" s="23"/>
      <c r="F26" s="23"/>
      <c r="G26" s="24"/>
      <c r="H26" s="25">
        <f t="shared" si="0"/>
        <v>0</v>
      </c>
      <c r="I26" s="25">
        <f>SUM(D26:G26)</f>
        <v>0</v>
      </c>
      <c r="J26" s="69"/>
      <c r="K26" s="15"/>
    </row>
    <row r="27" spans="1:11" x14ac:dyDescent="0.2">
      <c r="A27" s="111" t="s">
        <v>22</v>
      </c>
      <c r="B27" s="112"/>
      <c r="C27" s="45">
        <f>SUM(C28:C29)</f>
        <v>16227</v>
      </c>
      <c r="D27" s="46">
        <f>SUM(D28:D29)</f>
        <v>19407</v>
      </c>
      <c r="E27" s="47">
        <f>SUM(E28:E29)</f>
        <v>7486</v>
      </c>
      <c r="F27" s="47">
        <f>SUM(F28:F29)</f>
        <v>25098</v>
      </c>
      <c r="G27" s="48">
        <f>SUM(G28:G29)</f>
        <v>22240</v>
      </c>
      <c r="H27" s="49">
        <f>SUM(H28,H29)</f>
        <v>57357</v>
      </c>
      <c r="I27" s="49">
        <f>SUM(I28:I29)</f>
        <v>36165</v>
      </c>
      <c r="J27" s="45">
        <f>SUM(J28:J29)</f>
        <v>93781</v>
      </c>
      <c r="K27" s="15"/>
    </row>
    <row r="28" spans="1:11" x14ac:dyDescent="0.2">
      <c r="A28" s="99" t="s">
        <v>23</v>
      </c>
      <c r="B28" s="100"/>
      <c r="C28" s="50">
        <v>13042</v>
      </c>
      <c r="D28" s="51">
        <v>15877</v>
      </c>
      <c r="E28" s="52">
        <f>6298+1188</f>
        <v>7486</v>
      </c>
      <c r="F28" s="52">
        <v>11754</v>
      </c>
      <c r="G28" s="53">
        <v>9457</v>
      </c>
      <c r="H28" s="54">
        <f>SUM(D28:G28)</f>
        <v>44574</v>
      </c>
      <c r="I28" s="54"/>
      <c r="J28" s="65">
        <f>H28+C28</f>
        <v>57616</v>
      </c>
      <c r="K28" s="15"/>
    </row>
    <row r="29" spans="1:11" x14ac:dyDescent="0.2">
      <c r="A29" s="101" t="s">
        <v>12</v>
      </c>
      <c r="B29" s="102"/>
      <c r="C29" s="44">
        <f>SUM(C30:C31)</f>
        <v>3185</v>
      </c>
      <c r="D29" s="55">
        <f>SUM(D30:D31)</f>
        <v>3530</v>
      </c>
      <c r="E29" s="56">
        <f>SUM(E30:E31)</f>
        <v>0</v>
      </c>
      <c r="F29" s="56">
        <f>F30</f>
        <v>13344</v>
      </c>
      <c r="G29" s="57">
        <f>SUM(G30:G31)</f>
        <v>12783</v>
      </c>
      <c r="H29" s="44">
        <f>H30</f>
        <v>12783</v>
      </c>
      <c r="I29" s="44">
        <f>I31+I30</f>
        <v>36165</v>
      </c>
      <c r="J29" s="44">
        <f>J31+J30</f>
        <v>36165</v>
      </c>
      <c r="K29" s="15"/>
    </row>
    <row r="30" spans="1:11" x14ac:dyDescent="0.2">
      <c r="A30" s="103" t="s">
        <v>24</v>
      </c>
      <c r="B30" s="104"/>
      <c r="C30" s="58">
        <v>3185</v>
      </c>
      <c r="D30" s="11">
        <v>3530</v>
      </c>
      <c r="E30" s="12"/>
      <c r="F30" s="12">
        <f>14532-1188</f>
        <v>13344</v>
      </c>
      <c r="G30" s="13">
        <f>13971-1188</f>
        <v>12783</v>
      </c>
      <c r="H30" s="59">
        <v>12783</v>
      </c>
      <c r="I30" s="59"/>
      <c r="J30" s="18"/>
      <c r="K30" s="15"/>
    </row>
    <row r="31" spans="1:11" x14ac:dyDescent="0.2">
      <c r="A31" s="105" t="s">
        <v>13</v>
      </c>
      <c r="B31" s="106"/>
      <c r="C31" s="60"/>
      <c r="D31" s="22">
        <v>0</v>
      </c>
      <c r="E31" s="23">
        <v>0</v>
      </c>
      <c r="F31" s="23">
        <v>0</v>
      </c>
      <c r="G31" s="24">
        <f>F31</f>
        <v>0</v>
      </c>
      <c r="H31" s="61">
        <v>0</v>
      </c>
      <c r="I31" s="61">
        <v>36165</v>
      </c>
      <c r="J31" s="62">
        <v>36165</v>
      </c>
      <c r="K31" s="15"/>
    </row>
    <row r="32" spans="1:1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31"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21:B21"/>
    <mergeCell ref="A7:J7"/>
    <mergeCell ref="A8:J8"/>
    <mergeCell ref="A9:J9"/>
    <mergeCell ref="A10:J10"/>
    <mergeCell ref="A11:B12"/>
    <mergeCell ref="C11:C12"/>
    <mergeCell ref="D11:H11"/>
    <mergeCell ref="I11:I12"/>
    <mergeCell ref="J11:J12"/>
    <mergeCell ref="A13:B13"/>
    <mergeCell ref="A14:B14"/>
    <mergeCell ref="A18:B18"/>
    <mergeCell ref="A19:B19"/>
    <mergeCell ref="A20:B20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pielikums_lemuma (grozijumi)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2016-12-20T11:55:56Z</cp:lastPrinted>
  <dcterms:created xsi:type="dcterms:W3CDTF">2009-11-16T13:33:28Z</dcterms:created>
  <dcterms:modified xsi:type="dcterms:W3CDTF">2016-12-20T11:56:05Z</dcterms:modified>
</cp:coreProperties>
</file>