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9200" windowHeight="11595" activeTab="1"/>
  </bookViews>
  <sheets>
    <sheet name="06.1.6." sheetId="5" r:id="rId1"/>
    <sheet name="16.piel." sheetId="4" r:id="rId2"/>
  </sheets>
  <definedNames>
    <definedName name="_xlnm._FilterDatabase" localSheetId="0" hidden="1">'06.1.6.'!$A$18:$P$296</definedName>
    <definedName name="_xlnm.Print_Titles" localSheetId="0">'06.1.6.'!$18:$18</definedName>
  </definedNames>
  <calcPr calcId="152511"/>
</workbook>
</file>

<file path=xl/calcChain.xml><?xml version="1.0" encoding="utf-8"?>
<calcChain xmlns="http://schemas.openxmlformats.org/spreadsheetml/2006/main">
  <c r="O13" i="4" l="1"/>
  <c r="O296" i="5" l="1"/>
  <c r="L296" i="5"/>
  <c r="I296" i="5"/>
  <c r="F296" i="5"/>
  <c r="C296" i="5" s="1"/>
  <c r="O295" i="5"/>
  <c r="L295" i="5"/>
  <c r="I295" i="5"/>
  <c r="F295" i="5"/>
  <c r="C295" i="5" s="1"/>
  <c r="O294" i="5"/>
  <c r="L294" i="5"/>
  <c r="I294" i="5"/>
  <c r="F294" i="5"/>
  <c r="O293" i="5"/>
  <c r="L293" i="5"/>
  <c r="I293" i="5"/>
  <c r="F293" i="5"/>
  <c r="O292" i="5"/>
  <c r="L292" i="5"/>
  <c r="C292" i="5" s="1"/>
  <c r="I292" i="5"/>
  <c r="F292" i="5"/>
  <c r="O291" i="5"/>
  <c r="L291" i="5"/>
  <c r="I291" i="5"/>
  <c r="F291" i="5"/>
  <c r="C291" i="5" s="1"/>
  <c r="O290" i="5"/>
  <c r="L290" i="5"/>
  <c r="I290" i="5"/>
  <c r="F290" i="5"/>
  <c r="O289" i="5"/>
  <c r="L289" i="5"/>
  <c r="I289" i="5"/>
  <c r="I288" i="5" s="1"/>
  <c r="F289" i="5"/>
  <c r="N288" i="5"/>
  <c r="M288" i="5"/>
  <c r="K288" i="5"/>
  <c r="J288" i="5"/>
  <c r="H288" i="5"/>
  <c r="G288" i="5"/>
  <c r="F288" i="5"/>
  <c r="E288" i="5"/>
  <c r="D288" i="5"/>
  <c r="O283" i="5"/>
  <c r="L283" i="5"/>
  <c r="I283" i="5"/>
  <c r="F283" i="5"/>
  <c r="C283" i="5" s="1"/>
  <c r="O282" i="5"/>
  <c r="L282" i="5"/>
  <c r="I282" i="5"/>
  <c r="I281" i="5" s="1"/>
  <c r="F282" i="5"/>
  <c r="N281" i="5"/>
  <c r="M281" i="5"/>
  <c r="L281" i="5"/>
  <c r="K281" i="5"/>
  <c r="J281" i="5"/>
  <c r="H281" i="5"/>
  <c r="G281" i="5"/>
  <c r="E281" i="5"/>
  <c r="D281" i="5"/>
  <c r="O280" i="5"/>
  <c r="O279" i="5" s="1"/>
  <c r="L280" i="5"/>
  <c r="L279" i="5" s="1"/>
  <c r="I280" i="5"/>
  <c r="F280" i="5"/>
  <c r="N279" i="5"/>
  <c r="M279" i="5"/>
  <c r="K279" i="5"/>
  <c r="K268" i="5" s="1"/>
  <c r="J279" i="5"/>
  <c r="I279" i="5"/>
  <c r="H279" i="5"/>
  <c r="G279" i="5"/>
  <c r="G268" i="5" s="1"/>
  <c r="F279" i="5"/>
  <c r="C279" i="5" s="1"/>
  <c r="E279" i="5"/>
  <c r="D279" i="5"/>
  <c r="O278" i="5"/>
  <c r="L278" i="5"/>
  <c r="I278" i="5"/>
  <c r="F278" i="5"/>
  <c r="O277" i="5"/>
  <c r="L277" i="5"/>
  <c r="I277" i="5"/>
  <c r="F277" i="5"/>
  <c r="O276" i="5"/>
  <c r="L276" i="5"/>
  <c r="L275" i="5" s="1"/>
  <c r="I276" i="5"/>
  <c r="F276" i="5"/>
  <c r="O275" i="5"/>
  <c r="N275" i="5"/>
  <c r="M275" i="5"/>
  <c r="K275" i="5"/>
  <c r="J275" i="5"/>
  <c r="H275" i="5"/>
  <c r="G275" i="5"/>
  <c r="F275" i="5"/>
  <c r="E275" i="5"/>
  <c r="E269" i="5" s="1"/>
  <c r="E268" i="5" s="1"/>
  <c r="D275" i="5"/>
  <c r="O274" i="5"/>
  <c r="L274" i="5"/>
  <c r="I274" i="5"/>
  <c r="F274" i="5"/>
  <c r="O273" i="5"/>
  <c r="L273" i="5"/>
  <c r="I273" i="5"/>
  <c r="F273" i="5"/>
  <c r="O272" i="5"/>
  <c r="L272" i="5"/>
  <c r="I272" i="5"/>
  <c r="F272" i="5"/>
  <c r="O271" i="5"/>
  <c r="N271" i="5"/>
  <c r="M271" i="5"/>
  <c r="K271" i="5"/>
  <c r="J271" i="5"/>
  <c r="H271" i="5"/>
  <c r="G271" i="5"/>
  <c r="F271" i="5"/>
  <c r="E271" i="5"/>
  <c r="D271" i="5"/>
  <c r="O270" i="5"/>
  <c r="L270" i="5"/>
  <c r="I270" i="5"/>
  <c r="F270" i="5"/>
  <c r="J269" i="5"/>
  <c r="J268" i="5" s="1"/>
  <c r="D269" i="5"/>
  <c r="D268" i="5" s="1"/>
  <c r="N268" i="5"/>
  <c r="M268" i="5"/>
  <c r="H268" i="5"/>
  <c r="O267" i="5"/>
  <c r="L267" i="5"/>
  <c r="I267" i="5"/>
  <c r="F267" i="5"/>
  <c r="O266" i="5"/>
  <c r="O263" i="5" s="1"/>
  <c r="L266" i="5"/>
  <c r="I266" i="5"/>
  <c r="F266" i="5"/>
  <c r="C266" i="5"/>
  <c r="O265" i="5"/>
  <c r="L265" i="5"/>
  <c r="I265" i="5"/>
  <c r="F265" i="5"/>
  <c r="C265" i="5" s="1"/>
  <c r="O264" i="5"/>
  <c r="L264" i="5"/>
  <c r="I264" i="5"/>
  <c r="I263" i="5" s="1"/>
  <c r="F264" i="5"/>
  <c r="C264" i="5" s="1"/>
  <c r="N263" i="5"/>
  <c r="M263" i="5"/>
  <c r="K263" i="5"/>
  <c r="J263" i="5"/>
  <c r="H263" i="5"/>
  <c r="G263" i="5"/>
  <c r="E263" i="5"/>
  <c r="D263" i="5"/>
  <c r="D258" i="5" s="1"/>
  <c r="O262" i="5"/>
  <c r="O259" i="5" s="1"/>
  <c r="L262" i="5"/>
  <c r="I262" i="5"/>
  <c r="F262" i="5"/>
  <c r="C262" i="5" s="1"/>
  <c r="O261" i="5"/>
  <c r="L261" i="5"/>
  <c r="I261" i="5"/>
  <c r="F261" i="5"/>
  <c r="O260" i="5"/>
  <c r="L260" i="5"/>
  <c r="I260" i="5"/>
  <c r="I259" i="5" s="1"/>
  <c r="I258" i="5" s="1"/>
  <c r="F260" i="5"/>
  <c r="N259" i="5"/>
  <c r="M259" i="5"/>
  <c r="L259" i="5"/>
  <c r="K259" i="5"/>
  <c r="K258" i="5" s="1"/>
  <c r="J259" i="5"/>
  <c r="H259" i="5"/>
  <c r="G259" i="5"/>
  <c r="E259" i="5"/>
  <c r="D259" i="5"/>
  <c r="O258" i="5"/>
  <c r="M258" i="5"/>
  <c r="H258" i="5"/>
  <c r="G258" i="5"/>
  <c r="E258" i="5"/>
  <c r="O257" i="5"/>
  <c r="L257" i="5"/>
  <c r="I257" i="5"/>
  <c r="F257" i="5"/>
  <c r="O256" i="5"/>
  <c r="L256" i="5"/>
  <c r="I256" i="5"/>
  <c r="F256" i="5"/>
  <c r="O255" i="5"/>
  <c r="L255" i="5"/>
  <c r="I255" i="5"/>
  <c r="F255" i="5"/>
  <c r="O254" i="5"/>
  <c r="L254" i="5"/>
  <c r="I254" i="5"/>
  <c r="F254" i="5"/>
  <c r="C254" i="5" s="1"/>
  <c r="O253" i="5"/>
  <c r="L253" i="5"/>
  <c r="I253" i="5"/>
  <c r="F253" i="5"/>
  <c r="O252" i="5"/>
  <c r="L252" i="5"/>
  <c r="I252" i="5"/>
  <c r="I251" i="5" s="1"/>
  <c r="I250" i="5" s="1"/>
  <c r="F252" i="5"/>
  <c r="N251" i="5"/>
  <c r="N250" i="5" s="1"/>
  <c r="M251" i="5"/>
  <c r="K251" i="5"/>
  <c r="K250" i="5" s="1"/>
  <c r="J251" i="5"/>
  <c r="J250" i="5" s="1"/>
  <c r="H251" i="5"/>
  <c r="H250" i="5" s="1"/>
  <c r="G251" i="5"/>
  <c r="E251" i="5"/>
  <c r="D251" i="5"/>
  <c r="M250" i="5"/>
  <c r="G250" i="5"/>
  <c r="E250" i="5"/>
  <c r="D250" i="5"/>
  <c r="O249" i="5"/>
  <c r="L249" i="5"/>
  <c r="I249" i="5"/>
  <c r="F249" i="5"/>
  <c r="O248" i="5"/>
  <c r="L248" i="5"/>
  <c r="I248" i="5"/>
  <c r="I245" i="5" s="1"/>
  <c r="F248" i="5"/>
  <c r="O247" i="5"/>
  <c r="L247" i="5"/>
  <c r="I247" i="5"/>
  <c r="F247" i="5"/>
  <c r="O246" i="5"/>
  <c r="O245" i="5" s="1"/>
  <c r="L246" i="5"/>
  <c r="I246" i="5"/>
  <c r="C246" i="5" s="1"/>
  <c r="F246" i="5"/>
  <c r="N245" i="5"/>
  <c r="M245" i="5"/>
  <c r="K245" i="5"/>
  <c r="J245" i="5"/>
  <c r="H245" i="5"/>
  <c r="G245" i="5"/>
  <c r="E245" i="5"/>
  <c r="D245" i="5"/>
  <c r="O244" i="5"/>
  <c r="L244" i="5"/>
  <c r="I244" i="5"/>
  <c r="F244" i="5"/>
  <c r="O243" i="5"/>
  <c r="L243" i="5"/>
  <c r="C243" i="5" s="1"/>
  <c r="I243" i="5"/>
  <c r="F243" i="5"/>
  <c r="O242" i="5"/>
  <c r="L242" i="5"/>
  <c r="L237" i="5" s="1"/>
  <c r="I242" i="5"/>
  <c r="F242" i="5"/>
  <c r="C242" i="5" s="1"/>
  <c r="O241" i="5"/>
  <c r="L241" i="5"/>
  <c r="I241" i="5"/>
  <c r="F241" i="5"/>
  <c r="O240" i="5"/>
  <c r="L240" i="5"/>
  <c r="I240" i="5"/>
  <c r="F240" i="5"/>
  <c r="O239" i="5"/>
  <c r="L239" i="5"/>
  <c r="I239" i="5"/>
  <c r="F239" i="5"/>
  <c r="O238" i="5"/>
  <c r="L238" i="5"/>
  <c r="I238" i="5"/>
  <c r="F238" i="5"/>
  <c r="C238" i="5"/>
  <c r="N237" i="5"/>
  <c r="M237" i="5"/>
  <c r="K237" i="5"/>
  <c r="J237" i="5"/>
  <c r="H237" i="5"/>
  <c r="G237" i="5"/>
  <c r="E237" i="5"/>
  <c r="D237" i="5"/>
  <c r="O236" i="5"/>
  <c r="L236" i="5"/>
  <c r="I236" i="5"/>
  <c r="I234" i="5" s="1"/>
  <c r="F236" i="5"/>
  <c r="O235" i="5"/>
  <c r="L235" i="5"/>
  <c r="I235" i="5"/>
  <c r="F235" i="5"/>
  <c r="O234" i="5"/>
  <c r="N234" i="5"/>
  <c r="M234" i="5"/>
  <c r="K234" i="5"/>
  <c r="J234" i="5"/>
  <c r="H234" i="5"/>
  <c r="G234" i="5"/>
  <c r="F234" i="5"/>
  <c r="E234" i="5"/>
  <c r="D234" i="5"/>
  <c r="O233" i="5"/>
  <c r="O232" i="5" s="1"/>
  <c r="L233" i="5"/>
  <c r="L232" i="5" s="1"/>
  <c r="I233" i="5"/>
  <c r="F233" i="5"/>
  <c r="N232" i="5"/>
  <c r="M232" i="5"/>
  <c r="K232" i="5"/>
  <c r="J232" i="5"/>
  <c r="I232" i="5"/>
  <c r="H232" i="5"/>
  <c r="G232" i="5"/>
  <c r="G230" i="5" s="1"/>
  <c r="E232" i="5"/>
  <c r="D232" i="5"/>
  <c r="O231" i="5"/>
  <c r="L231" i="5"/>
  <c r="I231" i="5"/>
  <c r="F231" i="5"/>
  <c r="N230" i="5"/>
  <c r="K230" i="5"/>
  <c r="J230" i="5"/>
  <c r="O228" i="5"/>
  <c r="L228" i="5"/>
  <c r="I228" i="5"/>
  <c r="F228" i="5"/>
  <c r="O227" i="5"/>
  <c r="L227" i="5"/>
  <c r="L226" i="5" s="1"/>
  <c r="I227" i="5"/>
  <c r="F227" i="5"/>
  <c r="O226" i="5"/>
  <c r="N226" i="5"/>
  <c r="N203" i="5" s="1"/>
  <c r="M226" i="5"/>
  <c r="K226" i="5"/>
  <c r="J226" i="5"/>
  <c r="H226" i="5"/>
  <c r="G226" i="5"/>
  <c r="F226" i="5"/>
  <c r="E226" i="5"/>
  <c r="D226" i="5"/>
  <c r="O225" i="5"/>
  <c r="L225" i="5"/>
  <c r="I225" i="5"/>
  <c r="F225" i="5"/>
  <c r="C225" i="5" s="1"/>
  <c r="O224" i="5"/>
  <c r="L224" i="5"/>
  <c r="I224" i="5"/>
  <c r="F224" i="5"/>
  <c r="C224" i="5" s="1"/>
  <c r="O223" i="5"/>
  <c r="L223" i="5"/>
  <c r="I223" i="5"/>
  <c r="F223" i="5"/>
  <c r="C223" i="5" s="1"/>
  <c r="O222" i="5"/>
  <c r="L222" i="5"/>
  <c r="I222" i="5"/>
  <c r="F222" i="5"/>
  <c r="C222" i="5" s="1"/>
  <c r="O221" i="5"/>
  <c r="L221" i="5"/>
  <c r="I221" i="5"/>
  <c r="F221" i="5"/>
  <c r="O220" i="5"/>
  <c r="L220" i="5"/>
  <c r="I220" i="5"/>
  <c r="F220" i="5"/>
  <c r="O219" i="5"/>
  <c r="L219" i="5"/>
  <c r="I219" i="5"/>
  <c r="F219" i="5"/>
  <c r="O218" i="5"/>
  <c r="O215" i="5" s="1"/>
  <c r="L218" i="5"/>
  <c r="I218" i="5"/>
  <c r="F218" i="5"/>
  <c r="C218" i="5" s="1"/>
  <c r="O217" i="5"/>
  <c r="L217" i="5"/>
  <c r="I217" i="5"/>
  <c r="F217" i="5"/>
  <c r="O216" i="5"/>
  <c r="L216" i="5"/>
  <c r="I216" i="5"/>
  <c r="F216" i="5"/>
  <c r="N215" i="5"/>
  <c r="M215" i="5"/>
  <c r="K215" i="5"/>
  <c r="J215" i="5"/>
  <c r="H215" i="5"/>
  <c r="G215" i="5"/>
  <c r="E215" i="5"/>
  <c r="D215" i="5"/>
  <c r="O214" i="5"/>
  <c r="L214" i="5"/>
  <c r="I214" i="5"/>
  <c r="F214" i="5"/>
  <c r="C214" i="5"/>
  <c r="O213" i="5"/>
  <c r="L213" i="5"/>
  <c r="I213" i="5"/>
  <c r="F213" i="5"/>
  <c r="C213" i="5" s="1"/>
  <c r="O212" i="5"/>
  <c r="L212" i="5"/>
  <c r="I212" i="5"/>
  <c r="F212" i="5"/>
  <c r="C212" i="5" s="1"/>
  <c r="O211" i="5"/>
  <c r="L211" i="5"/>
  <c r="I211" i="5"/>
  <c r="F211" i="5"/>
  <c r="C211" i="5" s="1"/>
  <c r="O210" i="5"/>
  <c r="L210" i="5"/>
  <c r="I210" i="5"/>
  <c r="F210" i="5"/>
  <c r="C210" i="5" s="1"/>
  <c r="O209" i="5"/>
  <c r="L209" i="5"/>
  <c r="I209" i="5"/>
  <c r="F209" i="5"/>
  <c r="O208" i="5"/>
  <c r="L208" i="5"/>
  <c r="I208" i="5"/>
  <c r="I204" i="5" s="1"/>
  <c r="F208" i="5"/>
  <c r="O207" i="5"/>
  <c r="L207" i="5"/>
  <c r="I207" i="5"/>
  <c r="C207" i="5" s="1"/>
  <c r="F207" i="5"/>
  <c r="O206" i="5"/>
  <c r="L206" i="5"/>
  <c r="I206" i="5"/>
  <c r="F206" i="5"/>
  <c r="C206" i="5" s="1"/>
  <c r="O205" i="5"/>
  <c r="O204" i="5" s="1"/>
  <c r="L205" i="5"/>
  <c r="I205" i="5"/>
  <c r="F205" i="5"/>
  <c r="N204" i="5"/>
  <c r="M204" i="5"/>
  <c r="M203" i="5" s="1"/>
  <c r="K204" i="5"/>
  <c r="J204" i="5"/>
  <c r="H204" i="5"/>
  <c r="G204" i="5"/>
  <c r="E204" i="5"/>
  <c r="E203" i="5" s="1"/>
  <c r="D204" i="5"/>
  <c r="J203" i="5"/>
  <c r="O202" i="5"/>
  <c r="L202" i="5"/>
  <c r="I202" i="5"/>
  <c r="F202" i="5"/>
  <c r="C202" i="5" s="1"/>
  <c r="O201" i="5"/>
  <c r="L201" i="5"/>
  <c r="I201" i="5"/>
  <c r="F201" i="5"/>
  <c r="O200" i="5"/>
  <c r="L200" i="5"/>
  <c r="I200" i="5"/>
  <c r="F200" i="5"/>
  <c r="O199" i="5"/>
  <c r="L199" i="5"/>
  <c r="I199" i="5"/>
  <c r="C199" i="5" s="1"/>
  <c r="F199" i="5"/>
  <c r="O198" i="5"/>
  <c r="O197" i="5" s="1"/>
  <c r="L198" i="5"/>
  <c r="I198" i="5"/>
  <c r="F198" i="5"/>
  <c r="C198" i="5" s="1"/>
  <c r="N197" i="5"/>
  <c r="M197" i="5"/>
  <c r="M195" i="5" s="1"/>
  <c r="L197" i="5"/>
  <c r="K197" i="5"/>
  <c r="J197" i="5"/>
  <c r="I197" i="5"/>
  <c r="H197" i="5"/>
  <c r="H195" i="5" s="1"/>
  <c r="G197" i="5"/>
  <c r="E197" i="5"/>
  <c r="E195" i="5" s="1"/>
  <c r="E194" i="5" s="1"/>
  <c r="D197" i="5"/>
  <c r="D195" i="5" s="1"/>
  <c r="O196" i="5"/>
  <c r="L196" i="5"/>
  <c r="I196" i="5"/>
  <c r="I195" i="5" s="1"/>
  <c r="F196" i="5"/>
  <c r="N195" i="5"/>
  <c r="K195" i="5"/>
  <c r="J195" i="5"/>
  <c r="G195" i="5"/>
  <c r="O192" i="5"/>
  <c r="L192" i="5"/>
  <c r="I192" i="5"/>
  <c r="I191" i="5" s="1"/>
  <c r="I190" i="5" s="1"/>
  <c r="F192" i="5"/>
  <c r="F191" i="5" s="1"/>
  <c r="O191" i="5"/>
  <c r="N191" i="5"/>
  <c r="N190" i="5" s="1"/>
  <c r="M191" i="5"/>
  <c r="L191" i="5"/>
  <c r="L190" i="5" s="1"/>
  <c r="K191" i="5"/>
  <c r="K190" i="5" s="1"/>
  <c r="J191" i="5"/>
  <c r="J190" i="5" s="1"/>
  <c r="H191" i="5"/>
  <c r="G191" i="5"/>
  <c r="G190" i="5" s="1"/>
  <c r="G186" i="5" s="1"/>
  <c r="E191" i="5"/>
  <c r="D191" i="5"/>
  <c r="O190" i="5"/>
  <c r="M190" i="5"/>
  <c r="H190" i="5"/>
  <c r="H186" i="5" s="1"/>
  <c r="E190" i="5"/>
  <c r="D190" i="5"/>
  <c r="O189" i="5"/>
  <c r="L189" i="5"/>
  <c r="I189" i="5"/>
  <c r="F189" i="5"/>
  <c r="O188" i="5"/>
  <c r="L188" i="5"/>
  <c r="L187" i="5" s="1"/>
  <c r="L186" i="5" s="1"/>
  <c r="I188" i="5"/>
  <c r="I187" i="5" s="1"/>
  <c r="I186" i="5" s="1"/>
  <c r="F188" i="5"/>
  <c r="O187" i="5"/>
  <c r="O186" i="5" s="1"/>
  <c r="N187" i="5"/>
  <c r="N186" i="5" s="1"/>
  <c r="M187" i="5"/>
  <c r="K187" i="5"/>
  <c r="K186" i="5" s="1"/>
  <c r="J187" i="5"/>
  <c r="J186" i="5" s="1"/>
  <c r="H187" i="5"/>
  <c r="G187" i="5"/>
  <c r="F187" i="5"/>
  <c r="E187" i="5"/>
  <c r="D187" i="5"/>
  <c r="M186" i="5"/>
  <c r="E186" i="5"/>
  <c r="D186" i="5"/>
  <c r="O185" i="5"/>
  <c r="L185" i="5"/>
  <c r="I185" i="5"/>
  <c r="F185" i="5"/>
  <c r="O184" i="5"/>
  <c r="L184" i="5"/>
  <c r="L183" i="5" s="1"/>
  <c r="I184" i="5"/>
  <c r="I183" i="5" s="1"/>
  <c r="F184" i="5"/>
  <c r="O183" i="5"/>
  <c r="N183" i="5"/>
  <c r="M183" i="5"/>
  <c r="K183" i="5"/>
  <c r="J183" i="5"/>
  <c r="H183" i="5"/>
  <c r="G183" i="5"/>
  <c r="E183" i="5"/>
  <c r="D183" i="5"/>
  <c r="O182" i="5"/>
  <c r="O178" i="5" s="1"/>
  <c r="L182" i="5"/>
  <c r="I182" i="5"/>
  <c r="F182" i="5"/>
  <c r="C182" i="5" s="1"/>
  <c r="O181" i="5"/>
  <c r="L181" i="5"/>
  <c r="I181" i="5"/>
  <c r="F181" i="5"/>
  <c r="O180" i="5"/>
  <c r="L180" i="5"/>
  <c r="I180" i="5"/>
  <c r="F180" i="5"/>
  <c r="O179" i="5"/>
  <c r="L179" i="5"/>
  <c r="L178" i="5" s="1"/>
  <c r="I179" i="5"/>
  <c r="C179" i="5" s="1"/>
  <c r="F179" i="5"/>
  <c r="N178" i="5"/>
  <c r="M178" i="5"/>
  <c r="K178" i="5"/>
  <c r="J178" i="5"/>
  <c r="H178" i="5"/>
  <c r="G178" i="5"/>
  <c r="E178" i="5"/>
  <c r="D178" i="5"/>
  <c r="O177" i="5"/>
  <c r="L177" i="5"/>
  <c r="I177" i="5"/>
  <c r="F177" i="5"/>
  <c r="O176" i="5"/>
  <c r="L176" i="5"/>
  <c r="I176" i="5"/>
  <c r="F176" i="5"/>
  <c r="O175" i="5"/>
  <c r="L175" i="5"/>
  <c r="I175" i="5"/>
  <c r="I174" i="5" s="1"/>
  <c r="F175" i="5"/>
  <c r="F174" i="5" s="1"/>
  <c r="O174" i="5"/>
  <c r="N174" i="5"/>
  <c r="N173" i="5" s="1"/>
  <c r="N172" i="5" s="1"/>
  <c r="M174" i="5"/>
  <c r="M173" i="5" s="1"/>
  <c r="M172" i="5" s="1"/>
  <c r="L174" i="5"/>
  <c r="L173" i="5" s="1"/>
  <c r="K174" i="5"/>
  <c r="J174" i="5"/>
  <c r="J173" i="5" s="1"/>
  <c r="J172" i="5" s="1"/>
  <c r="H174" i="5"/>
  <c r="H173" i="5" s="1"/>
  <c r="H172" i="5" s="1"/>
  <c r="G174" i="5"/>
  <c r="G173" i="5" s="1"/>
  <c r="G172" i="5" s="1"/>
  <c r="E174" i="5"/>
  <c r="E173" i="5" s="1"/>
  <c r="E172" i="5" s="1"/>
  <c r="D174" i="5"/>
  <c r="D173" i="5" s="1"/>
  <c r="O171" i="5"/>
  <c r="L171" i="5"/>
  <c r="I171" i="5"/>
  <c r="F171" i="5"/>
  <c r="C171" i="5"/>
  <c r="O170" i="5"/>
  <c r="L170" i="5"/>
  <c r="I170" i="5"/>
  <c r="F170" i="5"/>
  <c r="C170" i="5" s="1"/>
  <c r="O169" i="5"/>
  <c r="L169" i="5"/>
  <c r="I169" i="5"/>
  <c r="F169" i="5"/>
  <c r="C169" i="5" s="1"/>
  <c r="O168" i="5"/>
  <c r="L168" i="5"/>
  <c r="I168" i="5"/>
  <c r="F168" i="5"/>
  <c r="O167" i="5"/>
  <c r="L167" i="5"/>
  <c r="I167" i="5"/>
  <c r="F167" i="5"/>
  <c r="C167" i="5" s="1"/>
  <c r="O166" i="5"/>
  <c r="L166" i="5"/>
  <c r="I166" i="5"/>
  <c r="I165" i="5" s="1"/>
  <c r="I164" i="5" s="1"/>
  <c r="F166" i="5"/>
  <c r="N165" i="5"/>
  <c r="M165" i="5"/>
  <c r="M164" i="5" s="1"/>
  <c r="K165" i="5"/>
  <c r="J165" i="5"/>
  <c r="H165" i="5"/>
  <c r="H164" i="5" s="1"/>
  <c r="G165" i="5"/>
  <c r="G164" i="5" s="1"/>
  <c r="E165" i="5"/>
  <c r="E164" i="5" s="1"/>
  <c r="D165" i="5"/>
  <c r="D164" i="5" s="1"/>
  <c r="N164" i="5"/>
  <c r="K164" i="5"/>
  <c r="J164" i="5"/>
  <c r="O163" i="5"/>
  <c r="L163" i="5"/>
  <c r="I163" i="5"/>
  <c r="C163" i="5" s="1"/>
  <c r="F163" i="5"/>
  <c r="O162" i="5"/>
  <c r="L162" i="5"/>
  <c r="I162" i="5"/>
  <c r="F162" i="5"/>
  <c r="O161" i="5"/>
  <c r="L161" i="5"/>
  <c r="I161" i="5"/>
  <c r="F161" i="5"/>
  <c r="O160" i="5"/>
  <c r="O159" i="5" s="1"/>
  <c r="L160" i="5"/>
  <c r="I160" i="5"/>
  <c r="I159" i="5" s="1"/>
  <c r="F160" i="5"/>
  <c r="N159" i="5"/>
  <c r="M159" i="5"/>
  <c r="K159" i="5"/>
  <c r="J159" i="5"/>
  <c r="H159" i="5"/>
  <c r="G159" i="5"/>
  <c r="F159" i="5"/>
  <c r="E159" i="5"/>
  <c r="E129" i="5" s="1"/>
  <c r="D159" i="5"/>
  <c r="O158" i="5"/>
  <c r="L158" i="5"/>
  <c r="I158" i="5"/>
  <c r="F158" i="5"/>
  <c r="O157" i="5"/>
  <c r="L157" i="5"/>
  <c r="I157" i="5"/>
  <c r="F157" i="5"/>
  <c r="O156" i="5"/>
  <c r="L156" i="5"/>
  <c r="I156" i="5"/>
  <c r="F156" i="5"/>
  <c r="O155" i="5"/>
  <c r="L155" i="5"/>
  <c r="I155" i="5"/>
  <c r="F155" i="5"/>
  <c r="C155" i="5" s="1"/>
  <c r="O154" i="5"/>
  <c r="L154" i="5"/>
  <c r="I154" i="5"/>
  <c r="F154" i="5"/>
  <c r="O153" i="5"/>
  <c r="L153" i="5"/>
  <c r="I153" i="5"/>
  <c r="F153" i="5"/>
  <c r="O152" i="5"/>
  <c r="L152" i="5"/>
  <c r="C152" i="5" s="1"/>
  <c r="I152" i="5"/>
  <c r="F152" i="5"/>
  <c r="O151" i="5"/>
  <c r="L151" i="5"/>
  <c r="L150" i="5" s="1"/>
  <c r="I151" i="5"/>
  <c r="C151" i="5" s="1"/>
  <c r="F151" i="5"/>
  <c r="N150" i="5"/>
  <c r="M150" i="5"/>
  <c r="K150" i="5"/>
  <c r="J150" i="5"/>
  <c r="H150" i="5"/>
  <c r="G150" i="5"/>
  <c r="E150" i="5"/>
  <c r="D150" i="5"/>
  <c r="O149" i="5"/>
  <c r="L149" i="5"/>
  <c r="I149" i="5"/>
  <c r="F149" i="5"/>
  <c r="O148" i="5"/>
  <c r="L148" i="5"/>
  <c r="I148" i="5"/>
  <c r="F148" i="5"/>
  <c r="O147" i="5"/>
  <c r="O143" i="5" s="1"/>
  <c r="L147" i="5"/>
  <c r="I147" i="5"/>
  <c r="F147" i="5"/>
  <c r="C147" i="5" s="1"/>
  <c r="O146" i="5"/>
  <c r="L146" i="5"/>
  <c r="I146" i="5"/>
  <c r="F146" i="5"/>
  <c r="O145" i="5"/>
  <c r="L145" i="5"/>
  <c r="I145" i="5"/>
  <c r="F145" i="5"/>
  <c r="O144" i="5"/>
  <c r="L144" i="5"/>
  <c r="I144" i="5"/>
  <c r="F144" i="5"/>
  <c r="N143" i="5"/>
  <c r="M143" i="5"/>
  <c r="K143" i="5"/>
  <c r="J143" i="5"/>
  <c r="H143" i="5"/>
  <c r="G143" i="5"/>
  <c r="E143" i="5"/>
  <c r="D143" i="5"/>
  <c r="O142" i="5"/>
  <c r="L142" i="5"/>
  <c r="I142" i="5"/>
  <c r="F142" i="5"/>
  <c r="O141" i="5"/>
  <c r="L141" i="5"/>
  <c r="L140" i="5" s="1"/>
  <c r="I141" i="5"/>
  <c r="I140" i="5" s="1"/>
  <c r="F141" i="5"/>
  <c r="O140" i="5"/>
  <c r="N140" i="5"/>
  <c r="M140" i="5"/>
  <c r="K140" i="5"/>
  <c r="J140" i="5"/>
  <c r="H140" i="5"/>
  <c r="G140" i="5"/>
  <c r="F140" i="5"/>
  <c r="E140" i="5"/>
  <c r="D140" i="5"/>
  <c r="O139" i="5"/>
  <c r="L139" i="5"/>
  <c r="I139" i="5"/>
  <c r="F139" i="5"/>
  <c r="C139" i="5" s="1"/>
  <c r="O138" i="5"/>
  <c r="L138" i="5"/>
  <c r="I138" i="5"/>
  <c r="F138" i="5"/>
  <c r="O137" i="5"/>
  <c r="L137" i="5"/>
  <c r="I137" i="5"/>
  <c r="F137" i="5"/>
  <c r="O136" i="5"/>
  <c r="L136" i="5"/>
  <c r="I136" i="5"/>
  <c r="I135" i="5" s="1"/>
  <c r="F136" i="5"/>
  <c r="O135" i="5"/>
  <c r="N135" i="5"/>
  <c r="M135" i="5"/>
  <c r="K135" i="5"/>
  <c r="K129" i="5" s="1"/>
  <c r="J135" i="5"/>
  <c r="H135" i="5"/>
  <c r="G135" i="5"/>
  <c r="G129" i="5" s="1"/>
  <c r="E135" i="5"/>
  <c r="D135" i="5"/>
  <c r="O134" i="5"/>
  <c r="L134" i="5"/>
  <c r="I134" i="5"/>
  <c r="F134" i="5"/>
  <c r="O133" i="5"/>
  <c r="L133" i="5"/>
  <c r="I133" i="5"/>
  <c r="F133" i="5"/>
  <c r="O132" i="5"/>
  <c r="L132" i="5"/>
  <c r="C132" i="5" s="1"/>
  <c r="I132" i="5"/>
  <c r="F132" i="5"/>
  <c r="O131" i="5"/>
  <c r="O130" i="5" s="1"/>
  <c r="L131" i="5"/>
  <c r="I131" i="5"/>
  <c r="C131" i="5" s="1"/>
  <c r="F131" i="5"/>
  <c r="F130" i="5" s="1"/>
  <c r="N130" i="5"/>
  <c r="M130" i="5"/>
  <c r="K130" i="5"/>
  <c r="J130" i="5"/>
  <c r="H130" i="5"/>
  <c r="H129" i="5" s="1"/>
  <c r="G130" i="5"/>
  <c r="E130" i="5"/>
  <c r="D130" i="5"/>
  <c r="M129" i="5"/>
  <c r="O128" i="5"/>
  <c r="L128" i="5"/>
  <c r="I128" i="5"/>
  <c r="I127" i="5" s="1"/>
  <c r="F128" i="5"/>
  <c r="O127" i="5"/>
  <c r="N127" i="5"/>
  <c r="M127" i="5"/>
  <c r="K127" i="5"/>
  <c r="J127" i="5"/>
  <c r="H127" i="5"/>
  <c r="G127" i="5"/>
  <c r="F127" i="5"/>
  <c r="E127" i="5"/>
  <c r="D127" i="5"/>
  <c r="O126" i="5"/>
  <c r="L126" i="5"/>
  <c r="I126" i="5"/>
  <c r="F126" i="5"/>
  <c r="O125" i="5"/>
  <c r="L125" i="5"/>
  <c r="I125" i="5"/>
  <c r="F125" i="5"/>
  <c r="O124" i="5"/>
  <c r="L124" i="5"/>
  <c r="I124" i="5"/>
  <c r="F124" i="5"/>
  <c r="O123" i="5"/>
  <c r="L123" i="5"/>
  <c r="I123" i="5"/>
  <c r="F123" i="5"/>
  <c r="C123" i="5"/>
  <c r="O122" i="5"/>
  <c r="L122" i="5"/>
  <c r="I122" i="5"/>
  <c r="F122" i="5"/>
  <c r="N121" i="5"/>
  <c r="M121" i="5"/>
  <c r="K121" i="5"/>
  <c r="J121" i="5"/>
  <c r="I121" i="5"/>
  <c r="H121" i="5"/>
  <c r="G121" i="5"/>
  <c r="E121" i="5"/>
  <c r="D121" i="5"/>
  <c r="O120" i="5"/>
  <c r="L120" i="5"/>
  <c r="I120" i="5"/>
  <c r="F120" i="5"/>
  <c r="O119" i="5"/>
  <c r="L119" i="5"/>
  <c r="I119" i="5"/>
  <c r="F119" i="5"/>
  <c r="C119" i="5" s="1"/>
  <c r="O118" i="5"/>
  <c r="L118" i="5"/>
  <c r="I118" i="5"/>
  <c r="F118" i="5"/>
  <c r="O117" i="5"/>
  <c r="L117" i="5"/>
  <c r="I117" i="5"/>
  <c r="F117" i="5"/>
  <c r="O116" i="5"/>
  <c r="L116" i="5"/>
  <c r="I116" i="5"/>
  <c r="F116" i="5"/>
  <c r="N115" i="5"/>
  <c r="M115" i="5"/>
  <c r="K115" i="5"/>
  <c r="J115" i="5"/>
  <c r="H115" i="5"/>
  <c r="G115" i="5"/>
  <c r="G82" i="5" s="1"/>
  <c r="E115" i="5"/>
  <c r="D115" i="5"/>
  <c r="O114" i="5"/>
  <c r="L114" i="5"/>
  <c r="I114" i="5"/>
  <c r="F114" i="5"/>
  <c r="O113" i="5"/>
  <c r="L113" i="5"/>
  <c r="I113" i="5"/>
  <c r="F113" i="5"/>
  <c r="O112" i="5"/>
  <c r="L112" i="5"/>
  <c r="I112" i="5"/>
  <c r="F112" i="5"/>
  <c r="O111" i="5"/>
  <c r="N111" i="5"/>
  <c r="M111" i="5"/>
  <c r="K111" i="5"/>
  <c r="J111" i="5"/>
  <c r="H111" i="5"/>
  <c r="G111" i="5"/>
  <c r="E111" i="5"/>
  <c r="D111" i="5"/>
  <c r="O110" i="5"/>
  <c r="L110" i="5"/>
  <c r="I110" i="5"/>
  <c r="F110" i="5"/>
  <c r="O109" i="5"/>
  <c r="L109" i="5"/>
  <c r="I109" i="5"/>
  <c r="F109" i="5"/>
  <c r="O108" i="5"/>
  <c r="L108" i="5"/>
  <c r="I108" i="5"/>
  <c r="F108" i="5"/>
  <c r="O107" i="5"/>
  <c r="L107" i="5"/>
  <c r="I107" i="5"/>
  <c r="F107" i="5"/>
  <c r="C107" i="5"/>
  <c r="O106" i="5"/>
  <c r="L106" i="5"/>
  <c r="I106" i="5"/>
  <c r="F106" i="5"/>
  <c r="C106" i="5" s="1"/>
  <c r="O105" i="5"/>
  <c r="L105" i="5"/>
  <c r="I105" i="5"/>
  <c r="F105" i="5"/>
  <c r="O104" i="5"/>
  <c r="L104" i="5"/>
  <c r="I104" i="5"/>
  <c r="F104" i="5"/>
  <c r="O103" i="5"/>
  <c r="L103" i="5"/>
  <c r="I103" i="5"/>
  <c r="F103" i="5"/>
  <c r="C103" i="5" s="1"/>
  <c r="N102" i="5"/>
  <c r="M102" i="5"/>
  <c r="K102" i="5"/>
  <c r="J102" i="5"/>
  <c r="H102" i="5"/>
  <c r="G102" i="5"/>
  <c r="E102" i="5"/>
  <c r="D102" i="5"/>
  <c r="O101" i="5"/>
  <c r="L101" i="5"/>
  <c r="I101" i="5"/>
  <c r="F101" i="5"/>
  <c r="O100" i="5"/>
  <c r="L100" i="5"/>
  <c r="I100" i="5"/>
  <c r="F100" i="5"/>
  <c r="O99" i="5"/>
  <c r="L99" i="5"/>
  <c r="I99" i="5"/>
  <c r="F99" i="5"/>
  <c r="C99" i="5" s="1"/>
  <c r="O98" i="5"/>
  <c r="L98" i="5"/>
  <c r="I98" i="5"/>
  <c r="F98" i="5"/>
  <c r="O97" i="5"/>
  <c r="L97" i="5"/>
  <c r="I97" i="5"/>
  <c r="F97" i="5"/>
  <c r="O96" i="5"/>
  <c r="L96" i="5"/>
  <c r="C96" i="5" s="1"/>
  <c r="I96" i="5"/>
  <c r="F96" i="5"/>
  <c r="O95" i="5"/>
  <c r="L95" i="5"/>
  <c r="L94" i="5" s="1"/>
  <c r="I95" i="5"/>
  <c r="C95" i="5" s="1"/>
  <c r="F95" i="5"/>
  <c r="N94" i="5"/>
  <c r="M94" i="5"/>
  <c r="K94" i="5"/>
  <c r="J94" i="5"/>
  <c r="H94" i="5"/>
  <c r="G94" i="5"/>
  <c r="E94" i="5"/>
  <c r="D94" i="5"/>
  <c r="O93" i="5"/>
  <c r="L93" i="5"/>
  <c r="I93" i="5"/>
  <c r="F93" i="5"/>
  <c r="O92" i="5"/>
  <c r="L92" i="5"/>
  <c r="I92" i="5"/>
  <c r="F92" i="5"/>
  <c r="O91" i="5"/>
  <c r="O88" i="5" s="1"/>
  <c r="L91" i="5"/>
  <c r="I91" i="5"/>
  <c r="F91" i="5"/>
  <c r="C91" i="5" s="1"/>
  <c r="O90" i="5"/>
  <c r="L90" i="5"/>
  <c r="I90" i="5"/>
  <c r="F90" i="5"/>
  <c r="O89" i="5"/>
  <c r="L89" i="5"/>
  <c r="I89" i="5"/>
  <c r="F89" i="5"/>
  <c r="N88" i="5"/>
  <c r="M88" i="5"/>
  <c r="K88" i="5"/>
  <c r="J88" i="5"/>
  <c r="H88" i="5"/>
  <c r="G88" i="5"/>
  <c r="E88" i="5"/>
  <c r="D88" i="5"/>
  <c r="O87" i="5"/>
  <c r="L87" i="5"/>
  <c r="I87" i="5"/>
  <c r="F87" i="5"/>
  <c r="C87" i="5" s="1"/>
  <c r="O86" i="5"/>
  <c r="L86" i="5"/>
  <c r="I86" i="5"/>
  <c r="F86" i="5"/>
  <c r="O85" i="5"/>
  <c r="L85" i="5"/>
  <c r="I85" i="5"/>
  <c r="F85" i="5"/>
  <c r="O84" i="5"/>
  <c r="L84" i="5"/>
  <c r="C84" i="5" s="1"/>
  <c r="I84" i="5"/>
  <c r="F84" i="5"/>
  <c r="O83" i="5"/>
  <c r="N83" i="5"/>
  <c r="M83" i="5"/>
  <c r="K83" i="5"/>
  <c r="J83" i="5"/>
  <c r="H83" i="5"/>
  <c r="G83" i="5"/>
  <c r="E83" i="5"/>
  <c r="D83" i="5"/>
  <c r="E82" i="5"/>
  <c r="O81" i="5"/>
  <c r="L81" i="5"/>
  <c r="I81" i="5"/>
  <c r="F81" i="5"/>
  <c r="C81" i="5" s="1"/>
  <c r="O80" i="5"/>
  <c r="L80" i="5"/>
  <c r="I80" i="5"/>
  <c r="I79" i="5" s="1"/>
  <c r="F80" i="5"/>
  <c r="N79" i="5"/>
  <c r="M79" i="5"/>
  <c r="L79" i="5"/>
  <c r="K79" i="5"/>
  <c r="J79" i="5"/>
  <c r="H79" i="5"/>
  <c r="G79" i="5"/>
  <c r="E79" i="5"/>
  <c r="D79" i="5"/>
  <c r="O78" i="5"/>
  <c r="L78" i="5"/>
  <c r="I78" i="5"/>
  <c r="F78" i="5"/>
  <c r="O77" i="5"/>
  <c r="O76" i="5" s="1"/>
  <c r="L77" i="5"/>
  <c r="L76" i="5" s="1"/>
  <c r="L75" i="5" s="1"/>
  <c r="I77" i="5"/>
  <c r="F77" i="5"/>
  <c r="C77" i="5"/>
  <c r="N76" i="5"/>
  <c r="N75" i="5" s="1"/>
  <c r="M76" i="5"/>
  <c r="K76" i="5"/>
  <c r="K75" i="5" s="1"/>
  <c r="J76" i="5"/>
  <c r="H76" i="5"/>
  <c r="G76" i="5"/>
  <c r="F76" i="5"/>
  <c r="E76" i="5"/>
  <c r="E75" i="5" s="1"/>
  <c r="D76" i="5"/>
  <c r="D75" i="5" s="1"/>
  <c r="M75" i="5"/>
  <c r="J75" i="5"/>
  <c r="O73" i="5"/>
  <c r="L73" i="5"/>
  <c r="I73" i="5"/>
  <c r="F73" i="5"/>
  <c r="C73" i="5" s="1"/>
  <c r="O72" i="5"/>
  <c r="L72" i="5"/>
  <c r="I72" i="5"/>
  <c r="F72" i="5"/>
  <c r="O71" i="5"/>
  <c r="L71" i="5"/>
  <c r="I71" i="5"/>
  <c r="F71" i="5"/>
  <c r="O70" i="5"/>
  <c r="L70" i="5"/>
  <c r="I70" i="5"/>
  <c r="C70" i="5" s="1"/>
  <c r="F70" i="5"/>
  <c r="O69" i="5"/>
  <c r="L69" i="5"/>
  <c r="I69" i="5"/>
  <c r="F69" i="5"/>
  <c r="C69" i="5" s="1"/>
  <c r="N68" i="5"/>
  <c r="M68" i="5"/>
  <c r="M66" i="5" s="1"/>
  <c r="L68" i="5"/>
  <c r="K68" i="5"/>
  <c r="K66" i="5" s="1"/>
  <c r="J68" i="5"/>
  <c r="H68" i="5"/>
  <c r="H66" i="5" s="1"/>
  <c r="G68" i="5"/>
  <c r="G66" i="5" s="1"/>
  <c r="E68" i="5"/>
  <c r="D68" i="5"/>
  <c r="D66" i="5" s="1"/>
  <c r="O67" i="5"/>
  <c r="L67" i="5"/>
  <c r="I67" i="5"/>
  <c r="F67" i="5"/>
  <c r="N66" i="5"/>
  <c r="J66" i="5"/>
  <c r="E66" i="5"/>
  <c r="O65" i="5"/>
  <c r="L65" i="5"/>
  <c r="I65" i="5"/>
  <c r="F65" i="5"/>
  <c r="C65" i="5"/>
  <c r="O64" i="5"/>
  <c r="L64" i="5"/>
  <c r="I64" i="5"/>
  <c r="F64" i="5"/>
  <c r="C64" i="5" s="1"/>
  <c r="O63" i="5"/>
  <c r="L63" i="5"/>
  <c r="I63" i="5"/>
  <c r="F63" i="5"/>
  <c r="C63" i="5" s="1"/>
  <c r="O62" i="5"/>
  <c r="L62" i="5"/>
  <c r="I62" i="5"/>
  <c r="F62" i="5"/>
  <c r="O61" i="5"/>
  <c r="O57" i="5" s="1"/>
  <c r="L61" i="5"/>
  <c r="I61" i="5"/>
  <c r="F61" i="5"/>
  <c r="C61" i="5" s="1"/>
  <c r="O60" i="5"/>
  <c r="L60" i="5"/>
  <c r="I60" i="5"/>
  <c r="F60" i="5"/>
  <c r="O59" i="5"/>
  <c r="L59" i="5"/>
  <c r="I59" i="5"/>
  <c r="F59" i="5"/>
  <c r="O58" i="5"/>
  <c r="L58" i="5"/>
  <c r="L57" i="5" s="1"/>
  <c r="I58" i="5"/>
  <c r="I57" i="5" s="1"/>
  <c r="F58" i="5"/>
  <c r="N57" i="5"/>
  <c r="M57" i="5"/>
  <c r="K57" i="5"/>
  <c r="J57" i="5"/>
  <c r="H57" i="5"/>
  <c r="G57" i="5"/>
  <c r="G53" i="5" s="1"/>
  <c r="G52" i="5" s="1"/>
  <c r="E57" i="5"/>
  <c r="D57" i="5"/>
  <c r="O56" i="5"/>
  <c r="L56" i="5"/>
  <c r="I56" i="5"/>
  <c r="F56" i="5"/>
  <c r="O55" i="5"/>
  <c r="L55" i="5"/>
  <c r="L54" i="5" s="1"/>
  <c r="I55" i="5"/>
  <c r="I54" i="5" s="1"/>
  <c r="F55" i="5"/>
  <c r="N54" i="5"/>
  <c r="N53" i="5" s="1"/>
  <c r="M54" i="5"/>
  <c r="M53" i="5" s="1"/>
  <c r="K54" i="5"/>
  <c r="J54" i="5"/>
  <c r="J53" i="5" s="1"/>
  <c r="J52" i="5" s="1"/>
  <c r="H54" i="5"/>
  <c r="H53" i="5" s="1"/>
  <c r="G54" i="5"/>
  <c r="F54" i="5"/>
  <c r="E54" i="5"/>
  <c r="E53" i="5" s="1"/>
  <c r="E52" i="5" s="1"/>
  <c r="D54" i="5"/>
  <c r="K53" i="5"/>
  <c r="K52" i="5" s="1"/>
  <c r="D53" i="5"/>
  <c r="O46" i="5"/>
  <c r="C46" i="5" s="1"/>
  <c r="O45" i="5"/>
  <c r="C45" i="5"/>
  <c r="O44" i="5"/>
  <c r="C44" i="5" s="1"/>
  <c r="N44" i="5"/>
  <c r="M44" i="5"/>
  <c r="L43" i="5"/>
  <c r="L42" i="5" s="1"/>
  <c r="I43" i="5"/>
  <c r="C43" i="5" s="1"/>
  <c r="F43" i="5"/>
  <c r="K42" i="5"/>
  <c r="J42" i="5"/>
  <c r="I42" i="5"/>
  <c r="H42" i="5"/>
  <c r="G42" i="5"/>
  <c r="F42" i="5"/>
  <c r="E42" i="5"/>
  <c r="D42" i="5"/>
  <c r="F41" i="5"/>
  <c r="C41" i="5" s="1"/>
  <c r="L39" i="5"/>
  <c r="C39" i="5" s="1"/>
  <c r="L38" i="5"/>
  <c r="C38" i="5" s="1"/>
  <c r="L37" i="5"/>
  <c r="C37" i="5" s="1"/>
  <c r="K36" i="5"/>
  <c r="L35" i="5"/>
  <c r="C35" i="5" s="1"/>
  <c r="L34" i="5"/>
  <c r="C34" i="5" s="1"/>
  <c r="K33" i="5"/>
  <c r="J33" i="5"/>
  <c r="L32" i="5"/>
  <c r="C32" i="5" s="1"/>
  <c r="K31" i="5"/>
  <c r="K26" i="5" s="1"/>
  <c r="K20" i="5" s="1"/>
  <c r="J31" i="5"/>
  <c r="L30" i="5"/>
  <c r="C30" i="5" s="1"/>
  <c r="L29" i="5"/>
  <c r="C29" i="5"/>
  <c r="L28" i="5"/>
  <c r="C28" i="5" s="1"/>
  <c r="K27" i="5"/>
  <c r="J27" i="5"/>
  <c r="F25" i="5"/>
  <c r="C25" i="5" s="1"/>
  <c r="I24" i="5"/>
  <c r="O23" i="5"/>
  <c r="L23" i="5"/>
  <c r="I23" i="5"/>
  <c r="C23" i="5" s="1"/>
  <c r="F23" i="5"/>
  <c r="O22" i="5"/>
  <c r="O21" i="5" s="1"/>
  <c r="L22" i="5"/>
  <c r="L21" i="5" s="1"/>
  <c r="L287" i="5" s="1"/>
  <c r="I22" i="5"/>
  <c r="F22" i="5"/>
  <c r="N21" i="5"/>
  <c r="N287" i="5" s="1"/>
  <c r="M21" i="5"/>
  <c r="M287" i="5" s="1"/>
  <c r="M286" i="5" s="1"/>
  <c r="K21" i="5"/>
  <c r="K287" i="5" s="1"/>
  <c r="K286" i="5" s="1"/>
  <c r="J21" i="5"/>
  <c r="J287" i="5" s="1"/>
  <c r="J286" i="5" s="1"/>
  <c r="I21" i="5"/>
  <c r="H21" i="5"/>
  <c r="G21" i="5"/>
  <c r="G287" i="5" s="1"/>
  <c r="G286" i="5" s="1"/>
  <c r="E21" i="5"/>
  <c r="E287" i="5" s="1"/>
  <c r="E286" i="5" s="1"/>
  <c r="D21" i="5"/>
  <c r="D287" i="5" s="1"/>
  <c r="G20" i="5"/>
  <c r="E74" i="5" l="1"/>
  <c r="E193" i="5"/>
  <c r="H52" i="5"/>
  <c r="I271" i="5"/>
  <c r="I269" i="5" s="1"/>
  <c r="I268" i="5" s="1"/>
  <c r="E51" i="5"/>
  <c r="N52" i="5"/>
  <c r="O54" i="5"/>
  <c r="O53" i="5" s="1"/>
  <c r="L53" i="5"/>
  <c r="C62" i="5"/>
  <c r="C67" i="5"/>
  <c r="D52" i="5"/>
  <c r="D51" i="5" s="1"/>
  <c r="G75" i="5"/>
  <c r="D82" i="5"/>
  <c r="C100" i="5"/>
  <c r="C110" i="5"/>
  <c r="C120" i="5"/>
  <c r="C126" i="5"/>
  <c r="D129" i="5"/>
  <c r="J129" i="5"/>
  <c r="C156" i="5"/>
  <c r="C161" i="5"/>
  <c r="C162" i="5"/>
  <c r="K173" i="5"/>
  <c r="K172" i="5" s="1"/>
  <c r="O173" i="5"/>
  <c r="O172" i="5" s="1"/>
  <c r="C189" i="5"/>
  <c r="F197" i="5"/>
  <c r="H203" i="5"/>
  <c r="L204" i="5"/>
  <c r="L203" i="5" s="1"/>
  <c r="L215" i="5"/>
  <c r="C240" i="5"/>
  <c r="C247" i="5"/>
  <c r="C252" i="5"/>
  <c r="O251" i="5"/>
  <c r="O250" i="5" s="1"/>
  <c r="C277" i="5"/>
  <c r="C278" i="5"/>
  <c r="C280" i="5"/>
  <c r="C289" i="5"/>
  <c r="C290" i="5"/>
  <c r="O288" i="5"/>
  <c r="N129" i="5"/>
  <c r="I178" i="5"/>
  <c r="I173" i="5" s="1"/>
  <c r="I172" i="5" s="1"/>
  <c r="L251" i="5"/>
  <c r="L250" i="5" s="1"/>
  <c r="C22" i="5"/>
  <c r="L31" i="5"/>
  <c r="C31" i="5" s="1"/>
  <c r="N20" i="5"/>
  <c r="H287" i="5"/>
  <c r="H286" i="5" s="1"/>
  <c r="C42" i="5"/>
  <c r="C55" i="5"/>
  <c r="C56" i="5"/>
  <c r="O68" i="5"/>
  <c r="O66" i="5" s="1"/>
  <c r="D74" i="5"/>
  <c r="H75" i="5"/>
  <c r="C78" i="5"/>
  <c r="O79" i="5"/>
  <c r="O75" i="5" s="1"/>
  <c r="K82" i="5"/>
  <c r="K74" i="5" s="1"/>
  <c r="K51" i="5" s="1"/>
  <c r="N82" i="5"/>
  <c r="N74" i="5" s="1"/>
  <c r="C92" i="5"/>
  <c r="F94" i="5"/>
  <c r="C94" i="5" s="1"/>
  <c r="C98" i="5"/>
  <c r="C104" i="5"/>
  <c r="O115" i="5"/>
  <c r="M82" i="5"/>
  <c r="M74" i="5" s="1"/>
  <c r="C134" i="5"/>
  <c r="C142" i="5"/>
  <c r="C148" i="5"/>
  <c r="C153" i="5"/>
  <c r="C154" i="5"/>
  <c r="L172" i="5"/>
  <c r="C175" i="5"/>
  <c r="C185" i="5"/>
  <c r="O195" i="5"/>
  <c r="D203" i="5"/>
  <c r="C216" i="5"/>
  <c r="C217" i="5"/>
  <c r="K203" i="5"/>
  <c r="K194" i="5" s="1"/>
  <c r="K193" i="5" s="1"/>
  <c r="M230" i="5"/>
  <c r="M229" i="5" s="1"/>
  <c r="I237" i="5"/>
  <c r="I230" i="5" s="1"/>
  <c r="I229" i="5" s="1"/>
  <c r="C244" i="5"/>
  <c r="C255" i="5"/>
  <c r="C256" i="5"/>
  <c r="C257" i="5"/>
  <c r="O269" i="5"/>
  <c r="O268" i="5" s="1"/>
  <c r="I275" i="5"/>
  <c r="C293" i="5"/>
  <c r="C294" i="5"/>
  <c r="M52" i="5"/>
  <c r="D286" i="5"/>
  <c r="I287" i="5"/>
  <c r="I286" i="5" s="1"/>
  <c r="C59" i="5"/>
  <c r="C60" i="5"/>
  <c r="L66" i="5"/>
  <c r="C71" i="5"/>
  <c r="C72" i="5"/>
  <c r="C80" i="5"/>
  <c r="J82" i="5"/>
  <c r="C89" i="5"/>
  <c r="C90" i="5"/>
  <c r="H82" i="5"/>
  <c r="I94" i="5"/>
  <c r="C101" i="5"/>
  <c r="O102" i="5"/>
  <c r="C108" i="5"/>
  <c r="I111" i="5"/>
  <c r="I115" i="5"/>
  <c r="O121" i="5"/>
  <c r="I130" i="5"/>
  <c r="C137" i="5"/>
  <c r="C158" i="5"/>
  <c r="D172" i="5"/>
  <c r="C176" i="5"/>
  <c r="C177" i="5"/>
  <c r="J194" i="5"/>
  <c r="C196" i="5"/>
  <c r="D194" i="5"/>
  <c r="C200" i="5"/>
  <c r="C201" i="5"/>
  <c r="C209" i="5"/>
  <c r="F215" i="5"/>
  <c r="C221" i="5"/>
  <c r="G203" i="5"/>
  <c r="G194" i="5" s="1"/>
  <c r="C227" i="5"/>
  <c r="C231" i="5"/>
  <c r="E230" i="5"/>
  <c r="E229" i="5" s="1"/>
  <c r="C236" i="5"/>
  <c r="C239" i="5"/>
  <c r="F259" i="5"/>
  <c r="C261" i="5"/>
  <c r="C273" i="5"/>
  <c r="C274" i="5"/>
  <c r="C275" i="5"/>
  <c r="O281" i="5"/>
  <c r="O287" i="5" s="1"/>
  <c r="O286" i="5" s="1"/>
  <c r="O20" i="5"/>
  <c r="G74" i="5"/>
  <c r="G51" i="5"/>
  <c r="I53" i="5"/>
  <c r="C267" i="5"/>
  <c r="L263" i="5"/>
  <c r="L258" i="5" s="1"/>
  <c r="F21" i="5"/>
  <c r="N286" i="5"/>
  <c r="C58" i="5"/>
  <c r="I68" i="5"/>
  <c r="I66" i="5" s="1"/>
  <c r="I76" i="5"/>
  <c r="F79" i="5"/>
  <c r="L83" i="5"/>
  <c r="F88" i="5"/>
  <c r="I88" i="5"/>
  <c r="C93" i="5"/>
  <c r="C113" i="5"/>
  <c r="C114" i="5"/>
  <c r="F111" i="5"/>
  <c r="C116" i="5"/>
  <c r="L115" i="5"/>
  <c r="C122" i="5"/>
  <c r="F121" i="5"/>
  <c r="C145" i="5"/>
  <c r="C146" i="5"/>
  <c r="F143" i="5"/>
  <c r="I150" i="5"/>
  <c r="C157" i="5"/>
  <c r="C174" i="5"/>
  <c r="N194" i="5"/>
  <c r="L121" i="5"/>
  <c r="C124" i="5"/>
  <c r="C138" i="5"/>
  <c r="F135" i="5"/>
  <c r="F150" i="5"/>
  <c r="H20" i="5"/>
  <c r="L27" i="5"/>
  <c r="L33" i="5"/>
  <c r="C33" i="5" s="1"/>
  <c r="F68" i="5"/>
  <c r="C86" i="5"/>
  <c r="F83" i="5"/>
  <c r="L88" i="5"/>
  <c r="O94" i="5"/>
  <c r="L102" i="5"/>
  <c r="F102" i="5"/>
  <c r="C105" i="5"/>
  <c r="C125" i="5"/>
  <c r="L130" i="5"/>
  <c r="L129" i="5" s="1"/>
  <c r="C133" i="5"/>
  <c r="C136" i="5"/>
  <c r="L135" i="5"/>
  <c r="I143" i="5"/>
  <c r="I129" i="5" s="1"/>
  <c r="C149" i="5"/>
  <c r="C160" i="5"/>
  <c r="L159" i="5"/>
  <c r="C159" i="5" s="1"/>
  <c r="O165" i="5"/>
  <c r="O164" i="5" s="1"/>
  <c r="L165" i="5"/>
  <c r="L164" i="5" s="1"/>
  <c r="C168" i="5"/>
  <c r="C235" i="5"/>
  <c r="L234" i="5"/>
  <c r="C234" i="5" s="1"/>
  <c r="C241" i="5"/>
  <c r="F237" i="5"/>
  <c r="C253" i="5"/>
  <c r="F251" i="5"/>
  <c r="E20" i="5"/>
  <c r="I20" i="5"/>
  <c r="M20" i="5"/>
  <c r="F57" i="5"/>
  <c r="C57" i="5" s="1"/>
  <c r="C85" i="5"/>
  <c r="I83" i="5"/>
  <c r="C97" i="5"/>
  <c r="I102" i="5"/>
  <c r="C109" i="5"/>
  <c r="C112" i="5"/>
  <c r="L111" i="5"/>
  <c r="C117" i="5"/>
  <c r="C118" i="5"/>
  <c r="F115" i="5"/>
  <c r="C115" i="5" s="1"/>
  <c r="C128" i="5"/>
  <c r="L127" i="5"/>
  <c r="C127" i="5" s="1"/>
  <c r="C140" i="5"/>
  <c r="C141" i="5"/>
  <c r="C144" i="5"/>
  <c r="L143" i="5"/>
  <c r="O150" i="5"/>
  <c r="O129" i="5" s="1"/>
  <c r="C166" i="5"/>
  <c r="F165" i="5"/>
  <c r="H194" i="5"/>
  <c r="C197" i="5"/>
  <c r="L195" i="5"/>
  <c r="L194" i="5" s="1"/>
  <c r="O203" i="5"/>
  <c r="O194" i="5" s="1"/>
  <c r="K229" i="5"/>
  <c r="K284" i="5" s="1"/>
  <c r="H230" i="5"/>
  <c r="H229" i="5" s="1"/>
  <c r="C276" i="5"/>
  <c r="E284" i="5"/>
  <c r="F183" i="5"/>
  <c r="C183" i="5" s="1"/>
  <c r="C187" i="5"/>
  <c r="C191" i="5"/>
  <c r="F190" i="5"/>
  <c r="C190" i="5" s="1"/>
  <c r="F204" i="5"/>
  <c r="C205" i="5"/>
  <c r="D230" i="5"/>
  <c r="D229" i="5" s="1"/>
  <c r="D193" i="5" s="1"/>
  <c r="J258" i="5"/>
  <c r="J229" i="5" s="1"/>
  <c r="N258" i="5"/>
  <c r="F263" i="5"/>
  <c r="C263" i="5" s="1"/>
  <c r="C270" i="5"/>
  <c r="F269" i="5"/>
  <c r="F281" i="5"/>
  <c r="C282" i="5"/>
  <c r="C180" i="5"/>
  <c r="C181" i="5"/>
  <c r="F178" i="5"/>
  <c r="C178" i="5" s="1"/>
  <c r="C184" i="5"/>
  <c r="C188" i="5"/>
  <c r="C192" i="5"/>
  <c r="F195" i="5"/>
  <c r="M194" i="5"/>
  <c r="M193" i="5" s="1"/>
  <c r="C208" i="5"/>
  <c r="I215" i="5"/>
  <c r="C219" i="5"/>
  <c r="C220" i="5"/>
  <c r="C228" i="5"/>
  <c r="G229" i="5"/>
  <c r="G284" i="5" s="1"/>
  <c r="F232" i="5"/>
  <c r="C233" i="5"/>
  <c r="O237" i="5"/>
  <c r="O230" i="5" s="1"/>
  <c r="O229" i="5" s="1"/>
  <c r="L245" i="5"/>
  <c r="L230" i="5" s="1"/>
  <c r="C248" i="5"/>
  <c r="C249" i="5"/>
  <c r="F245" i="5"/>
  <c r="N229" i="5"/>
  <c r="C259" i="5"/>
  <c r="F258" i="5"/>
  <c r="C258" i="5" s="1"/>
  <c r="C260" i="5"/>
  <c r="C272" i="5"/>
  <c r="L271" i="5"/>
  <c r="L288" i="5"/>
  <c r="I226" i="5"/>
  <c r="C226" i="5" s="1"/>
  <c r="C88" i="5" l="1"/>
  <c r="O52" i="5"/>
  <c r="N51" i="5"/>
  <c r="L229" i="5"/>
  <c r="I203" i="5"/>
  <c r="I194" i="5" s="1"/>
  <c r="F186" i="5"/>
  <c r="C186" i="5" s="1"/>
  <c r="C54" i="5"/>
  <c r="J74" i="5"/>
  <c r="J51" i="5" s="1"/>
  <c r="H74" i="5"/>
  <c r="H284" i="5" s="1"/>
  <c r="N284" i="5"/>
  <c r="C288" i="5"/>
  <c r="C245" i="5"/>
  <c r="C215" i="5"/>
  <c r="O82" i="5"/>
  <c r="O74" i="5" s="1"/>
  <c r="O51" i="5" s="1"/>
  <c r="O50" i="5" s="1"/>
  <c r="C150" i="5"/>
  <c r="M51" i="5"/>
  <c r="M50" i="5" s="1"/>
  <c r="M49" i="5" s="1"/>
  <c r="L52" i="5"/>
  <c r="E50" i="5"/>
  <c r="H51" i="5"/>
  <c r="I193" i="5"/>
  <c r="J193" i="5"/>
  <c r="O193" i="5"/>
  <c r="C204" i="5"/>
  <c r="F203" i="5"/>
  <c r="C203" i="5" s="1"/>
  <c r="F287" i="5"/>
  <c r="C21" i="5"/>
  <c r="C281" i="5"/>
  <c r="G193" i="5"/>
  <c r="L286" i="5"/>
  <c r="M284" i="5"/>
  <c r="C68" i="5"/>
  <c r="F66" i="5"/>
  <c r="C66" i="5" s="1"/>
  <c r="C135" i="5"/>
  <c r="L82" i="5"/>
  <c r="L74" i="5" s="1"/>
  <c r="L51" i="5" s="1"/>
  <c r="I52" i="5"/>
  <c r="F53" i="5"/>
  <c r="F268" i="5"/>
  <c r="C165" i="5"/>
  <c r="F164" i="5"/>
  <c r="C164" i="5" s="1"/>
  <c r="C251" i="5"/>
  <c r="F250" i="5"/>
  <c r="C250" i="5" s="1"/>
  <c r="C27" i="5"/>
  <c r="L269" i="5"/>
  <c r="L268" i="5" s="1"/>
  <c r="C271" i="5"/>
  <c r="F230" i="5"/>
  <c r="C232" i="5"/>
  <c r="H193" i="5"/>
  <c r="H50" i="5" s="1"/>
  <c r="I82" i="5"/>
  <c r="F129" i="5"/>
  <c r="C129" i="5" s="1"/>
  <c r="N193" i="5"/>
  <c r="N50" i="5" s="1"/>
  <c r="C79" i="5"/>
  <c r="F75" i="5"/>
  <c r="K50" i="5"/>
  <c r="M285" i="5"/>
  <c r="C195" i="5"/>
  <c r="F194" i="5"/>
  <c r="D284" i="5"/>
  <c r="C237" i="5"/>
  <c r="C130" i="5"/>
  <c r="C102" i="5"/>
  <c r="C83" i="5"/>
  <c r="F82" i="5"/>
  <c r="F173" i="5"/>
  <c r="C143" i="5"/>
  <c r="C121" i="5"/>
  <c r="C111" i="5"/>
  <c r="C76" i="5"/>
  <c r="I75" i="5"/>
  <c r="I74" i="5" s="1"/>
  <c r="I284" i="5" s="1"/>
  <c r="G50" i="5"/>
  <c r="D50" i="5"/>
  <c r="C268" i="5" l="1"/>
  <c r="J50" i="5"/>
  <c r="J284" i="5"/>
  <c r="E49" i="5"/>
  <c r="E285" i="5"/>
  <c r="C82" i="5"/>
  <c r="L284" i="5"/>
  <c r="N285" i="5"/>
  <c r="N49" i="5"/>
  <c r="O285" i="5"/>
  <c r="O49" i="5"/>
  <c r="F229" i="5"/>
  <c r="C229" i="5" s="1"/>
  <c r="C230" i="5"/>
  <c r="F52" i="5"/>
  <c r="C53" i="5"/>
  <c r="O284" i="5"/>
  <c r="G285" i="5"/>
  <c r="G49" i="5"/>
  <c r="C194" i="5"/>
  <c r="K285" i="5"/>
  <c r="K49" i="5"/>
  <c r="C173" i="5"/>
  <c r="F172" i="5"/>
  <c r="C172" i="5" s="1"/>
  <c r="C75" i="5"/>
  <c r="F74" i="5"/>
  <c r="C74" i="5" s="1"/>
  <c r="L193" i="5"/>
  <c r="I51" i="5"/>
  <c r="I50" i="5" s="1"/>
  <c r="F284" i="5"/>
  <c r="C284" i="5" s="1"/>
  <c r="F286" i="5"/>
  <c r="C286" i="5" s="1"/>
  <c r="C287" i="5"/>
  <c r="J49" i="5"/>
  <c r="J40" i="5"/>
  <c r="D24" i="5"/>
  <c r="D49" i="5"/>
  <c r="H285" i="5"/>
  <c r="H49" i="5"/>
  <c r="C269" i="5"/>
  <c r="L50" i="5"/>
  <c r="L49" i="5" l="1"/>
  <c r="I285" i="5"/>
  <c r="I49" i="5"/>
  <c r="F24" i="5"/>
  <c r="D20" i="5"/>
  <c r="F193" i="5"/>
  <c r="C193" i="5" s="1"/>
  <c r="D285" i="5"/>
  <c r="C52" i="5"/>
  <c r="F51" i="5"/>
  <c r="L40" i="5"/>
  <c r="J36" i="5"/>
  <c r="J26" i="5" s="1"/>
  <c r="J285" i="5" l="1"/>
  <c r="J20" i="5"/>
  <c r="C51" i="5"/>
  <c r="F50" i="5"/>
  <c r="C40" i="5"/>
  <c r="L36" i="5"/>
  <c r="C24" i="5"/>
  <c r="F20" i="5"/>
  <c r="C36" i="5" l="1"/>
  <c r="L26" i="5"/>
  <c r="F285" i="5"/>
  <c r="F49" i="5"/>
  <c r="C49" i="5" s="1"/>
  <c r="C50" i="5"/>
  <c r="C26" i="5" l="1"/>
  <c r="L20" i="5"/>
  <c r="C20" i="5" s="1"/>
  <c r="L285" i="5"/>
  <c r="C285" i="5" s="1"/>
  <c r="P15" i="4" l="1"/>
  <c r="P16" i="4"/>
  <c r="P17" i="4"/>
  <c r="P18" i="4"/>
  <c r="P19" i="4"/>
  <c r="P20" i="4"/>
  <c r="P21" i="4"/>
  <c r="P22" i="4"/>
  <c r="P23" i="4"/>
  <c r="P24" i="4"/>
  <c r="P25" i="4"/>
  <c r="P26" i="4"/>
  <c r="P27" i="4"/>
  <c r="P28" i="4"/>
  <c r="P29" i="4"/>
  <c r="P30" i="4"/>
  <c r="P31" i="4"/>
  <c r="P32" i="4"/>
  <c r="P33" i="4"/>
  <c r="O15" i="4"/>
  <c r="O16" i="4"/>
  <c r="O17" i="4"/>
  <c r="O18" i="4"/>
  <c r="O19" i="4"/>
  <c r="O20" i="4"/>
  <c r="O21" i="4"/>
  <c r="O22" i="4"/>
  <c r="O23" i="4"/>
  <c r="O24" i="4"/>
  <c r="O25" i="4"/>
  <c r="O26" i="4"/>
  <c r="O27" i="4"/>
  <c r="O28" i="4"/>
  <c r="O29" i="4"/>
  <c r="O30" i="4"/>
  <c r="O31" i="4"/>
  <c r="O32" i="4"/>
  <c r="O33" i="4"/>
  <c r="P14" i="4"/>
  <c r="O14" i="4"/>
  <c r="L13" i="4"/>
  <c r="M13" i="4"/>
  <c r="N13" i="4"/>
  <c r="K13" i="4"/>
  <c r="P13" i="4" l="1"/>
  <c r="H26" i="4" l="1"/>
  <c r="H22" i="4"/>
  <c r="I13" i="4"/>
  <c r="H13" i="4"/>
  <c r="G13" i="4"/>
  <c r="F13" i="4"/>
  <c r="E13" i="4"/>
  <c r="D13" i="4"/>
</calcChain>
</file>

<file path=xl/comments1.xml><?xml version="1.0" encoding="utf-8"?>
<comments xmlns="http://schemas.openxmlformats.org/spreadsheetml/2006/main">
  <authors>
    <author>Diana Golovina</author>
  </authors>
  <commentList>
    <comment ref="H17" authorId="0">
      <text>
        <r>
          <rPr>
            <b/>
            <sz val="9"/>
            <color indexed="81"/>
            <rFont val="Tahoma"/>
            <family val="2"/>
            <charset val="186"/>
          </rPr>
          <t>Diana Golovina:</t>
        </r>
        <r>
          <rPr>
            <sz val="9"/>
            <color indexed="81"/>
            <rFont val="Tahoma"/>
            <family val="2"/>
            <charset val="186"/>
          </rPr>
          <t xml:space="preserve">
10 baneri (cena 250 EUR)</t>
        </r>
      </text>
    </comment>
  </commentList>
</comments>
</file>

<file path=xl/sharedStrings.xml><?xml version="1.0" encoding="utf-8"?>
<sst xmlns="http://schemas.openxmlformats.org/spreadsheetml/2006/main" count="602" uniqueCount="377">
  <si>
    <t>Nr.</t>
  </si>
  <si>
    <t>Ekonomiskās klasifikācijas kodi</t>
  </si>
  <si>
    <t>Pasākums/ aktivitāte/ projekts/ pakalpojuma nosaukums/ objekts</t>
  </si>
  <si>
    <t>Struktūrvienība</t>
  </si>
  <si>
    <t>Budžeta finansēta institūcija</t>
  </si>
  <si>
    <t>Programma:</t>
  </si>
  <si>
    <t>Funkcionālās klasifikācijas kods:</t>
  </si>
  <si>
    <t>KOPĀ</t>
  </si>
  <si>
    <t>Reģistrācijas Nr.</t>
  </si>
  <si>
    <t>* Informatīvi -</t>
  </si>
  <si>
    <t>Priekšlikumi izmaiņām (+/-)</t>
  </si>
  <si>
    <t>Finanšu līdzekļu nepieciešamības pamatojums, aprēķini, atšifrējumi, ekonomijas vai samazinājuma iemesli</t>
  </si>
  <si>
    <t>2016.gada 16.decembra saistošajiem noteikumiem Nr.47</t>
  </si>
  <si>
    <t>(Protokols Nr.19, 19.punkts)</t>
  </si>
  <si>
    <t>2017.gada budžets pirms priekšlikumiem</t>
  </si>
  <si>
    <t>2017.gada budžets apstiprināts pēc izmaiņām</t>
  </si>
  <si>
    <t xml:space="preserve">Attīstības plānošanas dokumenta nosaukums/ Rīcības virziens un aktiv.numurs* </t>
  </si>
  <si>
    <t>Jūrmalas pilsētas dome</t>
  </si>
  <si>
    <t>Īpašumu pārvaldes Pašvaldības īpašumu nodaļa</t>
  </si>
  <si>
    <t>Pašvaldības īpašumu pārvaldīšana</t>
  </si>
  <si>
    <t>06.600.</t>
  </si>
  <si>
    <t>2016.gada precizētais budžets</t>
  </si>
  <si>
    <t>2016.gada gaidāmā izpilde</t>
  </si>
  <si>
    <t xml:space="preserve">2017.gada budžeta pieprasījums </t>
  </si>
  <si>
    <t>pamat-budžets</t>
  </si>
  <si>
    <t>maksas pakalpojumi</t>
  </si>
  <si>
    <t>pamatbudžets</t>
  </si>
  <si>
    <t>Vērtēšana (tirgus vērtību noteikšana un aktualizācija; kapitālsabiedrību pamatkapitālā iekļaujamo nekustamo īpašumu vērtēšana; kapitālsabiedrību vērtēšana)</t>
  </si>
  <si>
    <t>JPAP_R3.1.2._131</t>
  </si>
  <si>
    <t>Sludinājumi</t>
  </si>
  <si>
    <t>Informatīvie stendi (izgatavošana, uzstādīšana, demontāža)</t>
  </si>
  <si>
    <t>JPAP_R2.2.1._70</t>
  </si>
  <si>
    <t>Zemes noma</t>
  </si>
  <si>
    <t>Nekustamā īpašuma nodokļa kompensācija</t>
  </si>
  <si>
    <t>Telpu noma</t>
  </si>
  <si>
    <t>Pašvaldības īpašumā esošo nekustamo īpašumu pārvaldīšana un komunālie pakalpojumi</t>
  </si>
  <si>
    <t>apkure</t>
  </si>
  <si>
    <t>ūdens kanalizācija</t>
  </si>
  <si>
    <t>elektroenerģija</t>
  </si>
  <si>
    <t>remonti</t>
  </si>
  <si>
    <t>uzkopšana, tīrīšana, apsardze, apsaimniekošana</t>
  </si>
  <si>
    <t>Īpašumu apdrošināšana</t>
  </si>
  <si>
    <t>Ēku tehniskā stāvokļa novērtēšana</t>
  </si>
  <si>
    <t>Kadastrālā uzmērīšana zemesgabaliem, kas ierakstāmi zemesgrāmatā uz Jūrmalas pilsētas pašvaldības vārda, zemes ierīcības projekti</t>
  </si>
  <si>
    <t>Inventarizācijas lietu pasūtīšana Valsts zemes dienestam, būvju vai dzīvokļu kadastrālās uzmērīšanas lietu pasūtīšana Valsts zemes dienestam, kuri reģistrējami zemesgrāmatā uz Jūrmalas pilsētas pašvaldības vārda, datu aktualizācija VZD kadastrā, inventarizācijas lietu sagatavošanareģistrēšanai zemesgrāmatā</t>
  </si>
  <si>
    <t>Kancelejas nodevas, valsts nodevas</t>
  </si>
  <si>
    <t>Izdevumi juridiskās palīdzības sniedzējiem - notāra pakalpojumi, juridiskie slēdzieni zemes īpašumu lietās, konsultācijas apdrošināšanas jautājumos</t>
  </si>
  <si>
    <t>Zaudējumu segšana trešajām personām</t>
  </si>
  <si>
    <t>Jūrmalas pilsētas attīstības programma 2014. - 2020.gadam (JPAP)</t>
  </si>
  <si>
    <t>Rīcības virziens R2.2.1.: Jūrmalas vizuālās identitātes standarta izstrāde un ieviešana</t>
  </si>
  <si>
    <t>Aktivitāte Nr.70 Jūrmalas vizuālās identitātes veidošana un uzraudzīšana</t>
  </si>
  <si>
    <t>Rīcības virziens R3.1.2.: Pašvaldības pārvaldes kapacitātes celšana</t>
  </si>
  <si>
    <t>Aktivitāte Nr.131 Kvalitatīva pašvaldības pārvaldes kapacitātes nodrošināšana</t>
  </si>
  <si>
    <r>
      <rPr>
        <b/>
        <sz val="9"/>
        <rFont val="Times New Roman"/>
        <family val="1"/>
        <charset val="186"/>
      </rPr>
      <t>16.pielikums</t>
    </r>
    <r>
      <rPr>
        <sz val="9"/>
        <rFont val="Times New Roman"/>
        <family val="1"/>
        <charset val="186"/>
      </rPr>
      <t xml:space="preserve"> Jūrmalas pilsētas domes</t>
    </r>
  </si>
  <si>
    <t>2017.gada budžeta projekta atšifrējums pa programmām  un budžeta veidiem</t>
  </si>
  <si>
    <t>Finansējums nepieciešams apsaimniekošanas maksas izdevumu segšanai par Jūrmalas pilsētas piederošo dzīvojamo māju Jūrmalā, Raiņa ielā 62</t>
  </si>
  <si>
    <t>IEŅĒMUMU UN IZDEVUMU TĀME 2017.GADAM</t>
  </si>
  <si>
    <t>90000056357</t>
  </si>
  <si>
    <t>Adrese</t>
  </si>
  <si>
    <t>Jūrmala, Jomas iela 1/5, LV-2015</t>
  </si>
  <si>
    <t>Funkcionālās klasifikācijas kods</t>
  </si>
  <si>
    <t>06.600</t>
  </si>
  <si>
    <t>Programma</t>
  </si>
  <si>
    <t xml:space="preserve">Pašvaldības īpašumu pārvaldīšana </t>
  </si>
  <si>
    <t>Konta Nr.</t>
  </si>
  <si>
    <t>pamatbudžetam</t>
  </si>
  <si>
    <t>LV84PARX0002484572001</t>
  </si>
  <si>
    <t>Valsts budžeta transfertiem</t>
  </si>
  <si>
    <t>projektiem</t>
  </si>
  <si>
    <t>maksas pakalpojumiem</t>
  </si>
  <si>
    <t>LV81PARX0002484577002</t>
  </si>
  <si>
    <t>ziedojumiem, dāvinājumiem</t>
  </si>
  <si>
    <t>Budžeta klasifikācijas                                                         kods</t>
  </si>
  <si>
    <t>Rādītāju nosaukumi</t>
  </si>
  <si>
    <t>Izdevumu tāme 2017.gadam</t>
  </si>
  <si>
    <t>Kopā</t>
  </si>
  <si>
    <t>Pamatbudžets pirms priekšlikumiem</t>
  </si>
  <si>
    <t>Priekšlikumi izmaiņām pamatbudž. (+/-)</t>
  </si>
  <si>
    <t>Pamatbudžets</t>
  </si>
  <si>
    <t>Valsts budžeta transferti (mērķdotācijas) pirms priekšlikumiem</t>
  </si>
  <si>
    <t>Priekšlikumi izmaiņām valts budž. transferti (mērķdotāc.) (+/-)</t>
  </si>
  <si>
    <t>Valsts budžeta transferti (mērķdotācijas)</t>
  </si>
  <si>
    <t>Maksas pakalpojumi pirms priekšlikumiem</t>
  </si>
  <si>
    <t>Priekšlikumi izmaiņām maksas pakalp. (+/-)</t>
  </si>
  <si>
    <t>Maksas pakalpojumi</t>
  </si>
  <si>
    <t>Ziedojumi, dāvinājumi pirms priekšlikumiem</t>
  </si>
  <si>
    <t>Priekšlikumi izmaiņām ziedoj., dāvināj. (+/-)</t>
  </si>
  <si>
    <t>Ziedojumi, dāvinājumi</t>
  </si>
  <si>
    <t>1</t>
  </si>
  <si>
    <t xml:space="preserve">  I   IEŅĒMUMI</t>
  </si>
  <si>
    <t>Ieņēmumi pavisam kopā, t.sk.:</t>
  </si>
  <si>
    <t>Atlikums gada sākumā, t.sk:</t>
  </si>
  <si>
    <t>F21010000   kasē</t>
  </si>
  <si>
    <t>F22010000 bankā</t>
  </si>
  <si>
    <t>Pašvaldības iestāžu saņemtie transferti no augstākas iestādes</t>
  </si>
  <si>
    <t>X</t>
  </si>
  <si>
    <t>Ieņēmumi no citiem avotiem saskaņā ar noslēgtajiem līgumiem</t>
  </si>
  <si>
    <t>Ieņēmumi no budžeta iestāžu sniegtajiem maksas pakalpojumiem</t>
  </si>
  <si>
    <t>Maksa par izglītības pakalpojumiem</t>
  </si>
  <si>
    <t>Mācību maksa</t>
  </si>
  <si>
    <t>Ieņēmumi no vecāku maksām</t>
  </si>
  <si>
    <t>Pārējie ieņēmumi par izglītības pakalpojumiem</t>
  </si>
  <si>
    <t>Ieņēmumi par dokumentu izsniegšanu un kancelejas pakalpojumiem</t>
  </si>
  <si>
    <t>Ieņēmumi par pārējo dokumentu izsniegšanu un pārēejiem kancelejas pakalpojumiem</t>
  </si>
  <si>
    <t>Ieņēmumi par nomu un īri</t>
  </si>
  <si>
    <t>Ieņēmumi par nomu</t>
  </si>
  <si>
    <t>Ieņēmumi no kustamā īpašuma iznomāšanas</t>
  </si>
  <si>
    <t>Ieņēmumi par pārējiem budžeta iestāžu maksas pakalpojumiem</t>
  </si>
  <si>
    <t>Maksa par personu uzturēšanos sociālās aprūpes iestādēs</t>
  </si>
  <si>
    <t>Ieņēmumi par biļešu realizāciju</t>
  </si>
  <si>
    <t>Ieņēmumi par projektu realizāciju</t>
  </si>
  <si>
    <t>Citi ieņēmumi par maksas pakalpojumiem</t>
  </si>
  <si>
    <t>Pārējie šajā klasifikācijā iepriekš neklasificētie ieņēmumi</t>
  </si>
  <si>
    <t>Citi iepriekš neklasificētie pašu ieņēmumi</t>
  </si>
  <si>
    <t>Pārējie iepriekš neklasificētie pašu ieņēmumi</t>
  </si>
  <si>
    <t>Saņemtie ziedojumi un dāvinājumi</t>
  </si>
  <si>
    <t>Juridisku personu ziedojumi un dāvinājumi naudā</t>
  </si>
  <si>
    <t>Fizisko personu ziedojumi un dāvinājumi naudā</t>
  </si>
  <si>
    <t xml:space="preserve">  I I     IZDEVUMI</t>
  </si>
  <si>
    <t>Izdevumi pavisam kopā, t.sk.</t>
  </si>
  <si>
    <t>Izdevumi (uzturēšanas izdevumi+izdevumi kapitālieguldījumiem)</t>
  </si>
  <si>
    <t>Uzturēšanas izdevumi kopā (1000; 2000; 3000; 4000)</t>
  </si>
  <si>
    <t>Atlīdzība</t>
  </si>
  <si>
    <t xml:space="preserve">Atalgojums  </t>
  </si>
  <si>
    <t>Mēnešalga</t>
  </si>
  <si>
    <t>Deputātu mēnešalga</t>
  </si>
  <si>
    <t>Pārējo darbinieku mēnešalga (darba alga)</t>
  </si>
  <si>
    <t>Piemaksas un prēmijas un naudas balvas</t>
  </si>
  <si>
    <t>Piemaksa par nakts darbu</t>
  </si>
  <si>
    <t>Samaksa par virsstundu darbu un darbu svētku dienās</t>
  </si>
  <si>
    <t>Piemaksa par darbu īpašos apstākļos, speciālās piemaksas</t>
  </si>
  <si>
    <t>Piemaksa par personisko darba ieguldījumu un darba kvalitāti</t>
  </si>
  <si>
    <t>Piemaksa par papildu darbu</t>
  </si>
  <si>
    <t>Prēmijas un naudas balvas</t>
  </si>
  <si>
    <t>Citas normatīvajos aktos noteiktās piemaksas, kas nav iepriekš klasificētas</t>
  </si>
  <si>
    <t>Atalgojums fiziskajām personām uz tiesiskās attiecības regulējošu dokumentu pamata</t>
  </si>
  <si>
    <t>Darba devēja valsts soc. apdroš. obl. iemaksas, sociāla rakstura pabalsti un kompensācijas</t>
  </si>
  <si>
    <t>Darba devēja valsts sociālās apdrošin. obligātās iemaksas</t>
  </si>
  <si>
    <t>Darba devēja pabalsti, kompensācijas un citi maksājumi</t>
  </si>
  <si>
    <t>Darba devēja pabalsti un kompensācijas, no kuriem aprēķina iedzīvotāju ienākuma nodokli un valsts sociālās apdrošināšanas obligātās iemaksas</t>
  </si>
  <si>
    <t>Mācību maksas kompensācija</t>
  </si>
  <si>
    <t>Uzturdevas kompensācija</t>
  </si>
  <si>
    <t>Darba devēja izdevumi veselības, dzīvības un nelaimes gadījumu apdrošināšanai</t>
  </si>
  <si>
    <t>Darba devēja pabalsti un kompensācijas, no kā neaprēķina iedzīvotāju ienākuma nodokli un valsts sociālās apdrošināšanas obligātās iemaksas</t>
  </si>
  <si>
    <t>Preces un pakalpojumi</t>
  </si>
  <si>
    <t>Mācību, darba un dienesta komandējumi, darba braucieni</t>
  </si>
  <si>
    <t>Iekšzemes mācību, darba un dienesta komandējumi, darba braucieni</t>
  </si>
  <si>
    <t>Dienas nauda</t>
  </si>
  <si>
    <t>Pārējie komandējumu un darba braucienu izdevumi</t>
  </si>
  <si>
    <t xml:space="preserve">Ārvalstu mācību, darba un dienesta komandējumi, darba braucieni </t>
  </si>
  <si>
    <t>Pakalpojumi</t>
  </si>
  <si>
    <t>Pasta, telefona un citi sakaru pakalpojumi</t>
  </si>
  <si>
    <t>Valsts nozīmes datu pārraides tīkla pakalpojumi</t>
  </si>
  <si>
    <t>Telefona abonēšanas maksa, vietējo un tālsarunu apmaksa, interneta pakalpojumu sniedzēju apmaksa</t>
  </si>
  <si>
    <t>Mobilā telefona abonēšanas maksas un sarunu apmaksa</t>
  </si>
  <si>
    <t>Pārējie sakaru pakalpojumi</t>
  </si>
  <si>
    <t>Izdevumi par komunālajiem pakalpojumiem</t>
  </si>
  <si>
    <t>Izdevumi par siltumenerģiju, tai skaitā apkuri</t>
  </si>
  <si>
    <t>Izdevumi par ūdeni un kanalizāciju</t>
  </si>
  <si>
    <t>Izdevumi par elektroenerģiju</t>
  </si>
  <si>
    <t>Izdevumi par atkritumu savākšanu, izvešanu no apdzīvotām vietām un teritorijām ārpus apdzīvotām vietām un utilizāciju</t>
  </si>
  <si>
    <t>Izdevumi par pārējiem komunālajiem pakalpojumiem</t>
  </si>
  <si>
    <t>Iestādes administratīvie izdevumi un ar iestādes darbības nodrošināšanu saistītie izdevumi</t>
  </si>
  <si>
    <t>Administratīvie izdevumi un sabiedriskās attiecības</t>
  </si>
  <si>
    <t>Auditoru, tulku pakalpojumi, izdevumi par iestāžu pasūtītajiem pētījumiem</t>
  </si>
  <si>
    <t>Izdevumi par transporta pakalpojumiem</t>
  </si>
  <si>
    <t>Normatīvajos aktos noteiktie darba devēja veselības izdevumi darba ņēmējiem</t>
  </si>
  <si>
    <t>Izdevumi par saņemtajiem apmācību pakalpojumiem</t>
  </si>
  <si>
    <t>Bankas komisija, pakalpojumi</t>
  </si>
  <si>
    <t xml:space="preserve">Pārējie iestādes administratīvie izdevumi </t>
  </si>
  <si>
    <t>Remontdarbi un iestāžu uzturēšanas pakalpojumi (izņemot kapitālo remontu)</t>
  </si>
  <si>
    <t>Ēku, būvju un telpu kārtējais remonts</t>
  </si>
  <si>
    <t>Transportlīdzekļu uzturēšana un remonts</t>
  </si>
  <si>
    <t>Iekārtas, inventāra un aparatūras remonts, tehniskā apkalpošana</t>
  </si>
  <si>
    <t>Nekustamā īpašuma uzturēšana</t>
  </si>
  <si>
    <t>Autoceļu un ielu pārvaldīšana un uzturēšana</t>
  </si>
  <si>
    <t>Apdrošināšanas izdevumi</t>
  </si>
  <si>
    <t>Profesionālās darbības civiltiesiskās apdrošināšanas izdevumi</t>
  </si>
  <si>
    <t>Pārējie remontdarbu un iestāžu uzturēšanas pakalpojumi</t>
  </si>
  <si>
    <t>Informācijas tehnoloģijas pakalpojumi</t>
  </si>
  <si>
    <t>Informācijas sistēmas uzturēšana</t>
  </si>
  <si>
    <t>Informācijas sistēmas licenču nomas izdevumi</t>
  </si>
  <si>
    <t>Pārējie informācijas tehnoloģiju pakalpojumi</t>
  </si>
  <si>
    <t>Īre un noma</t>
  </si>
  <si>
    <t>Ēku, telpu īre un noma</t>
  </si>
  <si>
    <t>Transportlīdzekļu noma</t>
  </si>
  <si>
    <t>Iekārtu, aparatūras un inventāra īre un noma</t>
  </si>
  <si>
    <t>Pārējā noma</t>
  </si>
  <si>
    <t>Citi pakalpojumi</t>
  </si>
  <si>
    <t>Izdevumi par tiesvedības darbiem</t>
  </si>
  <si>
    <t>Ar brīvprātīgā darba veikšanu saistītie izdevumi</t>
  </si>
  <si>
    <t>Pašvaldību līdzekļi neparedzētiem gadījumiem</t>
  </si>
  <si>
    <t>Izdevumi juridiskās palīdzības sniedzējiem un zvērinātiem tiesu izpildītājiem</t>
  </si>
  <si>
    <t>Pārējie iepriekš neklasificētie pakalpojumu veidi</t>
  </si>
  <si>
    <t>Maksājumi par sniegtajiem finanšu pakalpojumiem</t>
  </si>
  <si>
    <t>Maksājumi par pašvaldību parāda apkalpošanu</t>
  </si>
  <si>
    <t>Krājumi, materiāli, energoresursi, preces, biroja preces un inventārs, kurus neuzskaita kodā 5000</t>
  </si>
  <si>
    <t>Izdevumi par precēm iestādes darbības nodrošināšanai</t>
  </si>
  <si>
    <t xml:space="preserve">Biroja preces </t>
  </si>
  <si>
    <t>Inventārs</t>
  </si>
  <si>
    <t>Spectērpi</t>
  </si>
  <si>
    <t>Izdevumi par precēm iestādes administratīvās darbības nodrošināšanai un sabiedrisko attiecību īstenošanai</t>
  </si>
  <si>
    <t>Kurināmais un enerģētiskie  materiāli</t>
  </si>
  <si>
    <t>Kurināmais</t>
  </si>
  <si>
    <t>Degviela</t>
  </si>
  <si>
    <t>Pārējie enerģētiskie materiāli</t>
  </si>
  <si>
    <t>Materiāli un izejvielas palīgražošanai</t>
  </si>
  <si>
    <t>Zāles, ķimikālijas, laboratorijas preces, medicīniskās ierīces, med.instrumenti, laboratorijas dzīvnieki un to uzturēšana</t>
  </si>
  <si>
    <t>Zāles, ķimikālijas, laboratorijas preces</t>
  </si>
  <si>
    <t>Medicīnas instrumenti, laboratorijas dzīvnieki un to uzturēšana</t>
  </si>
  <si>
    <t>Kārtējā remonta un iestāžu uzturēšanas materiāli</t>
  </si>
  <si>
    <t>Remontmateriāli</t>
  </si>
  <si>
    <t>Saimniecības materiāli</t>
  </si>
  <si>
    <t>Elektroiekārtu remonta un uzturēšanas materiāli</t>
  </si>
  <si>
    <t>Transportlīdzekļu uzturēšana un remontmateriāli</t>
  </si>
  <si>
    <t>Datortehnikas remonta un uzturēšanas materiāli</t>
  </si>
  <si>
    <t>Pārējās kārtējo remontu materiālu izmaksas</t>
  </si>
  <si>
    <t>Valsts un pašvaldību aprūpē un apgādē esošo personu uzturēšana</t>
  </si>
  <si>
    <t>Mīkstais inventārs</t>
  </si>
  <si>
    <t>Virtuves inventārs, trauki un galda piederumi</t>
  </si>
  <si>
    <t>Ēdināšanas izdevumi</t>
  </si>
  <si>
    <t>Formas tērpi un speciālais apģērbs</t>
  </si>
  <si>
    <t>Uzturdevas kompensācija naudā</t>
  </si>
  <si>
    <t>Apdrošināšanas izdevumi veselības, dzīvības un nelaimes gadījumu apdrošināšanai</t>
  </si>
  <si>
    <t>Pārējie valsts un pašvaldību aprūpē un apgādē esošo personu uzturēšanas izdevumi, kuri nav minēti citos koda 2360 apakškodos</t>
  </si>
  <si>
    <t>Mācību līdzekļi un materiāli</t>
  </si>
  <si>
    <t>Specifiskie materiāli un inventārs</t>
  </si>
  <si>
    <t>Munīcija</t>
  </si>
  <si>
    <t>Pārējie specifiskas lietošanas materiāli un inventārs</t>
  </si>
  <si>
    <t>Pārējās preces</t>
  </si>
  <si>
    <t>Izdevumi periodikas iegādei</t>
  </si>
  <si>
    <t>Budžeta iestāžu nodokļu, nodevu un naudas sodu maksājumi</t>
  </si>
  <si>
    <t>Budžeta iestāžu nodokļu maksājumi</t>
  </si>
  <si>
    <t>Budžeta iestāžu pievienotās vērtības nodokļa maksājumi</t>
  </si>
  <si>
    <t>Budžeta iestāžu nekustamā īpašuma nodokļa (t.sk. zemes nodokļa parāda) maksājumi budžetā</t>
  </si>
  <si>
    <t>Budžeta iestāžu dabas resursu nodokļa maksājumi</t>
  </si>
  <si>
    <t>Pārējie budžeta iestāžu pārskaitītie nodokļi un nodevas</t>
  </si>
  <si>
    <t>Budžeta iestāžu naudas sodu maksājumi</t>
  </si>
  <si>
    <t>Pakalpojumi, kurus budžeta iestādes apmaksā noteikto funkciju ietvaros, kas nav iestādes administratīvie izdevumi</t>
  </si>
  <si>
    <t>Subsīdijas un dotācijas</t>
  </si>
  <si>
    <t>Subsīdijas un dotācijas komersantiem, biedrībām un nodibinājumiem</t>
  </si>
  <si>
    <t>Valsts un pašvaldību budžeta dotācija komersantiem, biedrībām un nodibinājumiem un fiziskām personām</t>
  </si>
  <si>
    <t>Valsts un pašvaldību budžeta dotācija valsts un pašvaldību komersantiem</t>
  </si>
  <si>
    <t>Valsts un pašvaldību budžeta dotācija komersantiem, ostām un speciālajām ekonomiskajām zonām</t>
  </si>
  <si>
    <t>Valsts un pašvaldību budžeta dotācija biedrībām un nodibinājumiem</t>
  </si>
  <si>
    <t>Subsīdijas un dotācijas komersantiem, biedrībām un nodibinājumiem, ostām un speciālajām ekonomiskajām zonām Eiropas Savienības politiku instrumentu un pārējās ārvalstu finanšu palīdzības līdzfinansēto projektu un (vai) pasākumu ietvaros</t>
  </si>
  <si>
    <t>Subsīdijas un dotācijas biedrībām un nodibinājumiem Eiropas Savienības politiku instrumentu un pārējās ārvalstu finanšu palīdzības līdzfinansētajiem projektiem (pasākumiem)</t>
  </si>
  <si>
    <t>Subsīdijas un dotācijas komersantiem, ostām un speciālajām ekonomiskajām zonām Eiropas Savienības politiku instrumentu un pārējās ārvalstu finanšu palīdzības līdzfinansētajiem projektiem (pasākumiem)</t>
  </si>
  <si>
    <t>Atmaksa komersantiem, ostām un speciālajām ekonomiskajām zonām par Eiropas Savienības politiku instrumentu un pārējās ārvalstu finanšu palīdzības projektu (pasākumu) īstenošanu</t>
  </si>
  <si>
    <t>Atmaksa biedrībām un nodibinājumiem par Eiropas Savienības politiku instrumentu un pārējās ārvalstu finanšu palīdzības projektu (pasākumu) īstenošanu</t>
  </si>
  <si>
    <t>Subsīdijas komersantiem sabiedriskā transporta pakalpojumu nodrošināšanai (par pasažieru regulārajiem pārvadājumiem)</t>
  </si>
  <si>
    <t>Produktu supsīdijas komersantiem sabiedriskā transporta pakalpojumu nodrošināšanai (par pasažieru regulārajiem pārvadājumiem)</t>
  </si>
  <si>
    <t>Citas ražošanas subsīdijas komersantiem sabiedriskā transporta pakalpojumu nodrošināšanai (par pasažieru regulārajiem pārvadājumiem)</t>
  </si>
  <si>
    <t>Procentu izdevumi</t>
  </si>
  <si>
    <t>Procentu maksājumi iekšzemes kredītiestādēm</t>
  </si>
  <si>
    <t>Procentu maksājumi iekšzemes finanšu institūcijām par aizņēmumiem un vērtspapīriem</t>
  </si>
  <si>
    <t>Budžeta iestāžu līzinga procentu maksājumi</t>
  </si>
  <si>
    <t>Pārējie procentu maksājumi</t>
  </si>
  <si>
    <t>Budžeta iestāžu procentu maksājumi Valsts kasei</t>
  </si>
  <si>
    <t>Budžeta iestāžu procenta maksājumi Valsts kasei, izņemot valsts sociālās apdrošināšanas speciālo budžetu</t>
  </si>
  <si>
    <t>Izdevumi kapitālieguldījumiem - kopā</t>
  </si>
  <si>
    <t>Pamatkapitāla veidošana</t>
  </si>
  <si>
    <t>Nemateriālie ieguldījumi</t>
  </si>
  <si>
    <t>Attīstības pasākumi un programmas</t>
  </si>
  <si>
    <t>Licences, koncesijas un patenti, preču zīmes un līdzīgas tiesības</t>
  </si>
  <si>
    <t>Datorprogrammas</t>
  </si>
  <si>
    <t>Pārējās licences, koncesijas un patenti, preču zīmes un tamlīdzīgas tiesības</t>
  </si>
  <si>
    <t>Pārējie nemateriālie ieguldījumi</t>
  </si>
  <si>
    <t>Nemateriālo ieguldījumu izveidošana</t>
  </si>
  <si>
    <t>Kapitālsabiedrību iegādes rezultātā iegūtā nemateriālā vērtība</t>
  </si>
  <si>
    <t>Pamatlīdzekļi</t>
  </si>
  <si>
    <t>Zeme, ēkas un būves</t>
  </si>
  <si>
    <t>Dzīvojamās ēkas</t>
  </si>
  <si>
    <t>Nedzīvojamās ēkas</t>
  </si>
  <si>
    <t>Transporta būves</t>
  </si>
  <si>
    <t>Zeme zem ēkām un būvēm</t>
  </si>
  <si>
    <t>Kultivētā zeme</t>
  </si>
  <si>
    <t>Atpūtai un izklaidei izmantojamā zeme</t>
  </si>
  <si>
    <t>Pārējā zeme</t>
  </si>
  <si>
    <t>Celtnes un būves</t>
  </si>
  <si>
    <t>Pārējais nekustamais īpašums</t>
  </si>
  <si>
    <t>Tehnoloģiskās iekārtas un mašīnas</t>
  </si>
  <si>
    <t>Pārējie pamatlīdzekļi</t>
  </si>
  <si>
    <t>Transportlīdzekļi</t>
  </si>
  <si>
    <t>Saimniecības pamatlīdzekļi</t>
  </si>
  <si>
    <t>Bibliotēku krājumi</t>
  </si>
  <si>
    <t>Izklaides, literārie un mākslas oriģināldarbi</t>
  </si>
  <si>
    <t>Antīkie un citi mākslas priekšmeti</t>
  </si>
  <si>
    <t>Citas vērtslietas</t>
  </si>
  <si>
    <t>Datortehnika, sakaru un cita biroja tehnika</t>
  </si>
  <si>
    <t>Pārējie iepriekš neklasificētie pamatlīdzekļi</t>
  </si>
  <si>
    <t>Pamatlīdzekļu izveidošana un nepabeigtā būvniecība</t>
  </si>
  <si>
    <t>Kapitālais remonts un rekonstrukcija</t>
  </si>
  <si>
    <t>Bioloģiskie un pazemes aktīvi</t>
  </si>
  <si>
    <t>Pārējie bioloģiskie un lauksaimniecības aktīvi</t>
  </si>
  <si>
    <t>Ilgtermiņa ieguldījumi nomātajos pamatlīdzekļos</t>
  </si>
  <si>
    <t>Sociālie pabalsti</t>
  </si>
  <si>
    <t>Pensijas un sociālie pabalsti naudā</t>
  </si>
  <si>
    <t>Valsts sociālās apdrošināšanas pabalsti naudā</t>
  </si>
  <si>
    <t>Valsts sociālie pabalsti naudā</t>
  </si>
  <si>
    <t>Pārējie valsts pabalsti un kompensācijas</t>
  </si>
  <si>
    <t>Valsts un pašvaldību nodarbinātības pabalsti naudā</t>
  </si>
  <si>
    <t>Bezdarbnieku pabalsts</t>
  </si>
  <si>
    <t>Bezdarbnieku stipendija</t>
  </si>
  <si>
    <t>Pašvaldību sociālā palīdzība iedzīvotājiem naudā</t>
  </si>
  <si>
    <t>Pabalsti veselības aprūpei naudā</t>
  </si>
  <si>
    <t>Pabalsti ēdināšanai naudā</t>
  </si>
  <si>
    <t>Pašvaldību vienreizējie pabalsti naudā ārkārtas situācijā</t>
  </si>
  <si>
    <t>Sociālās garantijas bāreņiem un audžuģimenēm naudā</t>
  </si>
  <si>
    <t>Pārējā sociālā palīdzība  naudā</t>
  </si>
  <si>
    <t>Pabalsts garantētā minimālā ienākumu līmeņa nodrošināšanai naudā</t>
  </si>
  <si>
    <t>Dzīvokļa pabalsti naudā</t>
  </si>
  <si>
    <t>Valsts un pašvaldību budžeta maksājumi</t>
  </si>
  <si>
    <t>Stipendijas</t>
  </si>
  <si>
    <t>Transporta izdevumu kompensācijas</t>
  </si>
  <si>
    <t>Ilgstošas sociālās aprūpes un sociālās rehabilitācijas institūciju veiktie maksājumi klientiem personiskiem izdevumiem no normatīvajos aktos noteiktajiem klientu ienākumiem, kas izmaksāti no valsts budžeta līdzekļiem</t>
  </si>
  <si>
    <t>Pārējie klasifikācijā neminētie no valsts un pašvaldību budžeta veiktie maksājumi iedzīvotājiem naudā</t>
  </si>
  <si>
    <t>Sociālie pabalsti natūrā</t>
  </si>
  <si>
    <t>Pašvaldību sociālāpalīdzība iedzīvotājiem natūrā</t>
  </si>
  <si>
    <t>Pabalsti ēdināšanai natūrā</t>
  </si>
  <si>
    <t>Pašvaldības vienreizējie pabalsti natūrā ārkārtas situācijā</t>
  </si>
  <si>
    <t>Sociālās garantijas bāreņiem un audžuģimenēm natūrā</t>
  </si>
  <si>
    <t>Pārējā sociālā palīdzība  natūrā</t>
  </si>
  <si>
    <t>Atbalsta pasākumi un kompensācijas natūrā</t>
  </si>
  <si>
    <t>Dzīvokļa pabalsti natūrā</t>
  </si>
  <si>
    <t>Pārējie klasifikācijā neminētie maksājumi iedzīvotājiem natūrā un kompensācijas</t>
  </si>
  <si>
    <t>Pašvaldības pirktie sociālie pakalpojumi  iedzīvotājiem</t>
  </si>
  <si>
    <t>Samaksa par aprūpi mājās</t>
  </si>
  <si>
    <t>Samaksa par ilgstošas sociālās aprūpes un sociālās rehabilitācijas institūciju sniegtajiem pakalpojumiem</t>
  </si>
  <si>
    <t>Samaksa par pārējiem sociālajiem pakalpojumiem saskaņā ar pašvaldību saistošajiem noteikumiem</t>
  </si>
  <si>
    <t>Maksājumi iedzīvotājiem natūrā, naudas balvas, izdevumi pašvaldību brīvprātīgo iniciatīvu izpildei</t>
  </si>
  <si>
    <t>Maksājumi iedzīvotājiem natūrā</t>
  </si>
  <si>
    <t>Naudas balvas</t>
  </si>
  <si>
    <t>Izdevumi brīvprātīgo iniciatīvu izpildei</t>
  </si>
  <si>
    <t>Izsoles nodrošinājuma un citu maksājumu, kas saistīti ar dalību izsolēs, atmaksa</t>
  </si>
  <si>
    <t>Uzturēšanas izdevumu transferti, pašu resursu maksājumi, starptautiskā sadarbība</t>
  </si>
  <si>
    <t>Pašvaldību  uzturēšanas izdevumu transferti</t>
  </si>
  <si>
    <t>Pašvaldību  uzturēšanas izdevumu transferti citām pašvaldībām</t>
  </si>
  <si>
    <t>Pašvaldību uzturēšanas izdevumu iekšējie tranferti starp pašvaldības budžeta veidiem</t>
  </si>
  <si>
    <t>Pašvaldības pamatbudžeta uzturēšanas izdevumu transferts uz pašvaldības speciālo budžetu</t>
  </si>
  <si>
    <t>Pašvaldības speciālā budžeta uzturēšanas izdevumu transferts uz pašvaldības pamatbudžetu</t>
  </si>
  <si>
    <t>Pašvaldības un tās iestāžu savstarpējie uzturēšanas izdevumu transferti</t>
  </si>
  <si>
    <t>Pašvaldības  uzturēšanas izdevumu transferti uz valsts budžetu</t>
  </si>
  <si>
    <t>Pašvaldību atmaksa valsts budžetam par iepriekšējos gados saņemto, bet neizlietoto valsts budžeta transfertu uzturēšanas izdevumiem</t>
  </si>
  <si>
    <t>Pašvaldību atmaksa valsts budžetam par iepriekšējos gados saņemtajiem valsts budžeta transfertiem uzturēšanas izdevumiem Eiropas Savienības politiku instrumentu un pārējās ārvalstu finanšu palīdzības līdzfinansētajos projektos (pasākumos)</t>
  </si>
  <si>
    <t>Pašvaldības iemaksa pašvaldību finanšu izlīdzināšanas fondā</t>
  </si>
  <si>
    <t>Starptautiskā sadarbība</t>
  </si>
  <si>
    <t>Pārējie pārskaitījumi ārvalstīm</t>
  </si>
  <si>
    <t>Atlikums perioda beigās bankā, t.sk</t>
  </si>
  <si>
    <t>F22 01 00 00</t>
  </si>
  <si>
    <t>kases apgrozības līdzekļi</t>
  </si>
  <si>
    <t>F22 01 00 20</t>
  </si>
  <si>
    <t>atgriežamie līdzekļi pašvaldības budžetam</t>
  </si>
  <si>
    <t>Kontrolsumma</t>
  </si>
  <si>
    <t>Ieņēmumu pārsniegums (+) vai deficīts (-)</t>
  </si>
  <si>
    <t>Finansēšana</t>
  </si>
  <si>
    <t>F21 01 00 00</t>
  </si>
  <si>
    <t>Naudas līdzekļi</t>
  </si>
  <si>
    <t>F40 02 00 00</t>
  </si>
  <si>
    <t>Aizņēmumi</t>
  </si>
  <si>
    <t>F40 12 00 10</t>
  </si>
  <si>
    <t>Saņemtie īstermiņa aizņēmumi</t>
  </si>
  <si>
    <t>F40 12 00 20</t>
  </si>
  <si>
    <t>Saņemto īstermiņu aizņēmumu atmaksa</t>
  </si>
  <si>
    <t>F40 22 00 10</t>
  </si>
  <si>
    <t>Saņemtie vidēja termiņa aizņēmumi</t>
  </si>
  <si>
    <t>F40 22 00 20</t>
  </si>
  <si>
    <t>Saņemto vidēja termiņa aizņēmumu atmaksa</t>
  </si>
  <si>
    <t>F40 32 00 10</t>
  </si>
  <si>
    <t>Saņemtie ilgtermiņa aizņēmumi</t>
  </si>
  <si>
    <t>F40 32 00 20</t>
  </si>
  <si>
    <t>Saņemto ilgtermiņa aizņēmumu atmaksa</t>
  </si>
  <si>
    <t>F40 01 00 00</t>
  </si>
  <si>
    <t>Aizdevumi</t>
  </si>
  <si>
    <t>F55 01 00 00</t>
  </si>
  <si>
    <t>Akcijas un cita līdzdalība komersantu pašu kapitālā neskaitot kopieguldījuma fonda akcijas</t>
  </si>
  <si>
    <t>Tāme Nr.06.1.6.</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</si>
</sst>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charset val="186"/>
    </font>
    <font>
      <sz val="11"/>
      <color theme="1"/>
      <name val="Calibri"/>
      <family val="2"/>
      <charset val="186"/>
      <scheme val="minor"/>
    </font>
    <font>
      <sz val="9"/>
      <name val="Times New Roman"/>
      <family val="1"/>
      <charset val="186"/>
    </font>
    <font>
      <b/>
      <sz val="12"/>
      <name val="Times New Roman"/>
      <family val="1"/>
      <charset val="186"/>
    </font>
    <font>
      <b/>
      <sz val="9"/>
      <name val="Times New Roman"/>
      <family val="1"/>
      <charset val="186"/>
    </font>
    <font>
      <sz val="10"/>
      <name val="Arial"/>
      <family val="2"/>
      <charset val="186"/>
    </font>
    <font>
      <b/>
      <i/>
      <sz val="12"/>
      <name val="Times New Roman"/>
      <family val="1"/>
      <charset val="186"/>
    </font>
    <font>
      <sz val="9"/>
      <color rgb="FFFF0000"/>
      <name val="Times New Roman"/>
      <family val="1"/>
      <charset val="186"/>
    </font>
    <font>
      <sz val="9"/>
      <color theme="1"/>
      <name val="Times New Roman"/>
      <family val="1"/>
      <charset val="186"/>
    </font>
    <font>
      <b/>
      <sz val="9"/>
      <color indexed="81"/>
      <name val="Tahoma"/>
      <family val="2"/>
      <charset val="186"/>
    </font>
    <font>
      <sz val="9"/>
      <color indexed="81"/>
      <name val="Tahoma"/>
      <family val="2"/>
      <charset val="186"/>
    </font>
    <font>
      <b/>
      <u/>
      <sz val="12"/>
      <name val="Times New Roman"/>
      <family val="1"/>
      <charset val="186"/>
    </font>
    <font>
      <sz val="10"/>
      <name val="Times New Roman"/>
      <family val="1"/>
      <charset val="186"/>
    </font>
    <font>
      <i/>
      <sz val="9"/>
      <name val="Times New Roman"/>
      <family val="1"/>
      <charset val="186"/>
    </font>
    <font>
      <sz val="6"/>
      <name val="Times New Roman"/>
      <family val="1"/>
      <charset val="186"/>
    </font>
  </fonts>
  <fills count="4">
    <fill>
      <patternFill patternType="none"/>
    </fill>
    <fill>
      <patternFill patternType="gray125"/>
    </fill>
    <fill>
      <patternFill patternType="solid">
        <fgColor indexed="9"/>
        <bgColor indexed="64"/>
      </patternFill>
    </fill>
    <fill>
      <patternFill patternType="solid">
        <fgColor indexed="51"/>
        <bgColor indexed="64"/>
      </patternFill>
    </fill>
  </fills>
  <borders count="107">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bottom/>
      <diagonal/>
    </border>
    <border>
      <left/>
      <right style="thin">
        <color indexed="64"/>
      </right>
      <top/>
      <bottom style="thin">
        <color indexed="64"/>
      </bottom>
      <diagonal/>
    </border>
  </borders>
  <cellStyleXfs count="5">
    <xf numFmtId="0" fontId="0" fillId="0" borderId="0"/>
    <xf numFmtId="0" fontId="5" fillId="0" borderId="0"/>
    <xf numFmtId="0" fontId="5" fillId="0" borderId="0"/>
    <xf numFmtId="0" fontId="1" fillId="0" borderId="0"/>
    <xf numFmtId="0" fontId="5" fillId="0" borderId="0"/>
  </cellStyleXfs>
  <cellXfs count="463">
    <xf numFmtId="0" fontId="0" fillId="0" borderId="0" xfId="0"/>
    <xf numFmtId="0" fontId="2" fillId="0" borderId="0" xfId="1" applyFont="1" applyAlignment="1">
      <alignment horizontal="right"/>
    </xf>
    <xf numFmtId="0" fontId="1" fillId="0" borderId="0" xfId="3"/>
    <xf numFmtId="0" fontId="3" fillId="0" borderId="0" xfId="3" applyFont="1" applyAlignment="1">
      <alignment horizontal="center"/>
    </xf>
    <xf numFmtId="0" fontId="2" fillId="0" borderId="1" xfId="3" applyFont="1" applyBorder="1" applyAlignment="1">
      <alignment horizontal="center" vertical="center" wrapText="1"/>
    </xf>
    <xf numFmtId="3" fontId="4" fillId="0" borderId="1" xfId="3" applyNumberFormat="1" applyFont="1" applyBorder="1" applyAlignment="1">
      <alignment vertical="center" wrapText="1"/>
    </xf>
    <xf numFmtId="0" fontId="2" fillId="0" borderId="1" xfId="3" applyFont="1" applyBorder="1" applyAlignment="1" applyProtection="1">
      <alignment horizontal="center" vertical="center" wrapText="1"/>
      <protection locked="0"/>
    </xf>
    <xf numFmtId="3" fontId="2" fillId="0" borderId="1" xfId="3" applyNumberFormat="1" applyFont="1" applyBorder="1" applyAlignment="1" applyProtection="1">
      <alignment horizontal="right" vertical="center" wrapText="1"/>
      <protection locked="0"/>
    </xf>
    <xf numFmtId="3" fontId="4" fillId="0" borderId="1" xfId="3" applyNumberFormat="1" applyFont="1" applyBorder="1" applyAlignment="1" applyProtection="1">
      <alignment horizontal="right" vertical="center" wrapText="1"/>
      <protection locked="0"/>
    </xf>
    <xf numFmtId="3" fontId="2" fillId="0" borderId="1" xfId="2" applyNumberFormat="1" applyFont="1" applyBorder="1" applyAlignment="1" applyProtection="1">
      <alignment horizontal="center" vertical="center" wrapText="1"/>
      <protection locked="0"/>
    </xf>
    <xf numFmtId="3" fontId="2" fillId="0" borderId="1" xfId="3" applyNumberFormat="1" applyFont="1" applyFill="1" applyBorder="1" applyAlignment="1" applyProtection="1">
      <alignment horizontal="right" vertical="center" wrapText="1"/>
      <protection locked="0"/>
    </xf>
    <xf numFmtId="3" fontId="4" fillId="0" borderId="1" xfId="3" applyNumberFormat="1" applyFont="1" applyFill="1" applyBorder="1" applyAlignment="1" applyProtection="1">
      <alignment horizontal="right" vertical="center" wrapText="1"/>
      <protection locked="0"/>
    </xf>
    <xf numFmtId="3" fontId="2" fillId="0" borderId="9" xfId="3" applyNumberFormat="1" applyFont="1" applyFill="1" applyBorder="1" applyAlignment="1" applyProtection="1">
      <alignment horizontal="right" vertical="center" wrapText="1"/>
      <protection locked="0"/>
    </xf>
    <xf numFmtId="0" fontId="2" fillId="0" borderId="9" xfId="3" applyFont="1" applyBorder="1" applyAlignment="1" applyProtection="1">
      <alignment horizontal="center" vertical="center" wrapText="1"/>
      <protection locked="0"/>
    </xf>
    <xf numFmtId="3" fontId="2" fillId="0" borderId="9" xfId="3" applyNumberFormat="1" applyFont="1" applyBorder="1" applyAlignment="1" applyProtection="1">
      <alignment horizontal="right" vertical="center" wrapText="1"/>
      <protection locked="0"/>
    </xf>
    <xf numFmtId="3" fontId="2" fillId="0" borderId="9" xfId="3" applyNumberFormat="1" applyFont="1" applyBorder="1" applyAlignment="1" applyProtection="1">
      <alignment horizontal="center" vertical="center" wrapText="1"/>
      <protection locked="0"/>
    </xf>
    <xf numFmtId="3" fontId="7" fillId="0" borderId="9" xfId="3" applyNumberFormat="1" applyFont="1" applyBorder="1" applyAlignment="1" applyProtection="1">
      <alignment horizontal="center" vertical="center" wrapText="1"/>
      <protection locked="0"/>
    </xf>
    <xf numFmtId="3" fontId="4" fillId="0" borderId="9" xfId="3" applyNumberFormat="1" applyFont="1" applyFill="1" applyBorder="1" applyAlignment="1" applyProtection="1">
      <alignment horizontal="right" vertical="center" wrapText="1"/>
      <protection locked="0"/>
    </xf>
    <xf numFmtId="3" fontId="2" fillId="0" borderId="9" xfId="3" applyNumberFormat="1" applyFont="1" applyFill="1" applyBorder="1" applyAlignment="1" applyProtection="1">
      <alignment horizontal="center" vertical="center" wrapText="1"/>
      <protection locked="0"/>
    </xf>
    <xf numFmtId="3" fontId="4" fillId="0" borderId="9" xfId="3" applyNumberFormat="1" applyFont="1" applyBorder="1" applyAlignment="1" applyProtection="1">
      <alignment vertical="center" wrapText="1"/>
      <protection locked="0"/>
    </xf>
    <xf numFmtId="3" fontId="2" fillId="0" borderId="9" xfId="3" applyNumberFormat="1" applyFont="1" applyBorder="1" applyAlignment="1" applyProtection="1">
      <alignment vertical="center" wrapText="1"/>
      <protection locked="0"/>
    </xf>
    <xf numFmtId="3" fontId="2" fillId="0" borderId="1" xfId="3" applyNumberFormat="1" applyFont="1" applyFill="1" applyBorder="1" applyAlignment="1" applyProtection="1">
      <alignment vertical="center" wrapText="1"/>
      <protection locked="0"/>
    </xf>
    <xf numFmtId="3" fontId="4" fillId="0" borderId="1" xfId="3" applyNumberFormat="1" applyFont="1" applyBorder="1" applyAlignment="1" applyProtection="1">
      <alignment vertical="center" wrapText="1"/>
      <protection locked="0"/>
    </xf>
    <xf numFmtId="3" fontId="2" fillId="0" borderId="1" xfId="3" applyNumberFormat="1" applyFont="1" applyBorder="1" applyAlignment="1" applyProtection="1">
      <alignment vertical="center" wrapText="1"/>
      <protection locked="0"/>
    </xf>
    <xf numFmtId="3" fontId="2" fillId="0" borderId="1" xfId="3" applyNumberFormat="1" applyFont="1" applyBorder="1" applyAlignment="1" applyProtection="1">
      <alignment horizontal="right" vertical="center"/>
      <protection locked="0"/>
    </xf>
    <xf numFmtId="3" fontId="2" fillId="0" borderId="1" xfId="3" applyNumberFormat="1" applyFont="1" applyFill="1" applyBorder="1" applyAlignment="1" applyProtection="1">
      <alignment horizontal="right" vertical="center"/>
      <protection locked="0"/>
    </xf>
    <xf numFmtId="3" fontId="4" fillId="0" borderId="1" xfId="3" applyNumberFormat="1" applyFont="1" applyBorder="1" applyAlignment="1" applyProtection="1">
      <alignment horizontal="right" vertical="center"/>
      <protection locked="0"/>
    </xf>
    <xf numFmtId="0" fontId="2" fillId="0" borderId="1" xfId="3" applyFont="1" applyFill="1" applyBorder="1" applyAlignment="1" applyProtection="1">
      <alignment horizontal="center" vertical="center" wrapText="1"/>
      <protection locked="0"/>
    </xf>
    <xf numFmtId="0" fontId="1" fillId="0" borderId="0" xfId="3" applyFill="1"/>
    <xf numFmtId="3" fontId="2" fillId="0" borderId="1" xfId="3" applyNumberFormat="1" applyFont="1" applyBorder="1" applyAlignment="1" applyProtection="1">
      <alignment horizontal="center" vertical="center" wrapText="1"/>
      <protection locked="0"/>
    </xf>
    <xf numFmtId="3" fontId="2" fillId="0" borderId="1" xfId="3" applyNumberFormat="1" applyFont="1" applyFill="1" applyBorder="1" applyAlignment="1" applyProtection="1">
      <alignment horizontal="center" vertical="center" wrapText="1"/>
      <protection locked="0"/>
    </xf>
    <xf numFmtId="0" fontId="2" fillId="0" borderId="0" xfId="3" applyFont="1" applyBorder="1" applyAlignment="1" applyProtection="1">
      <alignment wrapText="1"/>
      <protection locked="0"/>
    </xf>
    <xf numFmtId="0" fontId="2" fillId="0" borderId="0" xfId="3" applyFont="1" applyBorder="1" applyAlignment="1" applyProtection="1">
      <alignment horizontal="left" wrapText="1"/>
      <protection locked="0"/>
    </xf>
    <xf numFmtId="3" fontId="2" fillId="0" borderId="0" xfId="3" applyNumberFormat="1" applyFont="1" applyBorder="1" applyAlignment="1" applyProtection="1">
      <alignment horizontal="right" vertical="center" wrapText="1"/>
      <protection locked="0"/>
    </xf>
    <xf numFmtId="3" fontId="2" fillId="0" borderId="0" xfId="3" applyNumberFormat="1" applyFont="1" applyBorder="1" applyAlignment="1" applyProtection="1">
      <alignment horizontal="left" vertical="center" wrapText="1"/>
      <protection locked="0"/>
    </xf>
    <xf numFmtId="0" fontId="2" fillId="0" borderId="0" xfId="2" applyFont="1" applyAlignment="1">
      <alignment vertical="center"/>
    </xf>
    <xf numFmtId="0" fontId="2" fillId="0" borderId="0" xfId="3" applyFont="1"/>
    <xf numFmtId="0" fontId="2" fillId="0" borderId="0" xfId="2" applyFont="1"/>
    <xf numFmtId="0" fontId="2" fillId="0" borderId="0" xfId="3" applyFont="1" applyAlignment="1">
      <alignment horizontal="left" vertical="center"/>
    </xf>
    <xf numFmtId="0" fontId="2" fillId="0" borderId="0" xfId="4" applyFont="1"/>
    <xf numFmtId="0" fontId="8" fillId="0" borderId="0" xfId="3" applyFont="1"/>
    <xf numFmtId="0" fontId="2" fillId="0" borderId="0" xfId="2" applyFont="1" applyFill="1" applyBorder="1" applyAlignment="1" applyProtection="1">
      <alignment vertical="center"/>
    </xf>
    <xf numFmtId="0" fontId="2" fillId="0" borderId="19" xfId="2" applyFont="1" applyFill="1" applyBorder="1" applyAlignment="1" applyProtection="1">
      <alignment vertical="center"/>
    </xf>
    <xf numFmtId="49" fontId="12" fillId="2" borderId="19" xfId="2" applyNumberFormat="1" applyFont="1" applyFill="1" applyBorder="1" applyAlignment="1" applyProtection="1">
      <alignment vertical="center"/>
    </xf>
    <xf numFmtId="49" fontId="4" fillId="2" borderId="0" xfId="2" applyNumberFormat="1" applyFont="1" applyFill="1" applyBorder="1" applyAlignment="1" applyProtection="1">
      <alignment vertical="center"/>
    </xf>
    <xf numFmtId="49" fontId="2" fillId="2" borderId="19" xfId="2" applyNumberFormat="1" applyFont="1" applyFill="1" applyBorder="1" applyAlignment="1" applyProtection="1">
      <alignment vertical="center"/>
    </xf>
    <xf numFmtId="49" fontId="2" fillId="2" borderId="0" xfId="2" applyNumberFormat="1" applyFont="1" applyFill="1" applyBorder="1" applyAlignment="1" applyProtection="1">
      <alignment vertical="center"/>
    </xf>
    <xf numFmtId="49" fontId="13" fillId="2" borderId="19" xfId="2" applyNumberFormat="1" applyFont="1" applyFill="1" applyBorder="1" applyAlignment="1" applyProtection="1">
      <alignment vertical="center"/>
    </xf>
    <xf numFmtId="49" fontId="2" fillId="2" borderId="21" xfId="2" applyNumberFormat="1" applyFont="1" applyFill="1" applyBorder="1" applyAlignment="1" applyProtection="1">
      <alignment vertical="center"/>
    </xf>
    <xf numFmtId="49" fontId="2" fillId="2" borderId="22" xfId="2" applyNumberFormat="1" applyFont="1" applyFill="1" applyBorder="1" applyAlignment="1" applyProtection="1">
      <alignment vertical="center"/>
    </xf>
    <xf numFmtId="49" fontId="2" fillId="2" borderId="23" xfId="2" applyNumberFormat="1" applyFont="1" applyFill="1" applyBorder="1" applyAlignment="1" applyProtection="1">
      <alignment vertical="center"/>
      <protection locked="0"/>
    </xf>
    <xf numFmtId="49" fontId="2" fillId="2" borderId="24" xfId="2" applyNumberFormat="1" applyFont="1" applyFill="1" applyBorder="1" applyAlignment="1" applyProtection="1">
      <alignment vertical="center"/>
      <protection locked="0"/>
    </xf>
    <xf numFmtId="49" fontId="2" fillId="0" borderId="25" xfId="2" applyNumberFormat="1" applyFont="1" applyFill="1" applyBorder="1" applyAlignment="1" applyProtection="1">
      <alignment horizontal="center" vertical="center" wrapText="1"/>
    </xf>
    <xf numFmtId="49" fontId="2" fillId="0" borderId="19" xfId="2" applyNumberFormat="1" applyFont="1" applyFill="1" applyBorder="1" applyAlignment="1" applyProtection="1">
      <alignment horizontal="center" vertical="center" wrapText="1"/>
    </xf>
    <xf numFmtId="49" fontId="2" fillId="0" borderId="0" xfId="2" applyNumberFormat="1" applyFont="1" applyFill="1" applyBorder="1" applyAlignment="1" applyProtection="1">
      <alignment horizontal="center" vertical="center" wrapText="1"/>
    </xf>
    <xf numFmtId="0" fontId="2" fillId="0" borderId="19" xfId="2" applyFont="1" applyFill="1" applyBorder="1" applyAlignment="1" applyProtection="1">
      <alignment horizontal="center" vertical="center" textRotation="90"/>
    </xf>
    <xf numFmtId="0" fontId="2" fillId="0" borderId="0" xfId="2" applyFont="1" applyFill="1" applyBorder="1" applyAlignment="1" applyProtection="1">
      <alignment horizontal="center" vertical="center" textRotation="90"/>
    </xf>
    <xf numFmtId="1" fontId="14" fillId="0" borderId="39" xfId="2" applyNumberFormat="1" applyFont="1" applyFill="1" applyBorder="1" applyAlignment="1" applyProtection="1">
      <alignment horizontal="center" vertical="center"/>
    </xf>
    <xf numFmtId="1" fontId="14" fillId="0" borderId="40" xfId="2" applyNumberFormat="1" applyFont="1" applyFill="1" applyBorder="1" applyAlignment="1" applyProtection="1">
      <alignment horizontal="center" vertical="center"/>
    </xf>
    <xf numFmtId="1" fontId="14" fillId="0" borderId="41" xfId="2" applyNumberFormat="1" applyFont="1" applyFill="1" applyBorder="1" applyAlignment="1" applyProtection="1">
      <alignment horizontal="center" vertical="center"/>
    </xf>
    <xf numFmtId="1" fontId="14" fillId="0" borderId="42" xfId="2" applyNumberFormat="1" applyFont="1" applyFill="1" applyBorder="1" applyAlignment="1" applyProtection="1">
      <alignment horizontal="center" vertical="center"/>
    </xf>
    <xf numFmtId="1" fontId="14" fillId="0" borderId="43" xfId="2" applyNumberFormat="1" applyFont="1" applyFill="1" applyBorder="1" applyAlignment="1" applyProtection="1">
      <alignment horizontal="center" vertical="center"/>
    </xf>
    <xf numFmtId="1" fontId="14" fillId="0" borderId="44" xfId="2" applyNumberFormat="1" applyFont="1" applyFill="1" applyBorder="1" applyAlignment="1" applyProtection="1">
      <alignment horizontal="center" vertical="center"/>
    </xf>
    <xf numFmtId="1" fontId="14" fillId="0" borderId="45" xfId="2" applyNumberFormat="1" applyFont="1" applyFill="1" applyBorder="1" applyAlignment="1" applyProtection="1">
      <alignment horizontal="center" vertical="center"/>
    </xf>
    <xf numFmtId="0" fontId="4" fillId="0" borderId="28" xfId="2" applyFont="1" applyFill="1" applyBorder="1" applyAlignment="1" applyProtection="1">
      <alignment vertical="center" wrapText="1"/>
    </xf>
    <xf numFmtId="0" fontId="4" fillId="0" borderId="28" xfId="2" applyFont="1" applyFill="1" applyBorder="1" applyAlignment="1" applyProtection="1">
      <alignment horizontal="left" vertical="center" wrapText="1"/>
    </xf>
    <xf numFmtId="0" fontId="4" fillId="0" borderId="19" xfId="2" applyFont="1" applyFill="1" applyBorder="1" applyAlignment="1" applyProtection="1">
      <alignment vertical="center"/>
    </xf>
    <xf numFmtId="0" fontId="4" fillId="0" borderId="46" xfId="2" applyFont="1" applyFill="1" applyBorder="1" applyAlignment="1" applyProtection="1">
      <alignment vertical="center"/>
      <protection locked="0"/>
    </xf>
    <xf numFmtId="0" fontId="4" fillId="0" borderId="13" xfId="2" applyFont="1" applyFill="1" applyBorder="1" applyAlignment="1" applyProtection="1">
      <alignment vertical="center"/>
      <protection locked="0"/>
    </xf>
    <xf numFmtId="0" fontId="4" fillId="0" borderId="47" xfId="2" applyFont="1" applyFill="1" applyBorder="1" applyAlignment="1" applyProtection="1">
      <alignment vertical="center"/>
      <protection locked="0"/>
    </xf>
    <xf numFmtId="0" fontId="4" fillId="0" borderId="15" xfId="2" applyFont="1" applyFill="1" applyBorder="1" applyAlignment="1" applyProtection="1">
      <alignment vertical="center"/>
      <protection locked="0"/>
    </xf>
    <xf numFmtId="0" fontId="4" fillId="0" borderId="14" xfId="2" applyFont="1" applyFill="1" applyBorder="1" applyAlignment="1" applyProtection="1">
      <alignment vertical="center"/>
      <protection locked="0"/>
    </xf>
    <xf numFmtId="0" fontId="4" fillId="0" borderId="28" xfId="2" applyFont="1" applyFill="1" applyBorder="1" applyAlignment="1" applyProtection="1">
      <alignment vertical="center"/>
      <protection locked="0"/>
    </xf>
    <xf numFmtId="0" fontId="4" fillId="0" borderId="0" xfId="2" applyFont="1" applyFill="1" applyBorder="1" applyAlignment="1" applyProtection="1">
      <alignment vertical="center"/>
    </xf>
    <xf numFmtId="0" fontId="4" fillId="0" borderId="48" xfId="2" applyFont="1" applyFill="1" applyBorder="1" applyAlignment="1" applyProtection="1">
      <alignment vertical="center" wrapText="1"/>
    </xf>
    <xf numFmtId="0" fontId="4" fillId="0" borderId="48" xfId="2" applyFont="1" applyFill="1" applyBorder="1" applyAlignment="1" applyProtection="1">
      <alignment horizontal="left" vertical="center" wrapText="1"/>
    </xf>
    <xf numFmtId="3" fontId="4" fillId="0" borderId="49" xfId="2" applyNumberFormat="1" applyFont="1" applyFill="1" applyBorder="1" applyAlignment="1" applyProtection="1">
      <alignment horizontal="right" vertical="center"/>
    </xf>
    <xf numFmtId="3" fontId="4" fillId="0" borderId="50" xfId="2" applyNumberFormat="1" applyFont="1" applyFill="1" applyBorder="1" applyAlignment="1" applyProtection="1">
      <alignment horizontal="right" vertical="center"/>
    </xf>
    <xf numFmtId="3" fontId="4" fillId="0" borderId="51" xfId="2" applyNumberFormat="1" applyFont="1" applyFill="1" applyBorder="1" applyAlignment="1" applyProtection="1">
      <alignment horizontal="right" vertical="center"/>
    </xf>
    <xf numFmtId="3" fontId="4" fillId="0" borderId="52" xfId="2" applyNumberFormat="1" applyFont="1" applyFill="1" applyBorder="1" applyAlignment="1" applyProtection="1">
      <alignment horizontal="right" vertical="center"/>
    </xf>
    <xf numFmtId="3" fontId="4" fillId="0" borderId="53" xfId="2" applyNumberFormat="1" applyFont="1" applyFill="1" applyBorder="1" applyAlignment="1" applyProtection="1">
      <alignment horizontal="right" vertical="center"/>
    </xf>
    <xf numFmtId="3" fontId="4" fillId="0" borderId="54" xfId="2" applyNumberFormat="1" applyFont="1" applyFill="1" applyBorder="1" applyAlignment="1" applyProtection="1">
      <alignment horizontal="right" vertical="center"/>
    </xf>
    <xf numFmtId="3" fontId="4" fillId="0" borderId="48" xfId="2" applyNumberFormat="1" applyFont="1" applyFill="1" applyBorder="1" applyAlignment="1" applyProtection="1">
      <alignment horizontal="right" vertical="center"/>
      <protection locked="0"/>
    </xf>
    <xf numFmtId="0" fontId="2" fillId="0" borderId="39" xfId="2" applyFont="1" applyFill="1" applyBorder="1" applyAlignment="1" applyProtection="1">
      <alignment vertical="center" wrapText="1"/>
    </xf>
    <xf numFmtId="0" fontId="2" fillId="0" borderId="39" xfId="2" applyFont="1" applyFill="1" applyBorder="1" applyAlignment="1" applyProtection="1">
      <alignment horizontal="left" vertical="center" wrapText="1"/>
    </xf>
    <xf numFmtId="3" fontId="2" fillId="0" borderId="40" xfId="2" applyNumberFormat="1" applyFont="1" applyFill="1" applyBorder="1" applyAlignment="1" applyProtection="1">
      <alignment horizontal="right" vertical="center"/>
    </xf>
    <xf numFmtId="3" fontId="2" fillId="0" borderId="41" xfId="2" applyNumberFormat="1" applyFont="1" applyFill="1" applyBorder="1" applyAlignment="1" applyProtection="1">
      <alignment horizontal="right" vertical="center"/>
    </xf>
    <xf numFmtId="3" fontId="2" fillId="0" borderId="42" xfId="2" applyNumberFormat="1" applyFont="1" applyFill="1" applyBorder="1" applyAlignment="1" applyProtection="1">
      <alignment horizontal="right" vertical="center"/>
    </xf>
    <xf numFmtId="3" fontId="2" fillId="0" borderId="43" xfId="2" applyNumberFormat="1" applyFont="1" applyFill="1" applyBorder="1" applyAlignment="1" applyProtection="1">
      <alignment horizontal="right" vertical="center"/>
    </xf>
    <xf numFmtId="3" fontId="2" fillId="0" borderId="44" xfId="2" applyNumberFormat="1" applyFont="1" applyFill="1" applyBorder="1" applyAlignment="1" applyProtection="1">
      <alignment horizontal="right" vertical="center"/>
    </xf>
    <xf numFmtId="3" fontId="2" fillId="0" borderId="45" xfId="2" applyNumberFormat="1" applyFont="1" applyFill="1" applyBorder="1" applyAlignment="1" applyProtection="1">
      <alignment horizontal="right" vertical="center"/>
    </xf>
    <xf numFmtId="3" fontId="2" fillId="0" borderId="39" xfId="2" applyNumberFormat="1" applyFont="1" applyFill="1" applyBorder="1" applyAlignment="1" applyProtection="1">
      <alignment horizontal="right" vertical="center"/>
      <protection locked="0"/>
    </xf>
    <xf numFmtId="0" fontId="2" fillId="0" borderId="28" xfId="2" applyFont="1" applyFill="1" applyBorder="1" applyAlignment="1" applyProtection="1">
      <alignment vertical="center" wrapText="1"/>
    </xf>
    <xf numFmtId="0" fontId="2" fillId="0" borderId="28" xfId="2" applyFont="1" applyFill="1" applyBorder="1" applyAlignment="1" applyProtection="1">
      <alignment horizontal="right" vertical="center" wrapText="1"/>
    </xf>
    <xf numFmtId="3" fontId="2" fillId="0" borderId="19" xfId="2" applyNumberFormat="1" applyFont="1" applyFill="1" applyBorder="1" applyAlignment="1" applyProtection="1">
      <alignment horizontal="right" vertical="center"/>
    </xf>
    <xf numFmtId="3" fontId="2" fillId="0" borderId="46" xfId="2" applyNumberFormat="1" applyFont="1" applyFill="1" applyBorder="1" applyAlignment="1" applyProtection="1">
      <alignment horizontal="right" vertical="center"/>
      <protection locked="0"/>
    </xf>
    <xf numFmtId="3" fontId="2" fillId="0" borderId="13" xfId="2" applyNumberFormat="1" applyFont="1" applyFill="1" applyBorder="1" applyAlignment="1" applyProtection="1">
      <alignment horizontal="right" vertical="center"/>
      <protection locked="0"/>
    </xf>
    <xf numFmtId="3" fontId="2" fillId="0" borderId="47" xfId="2" applyNumberFormat="1" applyFont="1" applyFill="1" applyBorder="1" applyAlignment="1" applyProtection="1">
      <alignment horizontal="right" vertical="center"/>
    </xf>
    <xf numFmtId="3" fontId="2" fillId="0" borderId="15" xfId="2" applyNumberFormat="1" applyFont="1" applyFill="1" applyBorder="1" applyAlignment="1" applyProtection="1">
      <alignment horizontal="right" vertical="center"/>
      <protection locked="0"/>
    </xf>
    <xf numFmtId="3" fontId="2" fillId="0" borderId="14" xfId="2" applyNumberFormat="1" applyFont="1" applyFill="1" applyBorder="1" applyAlignment="1" applyProtection="1">
      <alignment horizontal="right" vertical="center"/>
    </xf>
    <xf numFmtId="3" fontId="2" fillId="0" borderId="28" xfId="2" applyNumberFormat="1" applyFont="1" applyFill="1" applyBorder="1" applyAlignment="1" applyProtection="1">
      <alignment horizontal="right" vertical="center"/>
      <protection locked="0"/>
    </xf>
    <xf numFmtId="0" fontId="2" fillId="0" borderId="55" xfId="2" applyFont="1" applyFill="1" applyBorder="1" applyAlignment="1" applyProtection="1">
      <alignment vertical="center" wrapText="1"/>
    </xf>
    <xf numFmtId="0" fontId="2" fillId="0" borderId="55" xfId="2" applyFont="1" applyFill="1" applyBorder="1" applyAlignment="1" applyProtection="1">
      <alignment horizontal="right" vertical="center" wrapText="1"/>
    </xf>
    <xf numFmtId="3" fontId="2" fillId="0" borderId="56" xfId="2" applyNumberFormat="1" applyFont="1" applyFill="1" applyBorder="1" applyAlignment="1" applyProtection="1">
      <alignment horizontal="right" vertical="center"/>
    </xf>
    <xf numFmtId="3" fontId="2" fillId="0" borderId="57" xfId="2" applyNumberFormat="1" applyFont="1" applyFill="1" applyBorder="1" applyAlignment="1" applyProtection="1">
      <alignment horizontal="right" vertical="center"/>
      <protection locked="0"/>
    </xf>
    <xf numFmtId="3" fontId="2" fillId="0" borderId="1" xfId="2" applyNumberFormat="1" applyFont="1" applyFill="1" applyBorder="1" applyAlignment="1" applyProtection="1">
      <alignment horizontal="right" vertical="center"/>
      <protection locked="0"/>
    </xf>
    <xf numFmtId="3" fontId="2" fillId="0" borderId="58" xfId="2" applyNumberFormat="1" applyFont="1" applyFill="1" applyBorder="1" applyAlignment="1" applyProtection="1">
      <alignment horizontal="right" vertical="center"/>
    </xf>
    <xf numFmtId="3" fontId="2" fillId="0" borderId="3" xfId="2" applyNumberFormat="1" applyFont="1" applyFill="1" applyBorder="1" applyAlignment="1" applyProtection="1">
      <alignment horizontal="right" vertical="center"/>
      <protection locked="0"/>
    </xf>
    <xf numFmtId="3" fontId="2" fillId="0" borderId="2" xfId="2" applyNumberFormat="1" applyFont="1" applyFill="1" applyBorder="1" applyAlignment="1" applyProtection="1">
      <alignment horizontal="right" vertical="center"/>
    </xf>
    <xf numFmtId="3" fontId="2" fillId="0" borderId="55" xfId="2" applyNumberFormat="1" applyFont="1" applyFill="1" applyBorder="1" applyAlignment="1" applyProtection="1">
      <alignment horizontal="right" vertical="center"/>
      <protection locked="0"/>
    </xf>
    <xf numFmtId="0" fontId="4" fillId="0" borderId="32" xfId="2" applyFont="1" applyFill="1" applyBorder="1" applyAlignment="1" applyProtection="1">
      <alignment horizontal="left" vertical="center" wrapText="1"/>
    </xf>
    <xf numFmtId="3" fontId="2" fillId="0" borderId="33" xfId="2" applyNumberFormat="1" applyFont="1" applyFill="1" applyBorder="1" applyAlignment="1" applyProtection="1">
      <alignment vertical="center"/>
    </xf>
    <xf numFmtId="3" fontId="2" fillId="0" borderId="34" xfId="2" applyNumberFormat="1" applyFont="1" applyFill="1" applyBorder="1" applyAlignment="1" applyProtection="1">
      <alignment vertical="center"/>
      <protection locked="0"/>
    </xf>
    <xf numFmtId="3" fontId="2" fillId="0" borderId="35" xfId="2" applyNumberFormat="1" applyFont="1" applyFill="1" applyBorder="1" applyAlignment="1" applyProtection="1">
      <alignment vertical="center"/>
      <protection locked="0"/>
    </xf>
    <xf numFmtId="3" fontId="2" fillId="0" borderId="36" xfId="2" applyNumberFormat="1" applyFont="1" applyFill="1" applyBorder="1" applyAlignment="1" applyProtection="1">
      <alignment vertical="center"/>
    </xf>
    <xf numFmtId="3" fontId="2" fillId="0" borderId="37" xfId="2" applyNumberFormat="1" applyFont="1" applyFill="1" applyBorder="1" applyAlignment="1" applyProtection="1">
      <alignment vertical="center"/>
      <protection locked="0"/>
    </xf>
    <xf numFmtId="3" fontId="2" fillId="0" borderId="38" xfId="2" applyNumberFormat="1" applyFont="1" applyFill="1" applyBorder="1" applyAlignment="1" applyProtection="1">
      <alignment vertical="center"/>
    </xf>
    <xf numFmtId="3" fontId="2" fillId="0" borderId="34" xfId="2" applyNumberFormat="1" applyFont="1" applyFill="1" applyBorder="1" applyAlignment="1" applyProtection="1">
      <alignment horizontal="center" vertical="center"/>
    </xf>
    <xf numFmtId="3" fontId="2" fillId="0" borderId="35" xfId="2" applyNumberFormat="1" applyFont="1" applyFill="1" applyBorder="1" applyAlignment="1" applyProtection="1">
      <alignment horizontal="center" vertical="center"/>
    </xf>
    <xf numFmtId="3" fontId="2" fillId="0" borderId="36" xfId="2" applyNumberFormat="1" applyFont="1" applyFill="1" applyBorder="1" applyAlignment="1" applyProtection="1">
      <alignment horizontal="center" vertical="center"/>
    </xf>
    <xf numFmtId="3" fontId="2" fillId="0" borderId="59" xfId="2" applyNumberFormat="1" applyFont="1" applyFill="1" applyBorder="1" applyAlignment="1" applyProtection="1">
      <alignment horizontal="center" vertical="center"/>
    </xf>
    <xf numFmtId="3" fontId="2" fillId="0" borderId="38" xfId="2" applyNumberFormat="1" applyFont="1" applyFill="1" applyBorder="1" applyAlignment="1" applyProtection="1">
      <alignment horizontal="center" vertical="center"/>
    </xf>
    <xf numFmtId="3" fontId="2" fillId="0" borderId="32" xfId="2" applyNumberFormat="1" applyFont="1" applyFill="1" applyBorder="1" applyAlignment="1" applyProtection="1">
      <alignment horizontal="center" vertical="center"/>
      <protection locked="0"/>
    </xf>
    <xf numFmtId="0" fontId="4" fillId="0" borderId="60" xfId="2" applyFont="1" applyFill="1" applyBorder="1" applyAlignment="1" applyProtection="1">
      <alignment horizontal="left" vertical="center" wrapText="1"/>
      <protection locked="0"/>
    </xf>
    <xf numFmtId="0" fontId="4" fillId="0" borderId="60" xfId="2" applyFont="1" applyFill="1" applyBorder="1" applyAlignment="1" applyProtection="1">
      <alignment horizontal="left" vertical="center" wrapText="1"/>
    </xf>
    <xf numFmtId="3" fontId="2" fillId="0" borderId="21" xfId="2" applyNumberFormat="1" applyFont="1" applyFill="1" applyBorder="1" applyAlignment="1" applyProtection="1">
      <alignment vertical="center"/>
    </xf>
    <xf numFmtId="3" fontId="2" fillId="0" borderId="61" xfId="2" applyNumberFormat="1" applyFont="1" applyFill="1" applyBorder="1" applyAlignment="1" applyProtection="1">
      <alignment vertical="center"/>
      <protection locked="0"/>
    </xf>
    <xf numFmtId="3" fontId="2" fillId="0" borderId="62" xfId="2" applyNumberFormat="1" applyFont="1" applyFill="1" applyBorder="1" applyAlignment="1" applyProtection="1">
      <alignment vertical="center"/>
      <protection locked="0"/>
    </xf>
    <xf numFmtId="3" fontId="2" fillId="0" borderId="63" xfId="2" applyNumberFormat="1" applyFont="1" applyFill="1" applyBorder="1" applyAlignment="1" applyProtection="1">
      <alignment horizontal="right" vertical="center"/>
    </xf>
    <xf numFmtId="3" fontId="2" fillId="0" borderId="64" xfId="2" applyNumberFormat="1" applyFont="1" applyFill="1" applyBorder="1" applyAlignment="1" applyProtection="1">
      <alignment horizontal="center" vertical="center"/>
    </xf>
    <xf numFmtId="3" fontId="2" fillId="0" borderId="62" xfId="2" applyNumberFormat="1" applyFont="1" applyFill="1" applyBorder="1" applyAlignment="1" applyProtection="1">
      <alignment horizontal="center" vertical="center"/>
    </xf>
    <xf numFmtId="3" fontId="2" fillId="0" borderId="65" xfId="2" applyNumberFormat="1" applyFont="1" applyFill="1" applyBorder="1" applyAlignment="1" applyProtection="1">
      <alignment horizontal="center" vertical="center"/>
    </xf>
    <xf numFmtId="3" fontId="2" fillId="0" borderId="61" xfId="2" applyNumberFormat="1" applyFont="1" applyFill="1" applyBorder="1" applyAlignment="1" applyProtection="1">
      <alignment horizontal="center" vertical="center"/>
    </xf>
    <xf numFmtId="3" fontId="2" fillId="0" borderId="63" xfId="2" applyNumberFormat="1" applyFont="1" applyFill="1" applyBorder="1" applyAlignment="1" applyProtection="1">
      <alignment horizontal="center" vertical="center"/>
    </xf>
    <xf numFmtId="3" fontId="2" fillId="0" borderId="22" xfId="2" applyNumberFormat="1" applyFont="1" applyFill="1" applyBorder="1" applyAlignment="1" applyProtection="1">
      <alignment horizontal="center" vertical="center"/>
    </xf>
    <xf numFmtId="3" fontId="2" fillId="0" borderId="60" xfId="2" applyNumberFormat="1" applyFont="1" applyFill="1" applyBorder="1" applyAlignment="1" applyProtection="1">
      <alignment horizontal="center" vertical="center"/>
      <protection locked="0"/>
    </xf>
    <xf numFmtId="3" fontId="2" fillId="0" borderId="61" xfId="2" applyNumberFormat="1" applyFont="1" applyFill="1" applyBorder="1" applyAlignment="1" applyProtection="1">
      <alignment vertical="center"/>
    </xf>
    <xf numFmtId="3" fontId="2" fillId="0" borderId="62" xfId="2" applyNumberFormat="1" applyFont="1" applyFill="1" applyBorder="1" applyAlignment="1" applyProtection="1">
      <alignment vertical="center"/>
    </xf>
    <xf numFmtId="3" fontId="2" fillId="0" borderId="63" xfId="2" applyNumberFormat="1" applyFont="1" applyFill="1" applyBorder="1" applyAlignment="1" applyProtection="1">
      <alignment vertical="center"/>
    </xf>
    <xf numFmtId="0" fontId="4" fillId="0" borderId="60" xfId="2" applyFont="1" applyFill="1" applyBorder="1" applyAlignment="1" applyProtection="1">
      <alignment horizontal="center" vertical="center" wrapText="1"/>
    </xf>
    <xf numFmtId="0" fontId="2" fillId="0" borderId="28" xfId="2" applyFont="1" applyFill="1" applyBorder="1" applyAlignment="1" applyProtection="1">
      <alignment horizontal="left" vertical="center" wrapText="1"/>
    </xf>
    <xf numFmtId="3" fontId="2" fillId="0" borderId="19" xfId="2" applyNumberFormat="1" applyFont="1" applyFill="1" applyBorder="1" applyAlignment="1" applyProtection="1">
      <alignment vertical="center"/>
    </xf>
    <xf numFmtId="3" fontId="2" fillId="0" borderId="46" xfId="2" applyNumberFormat="1" applyFont="1" applyFill="1" applyBorder="1" applyAlignment="1" applyProtection="1">
      <alignment horizontal="center" vertical="center"/>
    </xf>
    <xf numFmtId="3" fontId="2" fillId="0" borderId="13" xfId="2" applyNumberFormat="1" applyFont="1" applyFill="1" applyBorder="1" applyAlignment="1" applyProtection="1">
      <alignment horizontal="center" vertical="center"/>
    </xf>
    <xf numFmtId="3" fontId="2" fillId="0" borderId="47" xfId="2" applyNumberFormat="1" applyFont="1" applyFill="1" applyBorder="1" applyAlignment="1" applyProtection="1">
      <alignment horizontal="center" vertical="center"/>
    </xf>
    <xf numFmtId="3" fontId="2" fillId="0" borderId="15" xfId="2" applyNumberFormat="1" applyFont="1" applyFill="1" applyBorder="1" applyAlignment="1" applyProtection="1">
      <alignment horizontal="center" vertical="center"/>
    </xf>
    <xf numFmtId="3" fontId="2" fillId="0" borderId="14" xfId="2" applyNumberFormat="1" applyFont="1" applyFill="1" applyBorder="1" applyAlignment="1" applyProtection="1">
      <alignment horizontal="center" vertical="center"/>
    </xf>
    <xf numFmtId="3" fontId="2" fillId="0" borderId="46" xfId="2" applyNumberFormat="1" applyFont="1" applyFill="1" applyBorder="1" applyAlignment="1" applyProtection="1">
      <alignment horizontal="center" vertical="center"/>
      <protection locked="0"/>
    </xf>
    <xf numFmtId="3" fontId="2" fillId="0" borderId="13" xfId="2" applyNumberFormat="1" applyFont="1" applyFill="1" applyBorder="1" applyAlignment="1" applyProtection="1">
      <alignment horizontal="center" vertical="center"/>
      <protection locked="0"/>
    </xf>
    <xf numFmtId="3" fontId="2" fillId="0" borderId="47" xfId="2" applyNumberFormat="1" applyFont="1" applyFill="1" applyBorder="1" applyAlignment="1" applyProtection="1">
      <alignment vertical="center"/>
    </xf>
    <xf numFmtId="3" fontId="2" fillId="0" borderId="0" xfId="2" applyNumberFormat="1" applyFont="1" applyFill="1" applyBorder="1" applyAlignment="1" applyProtection="1">
      <alignment horizontal="center" vertical="center"/>
    </xf>
    <xf numFmtId="3" fontId="2" fillId="0" borderId="28" xfId="2" applyNumberFormat="1" applyFont="1" applyFill="1" applyBorder="1" applyAlignment="1" applyProtection="1">
      <alignment horizontal="center" vertical="center"/>
      <protection locked="0"/>
    </xf>
    <xf numFmtId="0" fontId="2" fillId="0" borderId="55" xfId="2" applyFont="1" applyFill="1" applyBorder="1" applyAlignment="1" applyProtection="1">
      <alignment horizontal="left" vertical="center" wrapText="1"/>
    </xf>
    <xf numFmtId="3" fontId="2" fillId="0" borderId="56" xfId="2" applyNumberFormat="1" applyFont="1" applyFill="1" applyBorder="1" applyAlignment="1" applyProtection="1">
      <alignment vertical="center"/>
    </xf>
    <xf numFmtId="3" fontId="2" fillId="0" borderId="57" xfId="2" applyNumberFormat="1" applyFont="1" applyFill="1" applyBorder="1" applyAlignment="1" applyProtection="1">
      <alignment horizontal="center" vertical="center"/>
    </xf>
    <xf numFmtId="3" fontId="2" fillId="0" borderId="1" xfId="2" applyNumberFormat="1" applyFont="1" applyFill="1" applyBorder="1" applyAlignment="1" applyProtection="1">
      <alignment horizontal="center" vertical="center"/>
    </xf>
    <xf numFmtId="3" fontId="2" fillId="0" borderId="58" xfId="2" applyNumberFormat="1" applyFont="1" applyFill="1" applyBorder="1" applyAlignment="1" applyProtection="1">
      <alignment horizontal="center" vertical="center"/>
    </xf>
    <xf numFmtId="3" fontId="2" fillId="0" borderId="3" xfId="2" applyNumberFormat="1" applyFont="1" applyFill="1" applyBorder="1" applyAlignment="1" applyProtection="1">
      <alignment horizontal="center" vertical="center"/>
    </xf>
    <xf numFmtId="3" fontId="2" fillId="0" borderId="2" xfId="2" applyNumberFormat="1" applyFont="1" applyFill="1" applyBorder="1" applyAlignment="1" applyProtection="1">
      <alignment horizontal="center" vertical="center"/>
    </xf>
    <xf numFmtId="3" fontId="2" fillId="0" borderId="57" xfId="2" applyNumberFormat="1" applyFont="1" applyFill="1" applyBorder="1" applyAlignment="1" applyProtection="1">
      <alignment horizontal="center" vertical="center"/>
      <protection locked="0"/>
    </xf>
    <xf numFmtId="3" fontId="2" fillId="0" borderId="1" xfId="2" applyNumberFormat="1" applyFont="1" applyFill="1" applyBorder="1" applyAlignment="1" applyProtection="1">
      <alignment horizontal="center" vertical="center"/>
      <protection locked="0"/>
    </xf>
    <xf numFmtId="3" fontId="2" fillId="0" borderId="58" xfId="2" applyNumberFormat="1" applyFont="1" applyFill="1" applyBorder="1" applyAlignment="1" applyProtection="1">
      <alignment vertical="center"/>
    </xf>
    <xf numFmtId="3" fontId="2" fillId="0" borderId="4" xfId="2" applyNumberFormat="1" applyFont="1" applyFill="1" applyBorder="1" applyAlignment="1" applyProtection="1">
      <alignment horizontal="center" vertical="center"/>
    </xf>
    <xf numFmtId="3" fontId="2" fillId="0" borderId="55" xfId="2" applyNumberFormat="1" applyFont="1" applyFill="1" applyBorder="1" applyAlignment="1" applyProtection="1">
      <alignment horizontal="center" vertical="center"/>
      <protection locked="0"/>
    </xf>
    <xf numFmtId="0" fontId="2" fillId="0" borderId="66" xfId="2" applyFont="1" applyFill="1" applyBorder="1" applyAlignment="1" applyProtection="1">
      <alignment horizontal="right" vertical="center" wrapText="1"/>
    </xf>
    <xf numFmtId="0" fontId="2" fillId="0" borderId="66" xfId="2" applyFont="1" applyFill="1" applyBorder="1" applyAlignment="1" applyProtection="1">
      <alignment horizontal="left" vertical="center" wrapText="1"/>
    </xf>
    <xf numFmtId="3" fontId="2" fillId="0" borderId="26" xfId="2" applyNumberFormat="1" applyFont="1" applyFill="1" applyBorder="1" applyAlignment="1" applyProtection="1">
      <alignment vertical="center"/>
    </xf>
    <xf numFmtId="3" fontId="2" fillId="0" borderId="67" xfId="2" applyNumberFormat="1" applyFont="1" applyFill="1" applyBorder="1" applyAlignment="1" applyProtection="1">
      <alignment horizontal="center" vertical="center"/>
    </xf>
    <xf numFmtId="3" fontId="2" fillId="0" borderId="68" xfId="2" applyNumberFormat="1" applyFont="1" applyFill="1" applyBorder="1" applyAlignment="1" applyProtection="1">
      <alignment horizontal="center" vertical="center"/>
    </xf>
    <xf numFmtId="3" fontId="2" fillId="0" borderId="69" xfId="2" applyNumberFormat="1" applyFont="1" applyFill="1" applyBorder="1" applyAlignment="1" applyProtection="1">
      <alignment horizontal="center" vertical="center"/>
    </xf>
    <xf numFmtId="3" fontId="2" fillId="0" borderId="70" xfId="2" applyNumberFormat="1" applyFont="1" applyFill="1" applyBorder="1" applyAlignment="1" applyProtection="1">
      <alignment horizontal="center" vertical="center"/>
    </xf>
    <xf numFmtId="3" fontId="2" fillId="0" borderId="71" xfId="2" applyNumberFormat="1" applyFont="1" applyFill="1" applyBorder="1" applyAlignment="1" applyProtection="1">
      <alignment horizontal="center" vertical="center"/>
    </xf>
    <xf numFmtId="3" fontId="2" fillId="0" borderId="67" xfId="2" applyNumberFormat="1" applyFont="1" applyFill="1" applyBorder="1" applyAlignment="1" applyProtection="1">
      <alignment horizontal="center" vertical="center"/>
      <protection locked="0"/>
    </xf>
    <xf numFmtId="3" fontId="2" fillId="0" borderId="68" xfId="2" applyNumberFormat="1" applyFont="1" applyFill="1" applyBorder="1" applyAlignment="1" applyProtection="1">
      <alignment horizontal="center" vertical="center"/>
      <protection locked="0"/>
    </xf>
    <xf numFmtId="3" fontId="2" fillId="0" borderId="69" xfId="2" applyNumberFormat="1" applyFont="1" applyFill="1" applyBorder="1" applyAlignment="1" applyProtection="1">
      <alignment vertical="center"/>
    </xf>
    <xf numFmtId="3" fontId="2" fillId="0" borderId="27" xfId="2" applyNumberFormat="1" applyFont="1" applyFill="1" applyBorder="1" applyAlignment="1" applyProtection="1">
      <alignment horizontal="center" vertical="center"/>
    </xf>
    <xf numFmtId="3" fontId="2" fillId="0" borderId="66" xfId="2" applyNumberFormat="1" applyFont="1" applyFill="1" applyBorder="1" applyAlignment="1" applyProtection="1">
      <alignment horizontal="center" vertical="center"/>
      <protection locked="0"/>
    </xf>
    <xf numFmtId="3" fontId="2" fillId="0" borderId="21" xfId="2" applyNumberFormat="1" applyFont="1" applyFill="1" applyBorder="1" applyAlignment="1" applyProtection="1">
      <alignment horizontal="right" vertical="center"/>
    </xf>
    <xf numFmtId="3" fontId="2" fillId="0" borderId="61" xfId="2" applyNumberFormat="1" applyFont="1" applyFill="1" applyBorder="1" applyAlignment="1" applyProtection="1">
      <alignment horizontal="right" vertical="center"/>
      <protection locked="0"/>
    </xf>
    <xf numFmtId="3" fontId="2" fillId="0" borderId="62" xfId="2" applyNumberFormat="1" applyFont="1" applyFill="1" applyBorder="1" applyAlignment="1" applyProtection="1">
      <alignment horizontal="right" vertical="center"/>
      <protection locked="0"/>
    </xf>
    <xf numFmtId="0" fontId="4" fillId="0" borderId="72" xfId="2" applyFont="1" applyFill="1" applyBorder="1" applyAlignment="1" applyProtection="1">
      <alignment horizontal="center" vertical="center" wrapText="1"/>
    </xf>
    <xf numFmtId="0" fontId="4" fillId="0" borderId="72" xfId="2" applyFont="1" applyFill="1" applyBorder="1" applyAlignment="1" applyProtection="1">
      <alignment horizontal="left" vertical="center" wrapText="1"/>
    </xf>
    <xf numFmtId="3" fontId="2" fillId="0" borderId="73" xfId="2" applyNumberFormat="1" applyFont="1" applyFill="1" applyBorder="1" applyAlignment="1" applyProtection="1">
      <alignment horizontal="right" vertical="center"/>
    </xf>
    <xf numFmtId="3" fontId="2" fillId="0" borderId="74" xfId="2" applyNumberFormat="1" applyFont="1" applyFill="1" applyBorder="1" applyAlignment="1" applyProtection="1">
      <alignment horizontal="right" vertical="center"/>
    </xf>
    <xf numFmtId="3" fontId="2" fillId="0" borderId="75" xfId="2" applyNumberFormat="1" applyFont="1" applyFill="1" applyBorder="1" applyAlignment="1" applyProtection="1">
      <alignment horizontal="right" vertical="center"/>
    </xf>
    <xf numFmtId="3" fontId="2" fillId="0" borderId="76" xfId="2" applyNumberFormat="1" applyFont="1" applyFill="1" applyBorder="1" applyAlignment="1" applyProtection="1">
      <alignment horizontal="right" vertical="center"/>
    </xf>
    <xf numFmtId="3" fontId="2" fillId="0" borderId="77" xfId="2" applyNumberFormat="1" applyFont="1" applyFill="1" applyBorder="1" applyAlignment="1" applyProtection="1">
      <alignment horizontal="right" vertical="center"/>
    </xf>
    <xf numFmtId="3" fontId="2" fillId="0" borderId="26" xfId="2" applyNumberFormat="1" applyFont="1" applyFill="1" applyBorder="1" applyAlignment="1" applyProtection="1">
      <alignment horizontal="right" vertical="center"/>
    </xf>
    <xf numFmtId="3" fontId="2" fillId="0" borderId="67" xfId="2" applyNumberFormat="1" applyFont="1" applyFill="1" applyBorder="1" applyAlignment="1" applyProtection="1">
      <alignment vertical="center"/>
      <protection locked="0"/>
    </xf>
    <xf numFmtId="3" fontId="2" fillId="0" borderId="68" xfId="2" applyNumberFormat="1" applyFont="1" applyFill="1" applyBorder="1" applyAlignment="1" applyProtection="1">
      <alignment vertical="center"/>
      <protection locked="0"/>
    </xf>
    <xf numFmtId="3" fontId="2" fillId="0" borderId="15" xfId="2" applyNumberFormat="1" applyFont="1" applyFill="1" applyBorder="1" applyAlignment="1" applyProtection="1">
      <alignment vertical="center"/>
      <protection locked="0"/>
    </xf>
    <xf numFmtId="3" fontId="2" fillId="0" borderId="13" xfId="2" applyNumberFormat="1" applyFont="1" applyFill="1" applyBorder="1" applyAlignment="1" applyProtection="1">
      <alignment vertical="center"/>
      <protection locked="0"/>
    </xf>
    <xf numFmtId="3" fontId="2" fillId="0" borderId="14" xfId="2" applyNumberFormat="1" applyFont="1" applyFill="1" applyBorder="1" applyAlignment="1" applyProtection="1">
      <alignment vertical="center"/>
    </xf>
    <xf numFmtId="3" fontId="2" fillId="0" borderId="46" xfId="2" applyNumberFormat="1" applyFont="1" applyFill="1" applyBorder="1" applyAlignment="1" applyProtection="1">
      <alignment vertical="center"/>
      <protection locked="0"/>
    </xf>
    <xf numFmtId="0" fontId="4" fillId="0" borderId="78" xfId="2" applyFont="1" applyFill="1" applyBorder="1" applyAlignment="1" applyProtection="1">
      <alignment horizontal="center" vertical="center" wrapText="1"/>
    </xf>
    <xf numFmtId="0" fontId="4" fillId="0" borderId="78" xfId="2" applyFont="1" applyFill="1" applyBorder="1" applyAlignment="1" applyProtection="1">
      <alignment horizontal="left" vertical="center" wrapText="1"/>
    </xf>
    <xf numFmtId="3" fontId="2" fillId="0" borderId="79" xfId="2" applyNumberFormat="1" applyFont="1" applyFill="1" applyBorder="1" applyAlignment="1" applyProtection="1">
      <alignment horizontal="center" vertical="center"/>
    </xf>
    <xf numFmtId="3" fontId="2" fillId="0" borderId="80" xfId="2" applyNumberFormat="1" applyFont="1" applyFill="1" applyBorder="1" applyAlignment="1" applyProtection="1">
      <alignment horizontal="center" vertical="center"/>
    </xf>
    <xf numFmtId="3" fontId="2" fillId="0" borderId="81" xfId="2" applyNumberFormat="1" applyFont="1" applyFill="1" applyBorder="1" applyAlignment="1" applyProtection="1">
      <alignment horizontal="center" vertical="center"/>
    </xf>
    <xf numFmtId="3" fontId="2" fillId="0" borderId="82" xfId="2" applyNumberFormat="1" applyFont="1" applyFill="1" applyBorder="1" applyAlignment="1" applyProtection="1">
      <alignment horizontal="center" vertical="center"/>
    </xf>
    <xf numFmtId="3" fontId="2" fillId="0" borderId="83" xfId="2" applyNumberFormat="1" applyFont="1" applyFill="1" applyBorder="1" applyAlignment="1" applyProtection="1">
      <alignment horizontal="center" vertical="center"/>
    </xf>
    <xf numFmtId="3" fontId="2" fillId="0" borderId="22" xfId="2" applyNumberFormat="1" applyFont="1" applyFill="1" applyBorder="1" applyAlignment="1" applyProtection="1">
      <alignment horizontal="right" vertical="center"/>
    </xf>
    <xf numFmtId="3" fontId="2" fillId="0" borderId="65" xfId="2" applyNumberFormat="1" applyFont="1" applyFill="1" applyBorder="1" applyAlignment="1" applyProtection="1">
      <alignment horizontal="right" vertical="center"/>
    </xf>
    <xf numFmtId="3" fontId="2" fillId="0" borderId="60" xfId="2" applyNumberFormat="1" applyFont="1" applyFill="1" applyBorder="1" applyAlignment="1" applyProtection="1">
      <alignment horizontal="right" vertical="center"/>
      <protection locked="0"/>
    </xf>
    <xf numFmtId="0" fontId="2" fillId="0" borderId="84" xfId="2" applyFont="1" applyFill="1" applyBorder="1" applyAlignment="1" applyProtection="1">
      <alignment horizontal="right" vertical="center" wrapText="1"/>
    </xf>
    <xf numFmtId="0" fontId="2" fillId="0" borderId="84" xfId="2" applyFont="1" applyFill="1" applyBorder="1" applyAlignment="1" applyProtection="1">
      <alignment horizontal="left" vertical="center" wrapText="1"/>
    </xf>
    <xf numFmtId="3" fontId="2" fillId="0" borderId="85" xfId="2" applyNumberFormat="1" applyFont="1" applyFill="1" applyBorder="1" applyAlignment="1" applyProtection="1">
      <alignment horizontal="right" vertical="center"/>
    </xf>
    <xf numFmtId="3" fontId="2" fillId="0" borderId="86" xfId="2" applyNumberFormat="1" applyFont="1" applyFill="1" applyBorder="1" applyAlignment="1" applyProtection="1">
      <alignment horizontal="center" vertical="center"/>
    </xf>
    <xf numFmtId="3" fontId="2" fillId="0" borderId="12" xfId="2" applyNumberFormat="1" applyFont="1" applyFill="1" applyBorder="1" applyAlignment="1" applyProtection="1">
      <alignment horizontal="center" vertical="center"/>
    </xf>
    <xf numFmtId="3" fontId="2" fillId="0" borderId="87" xfId="2" applyNumberFormat="1" applyFont="1" applyFill="1" applyBorder="1" applyAlignment="1" applyProtection="1">
      <alignment horizontal="center" vertical="center"/>
    </xf>
    <xf numFmtId="3" fontId="2" fillId="0" borderId="11" xfId="2" applyNumberFormat="1" applyFont="1" applyFill="1" applyBorder="1" applyAlignment="1" applyProtection="1">
      <alignment horizontal="center" vertical="center"/>
    </xf>
    <xf numFmtId="3" fontId="2" fillId="0" borderId="10" xfId="2" applyNumberFormat="1" applyFont="1" applyFill="1" applyBorder="1" applyAlignment="1" applyProtection="1">
      <alignment horizontal="center" vertical="center"/>
    </xf>
    <xf numFmtId="3" fontId="2" fillId="0" borderId="11" xfId="2" applyNumberFormat="1" applyFont="1" applyFill="1" applyBorder="1" applyAlignment="1" applyProtection="1">
      <alignment horizontal="center" vertical="center"/>
      <protection locked="0"/>
    </xf>
    <xf numFmtId="3" fontId="2" fillId="0" borderId="12" xfId="2" applyNumberFormat="1" applyFont="1" applyFill="1" applyBorder="1" applyAlignment="1" applyProtection="1">
      <alignment horizontal="center" vertical="center"/>
      <protection locked="0"/>
    </xf>
    <xf numFmtId="3" fontId="2" fillId="0" borderId="10" xfId="2" applyNumberFormat="1" applyFont="1" applyFill="1" applyBorder="1" applyAlignment="1" applyProtection="1">
      <alignment horizontal="right" vertical="center"/>
    </xf>
    <xf numFmtId="3" fontId="2" fillId="0" borderId="84" xfId="2" applyNumberFormat="1" applyFont="1" applyFill="1" applyBorder="1" applyAlignment="1" applyProtection="1">
      <alignment horizontal="right" vertical="center"/>
      <protection locked="0"/>
    </xf>
    <xf numFmtId="0" fontId="2" fillId="0" borderId="84" xfId="2" applyFont="1" applyFill="1" applyBorder="1" applyAlignment="1" applyProtection="1">
      <alignment vertical="center" wrapText="1"/>
    </xf>
    <xf numFmtId="3" fontId="2" fillId="0" borderId="85" xfId="2" applyNumberFormat="1" applyFont="1" applyFill="1" applyBorder="1" applyAlignment="1" applyProtection="1">
      <alignment vertical="center"/>
    </xf>
    <xf numFmtId="3" fontId="2" fillId="0" borderId="86" xfId="2" applyNumberFormat="1" applyFont="1" applyFill="1" applyBorder="1" applyAlignment="1" applyProtection="1">
      <alignment vertical="center"/>
      <protection locked="0"/>
    </xf>
    <xf numFmtId="3" fontId="2" fillId="0" borderId="12" xfId="2" applyNumberFormat="1" applyFont="1" applyFill="1" applyBorder="1" applyAlignment="1" applyProtection="1">
      <alignment vertical="center"/>
      <protection locked="0"/>
    </xf>
    <xf numFmtId="3" fontId="2" fillId="0" borderId="87" xfId="2" applyNumberFormat="1" applyFont="1" applyFill="1" applyBorder="1" applyAlignment="1" applyProtection="1">
      <alignment horizontal="right" vertical="center"/>
    </xf>
    <xf numFmtId="3" fontId="2" fillId="0" borderId="11" xfId="2" applyNumberFormat="1" applyFont="1" applyFill="1" applyBorder="1" applyAlignment="1" applyProtection="1">
      <alignment horizontal="right" vertical="center"/>
    </xf>
    <xf numFmtId="3" fontId="2" fillId="0" borderId="12" xfId="2" applyNumberFormat="1" applyFont="1" applyFill="1" applyBorder="1" applyAlignment="1" applyProtection="1">
      <alignment horizontal="right" vertical="center"/>
    </xf>
    <xf numFmtId="0" fontId="4" fillId="0" borderId="28" xfId="2" applyFont="1" applyBorder="1" applyAlignment="1" applyProtection="1">
      <alignment vertical="center" wrapText="1"/>
    </xf>
    <xf numFmtId="0" fontId="4" fillId="0" borderId="28" xfId="2" applyFont="1" applyBorder="1" applyAlignment="1" applyProtection="1">
      <alignment horizontal="left" vertical="center" wrapText="1"/>
    </xf>
    <xf numFmtId="3" fontId="4" fillId="0" borderId="19" xfId="2" applyNumberFormat="1" applyFont="1" applyBorder="1" applyAlignment="1" applyProtection="1">
      <alignment vertical="center"/>
    </xf>
    <xf numFmtId="3" fontId="4" fillId="0" borderId="46" xfId="2" applyNumberFormat="1" applyFont="1" applyBorder="1" applyAlignment="1" applyProtection="1">
      <alignment vertical="center"/>
      <protection locked="0"/>
    </xf>
    <xf numFmtId="3" fontId="4" fillId="0" borderId="13" xfId="2" applyNumberFormat="1" applyFont="1" applyBorder="1" applyAlignment="1" applyProtection="1">
      <alignment vertical="center"/>
      <protection locked="0"/>
    </xf>
    <xf numFmtId="3" fontId="4" fillId="0" borderId="47" xfId="2" applyNumberFormat="1" applyFont="1" applyBorder="1" applyAlignment="1" applyProtection="1">
      <alignment vertical="center"/>
    </xf>
    <xf numFmtId="3" fontId="4" fillId="0" borderId="15" xfId="2" applyNumberFormat="1" applyFont="1" applyBorder="1" applyAlignment="1" applyProtection="1">
      <alignment vertical="center"/>
    </xf>
    <xf numFmtId="3" fontId="4" fillId="0" borderId="13" xfId="2" applyNumberFormat="1" applyFont="1" applyBorder="1" applyAlignment="1" applyProtection="1">
      <alignment vertical="center"/>
    </xf>
    <xf numFmtId="3" fontId="4" fillId="0" borderId="14" xfId="2" applyNumberFormat="1" applyFont="1" applyBorder="1" applyAlignment="1" applyProtection="1">
      <alignment vertical="center"/>
    </xf>
    <xf numFmtId="3" fontId="4" fillId="0" borderId="46" xfId="2" applyNumberFormat="1" applyFont="1" applyBorder="1" applyAlignment="1" applyProtection="1">
      <alignment vertical="center"/>
    </xf>
    <xf numFmtId="3" fontId="4" fillId="0" borderId="28" xfId="2" applyNumberFormat="1" applyFont="1" applyBorder="1" applyAlignment="1" applyProtection="1">
      <alignment vertical="center"/>
      <protection locked="0"/>
    </xf>
    <xf numFmtId="0" fontId="4" fillId="0" borderId="48" xfId="2" applyFont="1" applyFill="1" applyBorder="1" applyAlignment="1" applyProtection="1">
      <alignment vertical="center"/>
    </xf>
    <xf numFmtId="3" fontId="4" fillId="0" borderId="49" xfId="2" applyNumberFormat="1" applyFont="1" applyFill="1" applyBorder="1" applyAlignment="1" applyProtection="1">
      <alignment vertical="center"/>
    </xf>
    <xf numFmtId="3" fontId="4" fillId="0" borderId="50" xfId="2" applyNumberFormat="1" applyFont="1" applyFill="1" applyBorder="1" applyAlignment="1" applyProtection="1">
      <alignment vertical="center"/>
    </xf>
    <xf numFmtId="3" fontId="4" fillId="0" borderId="51" xfId="2" applyNumberFormat="1" applyFont="1" applyFill="1" applyBorder="1" applyAlignment="1" applyProtection="1">
      <alignment vertical="center"/>
    </xf>
    <xf numFmtId="3" fontId="4" fillId="0" borderId="52" xfId="2" applyNumberFormat="1" applyFont="1" applyFill="1" applyBorder="1" applyAlignment="1" applyProtection="1">
      <alignment vertical="center"/>
    </xf>
    <xf numFmtId="3" fontId="4" fillId="0" borderId="53" xfId="2" applyNumberFormat="1" applyFont="1" applyFill="1" applyBorder="1" applyAlignment="1" applyProtection="1">
      <alignment vertical="center"/>
    </xf>
    <xf numFmtId="3" fontId="4" fillId="0" borderId="54" xfId="2" applyNumberFormat="1" applyFont="1" applyFill="1" applyBorder="1" applyAlignment="1" applyProtection="1">
      <alignment vertical="center"/>
    </xf>
    <xf numFmtId="3" fontId="4" fillId="0" borderId="48" xfId="2" applyNumberFormat="1" applyFont="1" applyFill="1" applyBorder="1" applyAlignment="1" applyProtection="1">
      <alignment vertical="center"/>
      <protection locked="0"/>
    </xf>
    <xf numFmtId="0" fontId="4" fillId="0" borderId="88" xfId="2" applyFont="1" applyFill="1" applyBorder="1" applyAlignment="1" applyProtection="1">
      <alignment vertical="center"/>
    </xf>
    <xf numFmtId="0" fontId="4" fillId="0" borderId="88" xfId="2" applyFont="1" applyFill="1" applyBorder="1" applyAlignment="1" applyProtection="1">
      <alignment vertical="center" wrapText="1"/>
    </xf>
    <xf numFmtId="3" fontId="4" fillId="0" borderId="89" xfId="2" applyNumberFormat="1" applyFont="1" applyFill="1" applyBorder="1" applyAlignment="1" applyProtection="1">
      <alignment vertical="center"/>
    </xf>
    <xf numFmtId="3" fontId="4" fillId="0" borderId="90" xfId="2" applyNumberFormat="1" applyFont="1" applyFill="1" applyBorder="1" applyAlignment="1" applyProtection="1">
      <alignment vertical="center"/>
    </xf>
    <xf numFmtId="3" fontId="4" fillId="0" borderId="91" xfId="2" applyNumberFormat="1" applyFont="1" applyFill="1" applyBorder="1" applyAlignment="1" applyProtection="1">
      <alignment vertical="center"/>
    </xf>
    <xf numFmtId="3" fontId="4" fillId="0" borderId="92" xfId="2" applyNumberFormat="1" applyFont="1" applyFill="1" applyBorder="1" applyAlignment="1" applyProtection="1">
      <alignment vertical="center"/>
    </xf>
    <xf numFmtId="3" fontId="4" fillId="0" borderId="93" xfId="2" applyNumberFormat="1" applyFont="1" applyFill="1" applyBorder="1" applyAlignment="1" applyProtection="1">
      <alignment vertical="center"/>
    </xf>
    <xf numFmtId="3" fontId="4" fillId="0" borderId="94" xfId="2" applyNumberFormat="1" applyFont="1" applyFill="1" applyBorder="1" applyAlignment="1" applyProtection="1">
      <alignment vertical="center"/>
    </xf>
    <xf numFmtId="3" fontId="4" fillId="0" borderId="88" xfId="2" applyNumberFormat="1" applyFont="1" applyFill="1" applyBorder="1" applyAlignment="1" applyProtection="1">
      <alignment vertical="center"/>
      <protection locked="0"/>
    </xf>
    <xf numFmtId="0" fontId="4" fillId="0" borderId="28" xfId="2" applyFont="1" applyFill="1" applyBorder="1" applyAlignment="1" applyProtection="1">
      <alignment vertical="center"/>
    </xf>
    <xf numFmtId="3" fontId="4" fillId="0" borderId="19" xfId="2" applyNumberFormat="1" applyFont="1" applyFill="1" applyBorder="1" applyAlignment="1" applyProtection="1">
      <alignment vertical="center"/>
    </xf>
    <xf numFmtId="3" fontId="4" fillId="0" borderId="46" xfId="2" applyNumberFormat="1" applyFont="1" applyFill="1" applyBorder="1" applyAlignment="1" applyProtection="1">
      <alignment vertical="center"/>
    </xf>
    <xf numFmtId="3" fontId="4" fillId="0" borderId="13" xfId="2" applyNumberFormat="1" applyFont="1" applyFill="1" applyBorder="1" applyAlignment="1" applyProtection="1">
      <alignment vertical="center"/>
    </xf>
    <xf numFmtId="3" fontId="4" fillId="0" borderId="47" xfId="2" applyNumberFormat="1" applyFont="1" applyFill="1" applyBorder="1" applyAlignment="1" applyProtection="1">
      <alignment vertical="center"/>
    </xf>
    <xf numFmtId="3" fontId="4" fillId="0" borderId="15" xfId="2" applyNumberFormat="1" applyFont="1" applyFill="1" applyBorder="1" applyAlignment="1" applyProtection="1">
      <alignment vertical="center"/>
    </xf>
    <xf numFmtId="3" fontId="4" fillId="0" borderId="14" xfId="2" applyNumberFormat="1" applyFont="1" applyFill="1" applyBorder="1" applyAlignment="1" applyProtection="1">
      <alignment vertical="center"/>
    </xf>
    <xf numFmtId="3" fontId="4" fillId="0" borderId="28" xfId="2" applyNumberFormat="1" applyFont="1" applyFill="1" applyBorder="1" applyAlignment="1" applyProtection="1">
      <alignment vertical="center"/>
      <protection locked="0"/>
    </xf>
    <xf numFmtId="0" fontId="4" fillId="3" borderId="72" xfId="2" applyFont="1" applyFill="1" applyBorder="1" applyAlignment="1" applyProtection="1">
      <alignment horizontal="left" vertical="center" wrapText="1"/>
    </xf>
    <xf numFmtId="3" fontId="4" fillId="3" borderId="95" xfId="2" applyNumberFormat="1" applyFont="1" applyFill="1" applyBorder="1" applyAlignment="1" applyProtection="1">
      <alignment vertical="center"/>
    </xf>
    <xf numFmtId="3" fontId="4" fillId="3" borderId="73" xfId="2" applyNumberFormat="1" applyFont="1" applyFill="1" applyBorder="1" applyAlignment="1" applyProtection="1">
      <alignment vertical="center"/>
    </xf>
    <xf numFmtId="3" fontId="4" fillId="3" borderId="74" xfId="2" applyNumberFormat="1" applyFont="1" applyFill="1" applyBorder="1" applyAlignment="1" applyProtection="1">
      <alignment vertical="center"/>
    </xf>
    <xf numFmtId="3" fontId="4" fillId="3" borderId="75" xfId="2" applyNumberFormat="1" applyFont="1" applyFill="1" applyBorder="1" applyAlignment="1" applyProtection="1">
      <alignment vertical="center"/>
    </xf>
    <xf numFmtId="3" fontId="4" fillId="3" borderId="76" xfId="2" applyNumberFormat="1" applyFont="1" applyFill="1" applyBorder="1" applyAlignment="1" applyProtection="1">
      <alignment vertical="center"/>
    </xf>
    <xf numFmtId="3" fontId="4" fillId="3" borderId="77" xfId="2" applyNumberFormat="1" applyFont="1" applyFill="1" applyBorder="1" applyAlignment="1" applyProtection="1">
      <alignment vertical="center"/>
    </xf>
    <xf numFmtId="3" fontId="4" fillId="3" borderId="72" xfId="2" applyNumberFormat="1" applyFont="1" applyFill="1" applyBorder="1" applyAlignment="1" applyProtection="1">
      <alignment vertical="center"/>
      <protection locked="0"/>
    </xf>
    <xf numFmtId="0" fontId="2" fillId="0" borderId="60" xfId="2" applyFont="1" applyFill="1" applyBorder="1" applyAlignment="1" applyProtection="1">
      <alignment horizontal="left" vertical="center" wrapText="1"/>
    </xf>
    <xf numFmtId="3" fontId="2" fillId="0" borderId="64" xfId="2" applyNumberFormat="1" applyFont="1" applyFill="1" applyBorder="1" applyAlignment="1" applyProtection="1">
      <alignment vertical="center"/>
    </xf>
    <xf numFmtId="3" fontId="2" fillId="0" borderId="65" xfId="2" applyNumberFormat="1" applyFont="1" applyFill="1" applyBorder="1" applyAlignment="1" applyProtection="1">
      <alignment vertical="center"/>
    </xf>
    <xf numFmtId="3" fontId="2" fillId="0" borderId="72" xfId="2" applyNumberFormat="1" applyFont="1" applyFill="1" applyBorder="1" applyAlignment="1" applyProtection="1">
      <alignment vertical="center"/>
      <protection locked="0"/>
    </xf>
    <xf numFmtId="0" fontId="2" fillId="0" borderId="84" xfId="2" applyFont="1" applyFill="1" applyBorder="1" applyAlignment="1" applyProtection="1">
      <alignment horizontal="center" vertical="center" wrapText="1"/>
    </xf>
    <xf numFmtId="3" fontId="2" fillId="0" borderId="86" xfId="2" applyNumberFormat="1" applyFont="1" applyFill="1" applyBorder="1" applyAlignment="1" applyProtection="1">
      <alignment vertical="center"/>
    </xf>
    <xf numFmtId="3" fontId="2" fillId="0" borderId="12" xfId="2" applyNumberFormat="1" applyFont="1" applyFill="1" applyBorder="1" applyAlignment="1" applyProtection="1">
      <alignment vertical="center"/>
    </xf>
    <xf numFmtId="3" fontId="2" fillId="0" borderId="87" xfId="2" applyNumberFormat="1" applyFont="1" applyFill="1" applyBorder="1" applyAlignment="1" applyProtection="1">
      <alignment vertical="center"/>
    </xf>
    <xf numFmtId="3" fontId="2" fillId="0" borderId="11" xfId="2" applyNumberFormat="1" applyFont="1" applyFill="1" applyBorder="1" applyAlignment="1" applyProtection="1">
      <alignment vertical="center"/>
    </xf>
    <xf numFmtId="3" fontId="2" fillId="0" borderId="10" xfId="2" applyNumberFormat="1" applyFont="1" applyFill="1" applyBorder="1" applyAlignment="1" applyProtection="1">
      <alignment vertical="center"/>
    </xf>
    <xf numFmtId="3" fontId="2" fillId="0" borderId="84" xfId="2" applyNumberFormat="1" applyFont="1" applyFill="1" applyBorder="1" applyAlignment="1" applyProtection="1">
      <alignment vertical="center"/>
      <protection locked="0"/>
    </xf>
    <xf numFmtId="3" fontId="2" fillId="0" borderId="28" xfId="2" applyNumberFormat="1" applyFont="1" applyFill="1" applyBorder="1" applyAlignment="1" applyProtection="1">
      <alignment vertical="center"/>
      <protection locked="0"/>
    </xf>
    <xf numFmtId="3" fontId="2" fillId="0" borderId="57" xfId="2" applyNumberFormat="1" applyFont="1" applyFill="1" applyBorder="1" applyAlignment="1" applyProtection="1">
      <alignment vertical="center"/>
      <protection locked="0"/>
    </xf>
    <xf numFmtId="3" fontId="2" fillId="0" borderId="1" xfId="2" applyNumberFormat="1" applyFont="1" applyFill="1" applyBorder="1" applyAlignment="1" applyProtection="1">
      <alignment vertical="center"/>
      <protection locked="0"/>
    </xf>
    <xf numFmtId="3" fontId="2" fillId="0" borderId="3" xfId="2" applyNumberFormat="1" applyFont="1" applyFill="1" applyBorder="1" applyAlignment="1" applyProtection="1">
      <alignment vertical="center"/>
      <protection locked="0"/>
    </xf>
    <xf numFmtId="3" fontId="2" fillId="0" borderId="2" xfId="2" applyNumberFormat="1" applyFont="1" applyFill="1" applyBorder="1" applyAlignment="1" applyProtection="1">
      <alignment vertical="center"/>
    </xf>
    <xf numFmtId="3" fontId="2" fillId="0" borderId="55" xfId="2" applyNumberFormat="1" applyFont="1" applyFill="1" applyBorder="1" applyAlignment="1" applyProtection="1">
      <alignment vertical="center"/>
      <protection locked="0"/>
    </xf>
    <xf numFmtId="0" fontId="2" fillId="0" borderId="55" xfId="2" applyFont="1" applyFill="1" applyBorder="1" applyAlignment="1" applyProtection="1">
      <alignment horizontal="center" vertical="center" wrapText="1"/>
    </xf>
    <xf numFmtId="3" fontId="2" fillId="0" borderId="57" xfId="2" applyNumberFormat="1" applyFont="1" applyFill="1" applyBorder="1" applyAlignment="1" applyProtection="1">
      <alignment vertical="center"/>
    </xf>
    <xf numFmtId="3" fontId="2" fillId="0" borderId="1" xfId="2" applyNumberFormat="1" applyFont="1" applyFill="1" applyBorder="1" applyAlignment="1" applyProtection="1">
      <alignment vertical="center"/>
    </xf>
    <xf numFmtId="3" fontId="2" fillId="0" borderId="3" xfId="2" applyNumberFormat="1" applyFont="1" applyFill="1" applyBorder="1" applyAlignment="1" applyProtection="1">
      <alignment vertical="center"/>
    </xf>
    <xf numFmtId="3" fontId="2" fillId="0" borderId="11" xfId="2" applyNumberFormat="1" applyFont="1" applyFill="1" applyBorder="1" applyAlignment="1" applyProtection="1">
      <alignment vertical="center"/>
      <protection locked="0"/>
    </xf>
    <xf numFmtId="3" fontId="2" fillId="0" borderId="60" xfId="2" applyNumberFormat="1" applyFont="1" applyFill="1" applyBorder="1" applyAlignment="1" applyProtection="1">
      <alignment vertical="center"/>
      <protection locked="0"/>
    </xf>
    <xf numFmtId="0" fontId="2" fillId="0" borderId="28" xfId="2" applyFont="1" applyFill="1" applyBorder="1" applyAlignment="1" applyProtection="1">
      <alignment horizontal="center" vertical="center" wrapText="1"/>
    </xf>
    <xf numFmtId="3" fontId="2" fillId="0" borderId="46" xfId="2" applyNumberFormat="1" applyFont="1" applyFill="1" applyBorder="1" applyAlignment="1" applyProtection="1">
      <alignment vertical="center"/>
    </xf>
    <xf numFmtId="3" fontId="2" fillId="0" borderId="13" xfId="2" applyNumberFormat="1" applyFont="1" applyFill="1" applyBorder="1" applyAlignment="1" applyProtection="1">
      <alignment vertical="center"/>
    </xf>
    <xf numFmtId="3" fontId="2" fillId="0" borderId="15" xfId="2" applyNumberFormat="1" applyFont="1" applyFill="1" applyBorder="1" applyAlignment="1" applyProtection="1">
      <alignment vertical="center"/>
    </xf>
    <xf numFmtId="3" fontId="2" fillId="0" borderId="78" xfId="2" applyNumberFormat="1" applyFont="1" applyFill="1" applyBorder="1" applyAlignment="1" applyProtection="1">
      <alignment vertical="center"/>
      <protection locked="0"/>
    </xf>
    <xf numFmtId="0" fontId="2" fillId="0" borderId="55" xfId="2" applyFont="1" applyFill="1" applyBorder="1" applyAlignment="1" applyProtection="1">
      <alignment vertical="center"/>
    </xf>
    <xf numFmtId="0" fontId="2" fillId="0" borderId="0" xfId="2" applyFont="1" applyFill="1" applyBorder="1" applyAlignment="1" applyProtection="1">
      <alignment vertical="center" wrapText="1"/>
    </xf>
    <xf numFmtId="3" fontId="2" fillId="0" borderId="64" xfId="2" applyNumberFormat="1" applyFont="1" applyFill="1" applyBorder="1" applyAlignment="1" applyProtection="1">
      <alignment vertical="center"/>
      <protection locked="0"/>
    </xf>
    <xf numFmtId="3" fontId="2" fillId="0" borderId="71" xfId="2" applyNumberFormat="1" applyFont="1" applyFill="1" applyBorder="1" applyAlignment="1" applyProtection="1">
      <alignment vertical="center"/>
    </xf>
    <xf numFmtId="3" fontId="2" fillId="0" borderId="66" xfId="2" applyNumberFormat="1" applyFont="1" applyFill="1" applyBorder="1" applyAlignment="1" applyProtection="1">
      <alignment vertical="center"/>
      <protection locked="0"/>
    </xf>
    <xf numFmtId="0" fontId="4" fillId="0" borderId="19" xfId="2" applyFont="1" applyFill="1" applyBorder="1" applyAlignment="1" applyProtection="1">
      <alignment horizontal="left" vertical="center"/>
    </xf>
    <xf numFmtId="0" fontId="4" fillId="0" borderId="0" xfId="2" applyFont="1" applyFill="1" applyBorder="1" applyAlignment="1" applyProtection="1">
      <alignment horizontal="left" vertical="center"/>
    </xf>
    <xf numFmtId="0" fontId="2" fillId="0" borderId="72" xfId="2" applyFont="1" applyFill="1" applyBorder="1" applyAlignment="1" applyProtection="1">
      <alignment horizontal="left" vertical="center" wrapText="1"/>
    </xf>
    <xf numFmtId="3" fontId="2" fillId="0" borderId="77" xfId="2" applyNumberFormat="1" applyFont="1" applyFill="1" applyBorder="1" applyAlignment="1" applyProtection="1">
      <alignment vertical="center"/>
    </xf>
    <xf numFmtId="3" fontId="2" fillId="0" borderId="29" xfId="2" applyNumberFormat="1" applyFont="1" applyFill="1" applyBorder="1" applyAlignment="1" applyProtection="1">
      <alignment vertical="center"/>
    </xf>
    <xf numFmtId="3" fontId="2" fillId="0" borderId="6" xfId="2" applyNumberFormat="1" applyFont="1" applyFill="1" applyBorder="1" applyAlignment="1" applyProtection="1">
      <alignment vertical="center"/>
    </xf>
    <xf numFmtId="3" fontId="2" fillId="0" borderId="96" xfId="2" applyNumberFormat="1" applyFont="1" applyFill="1" applyBorder="1" applyAlignment="1" applyProtection="1">
      <alignment vertical="center"/>
      <protection locked="0"/>
    </xf>
    <xf numFmtId="0" fontId="2" fillId="0" borderId="96" xfId="2" applyFont="1" applyFill="1" applyBorder="1" applyAlignment="1" applyProtection="1">
      <alignment horizontal="right" vertical="center" wrapText="1"/>
    </xf>
    <xf numFmtId="3" fontId="2" fillId="0" borderId="30" xfId="2" applyNumberFormat="1" applyFont="1" applyFill="1" applyBorder="1" applyAlignment="1" applyProtection="1">
      <alignment vertical="center"/>
      <protection locked="0"/>
    </xf>
    <xf numFmtId="3" fontId="2" fillId="0" borderId="9" xfId="2" applyNumberFormat="1" applyFont="1" applyFill="1" applyBorder="1" applyAlignment="1" applyProtection="1">
      <alignment vertical="center"/>
      <protection locked="0"/>
    </xf>
    <xf numFmtId="3" fontId="2" fillId="0" borderId="31" xfId="2" applyNumberFormat="1" applyFont="1" applyFill="1" applyBorder="1" applyAlignment="1" applyProtection="1">
      <alignment vertical="center"/>
    </xf>
    <xf numFmtId="3" fontId="2" fillId="0" borderId="8" xfId="2" applyNumberFormat="1" applyFont="1" applyFill="1" applyBorder="1" applyAlignment="1" applyProtection="1">
      <alignment vertical="center"/>
      <protection locked="0"/>
    </xf>
    <xf numFmtId="3" fontId="2" fillId="0" borderId="95" xfId="2" applyNumberFormat="1" applyFont="1" applyFill="1" applyBorder="1" applyAlignment="1" applyProtection="1">
      <alignment vertical="center"/>
    </xf>
    <xf numFmtId="3" fontId="2" fillId="0" borderId="73" xfId="2" applyNumberFormat="1" applyFont="1" applyFill="1" applyBorder="1" applyAlignment="1" applyProtection="1">
      <alignment vertical="center"/>
    </xf>
    <xf numFmtId="3" fontId="2" fillId="0" borderId="74" xfId="2" applyNumberFormat="1" applyFont="1" applyFill="1" applyBorder="1" applyAlignment="1" applyProtection="1">
      <alignment vertical="center"/>
    </xf>
    <xf numFmtId="3" fontId="2" fillId="0" borderId="75" xfId="2" applyNumberFormat="1" applyFont="1" applyFill="1" applyBorder="1" applyAlignment="1" applyProtection="1">
      <alignment vertical="center"/>
    </xf>
    <xf numFmtId="3" fontId="2" fillId="0" borderId="76" xfId="2" applyNumberFormat="1" applyFont="1" applyFill="1" applyBorder="1" applyAlignment="1" applyProtection="1">
      <alignment vertical="center"/>
    </xf>
    <xf numFmtId="1" fontId="4" fillId="3" borderId="72" xfId="2" applyNumberFormat="1" applyFont="1" applyFill="1" applyBorder="1" applyAlignment="1" applyProtection="1">
      <alignment horizontal="left" vertical="center" wrapText="1"/>
    </xf>
    <xf numFmtId="1" fontId="4" fillId="0" borderId="60" xfId="2" applyNumberFormat="1" applyFont="1" applyFill="1" applyBorder="1" applyAlignment="1" applyProtection="1">
      <alignment horizontal="left" vertical="center" wrapText="1"/>
    </xf>
    <xf numFmtId="0" fontId="4" fillId="0" borderId="28" xfId="2" applyFont="1" applyFill="1" applyBorder="1" applyAlignment="1" applyProtection="1">
      <alignment horizontal="center" vertical="center" wrapText="1"/>
    </xf>
    <xf numFmtId="3" fontId="4" fillId="0" borderId="83" xfId="2" applyNumberFormat="1" applyFont="1" applyFill="1" applyBorder="1" applyAlignment="1" applyProtection="1">
      <alignment vertical="center"/>
    </xf>
    <xf numFmtId="3" fontId="4" fillId="0" borderId="78" xfId="2" applyNumberFormat="1" applyFont="1" applyFill="1" applyBorder="1" applyAlignment="1" applyProtection="1">
      <alignment vertical="center"/>
      <protection locked="0"/>
    </xf>
    <xf numFmtId="0" fontId="2" fillId="0" borderId="96" xfId="2" applyFont="1" applyFill="1" applyBorder="1" applyAlignment="1" applyProtection="1">
      <alignment horizontal="center" vertical="center" wrapText="1"/>
    </xf>
    <xf numFmtId="0" fontId="2" fillId="0" borderId="96" xfId="2" applyFont="1" applyFill="1" applyBorder="1" applyAlignment="1" applyProtection="1">
      <alignment horizontal="left" vertical="center" wrapText="1"/>
    </xf>
    <xf numFmtId="0" fontId="4" fillId="3" borderId="60" xfId="2" applyFont="1" applyFill="1" applyBorder="1" applyAlignment="1" applyProtection="1">
      <alignment horizontal="left" vertical="center" wrapText="1"/>
    </xf>
    <xf numFmtId="3" fontId="4" fillId="3" borderId="21" xfId="2" applyNumberFormat="1" applyFont="1" applyFill="1" applyBorder="1" applyAlignment="1" applyProtection="1">
      <alignment vertical="center"/>
    </xf>
    <xf numFmtId="3" fontId="4" fillId="3" borderId="61" xfId="2" applyNumberFormat="1" applyFont="1" applyFill="1" applyBorder="1" applyAlignment="1" applyProtection="1">
      <alignment vertical="center"/>
    </xf>
    <xf numFmtId="3" fontId="4" fillId="3" borderId="62" xfId="2" applyNumberFormat="1" applyFont="1" applyFill="1" applyBorder="1" applyAlignment="1" applyProtection="1">
      <alignment vertical="center"/>
    </xf>
    <xf numFmtId="3" fontId="4" fillId="3" borderId="63" xfId="2" applyNumberFormat="1" applyFont="1" applyFill="1" applyBorder="1" applyAlignment="1" applyProtection="1">
      <alignment vertical="center"/>
    </xf>
    <xf numFmtId="3" fontId="4" fillId="3" borderId="64" xfId="2" applyNumberFormat="1" applyFont="1" applyFill="1" applyBorder="1" applyAlignment="1" applyProtection="1">
      <alignment vertical="center"/>
    </xf>
    <xf numFmtId="3" fontId="4" fillId="3" borderId="65" xfId="2" applyNumberFormat="1" applyFont="1" applyFill="1" applyBorder="1" applyAlignment="1" applyProtection="1">
      <alignment vertical="center"/>
    </xf>
    <xf numFmtId="3" fontId="4" fillId="3" borderId="83" xfId="2" applyNumberFormat="1" applyFont="1" applyFill="1" applyBorder="1" applyAlignment="1" applyProtection="1">
      <alignment vertical="center"/>
    </xf>
    <xf numFmtId="3" fontId="4" fillId="3" borderId="78" xfId="2" applyNumberFormat="1" applyFont="1" applyFill="1" applyBorder="1" applyAlignment="1" applyProtection="1">
      <alignment vertical="center"/>
      <protection locked="0"/>
    </xf>
    <xf numFmtId="0" fontId="7" fillId="0" borderId="19" xfId="2" applyFont="1" applyFill="1" applyBorder="1" applyAlignment="1" applyProtection="1">
      <alignment vertical="center"/>
    </xf>
    <xf numFmtId="0" fontId="7" fillId="0" borderId="0" xfId="2" applyFont="1" applyFill="1" applyBorder="1" applyAlignment="1" applyProtection="1">
      <alignment vertical="center"/>
    </xf>
    <xf numFmtId="0" fontId="2" fillId="0" borderId="78" xfId="2" applyFont="1" applyFill="1" applyBorder="1" applyAlignment="1" applyProtection="1">
      <alignment horizontal="left" vertical="center" wrapText="1"/>
    </xf>
    <xf numFmtId="3" fontId="2" fillId="0" borderId="97" xfId="2" applyNumberFormat="1" applyFont="1" applyFill="1" applyBorder="1" applyAlignment="1" applyProtection="1">
      <alignment vertical="center"/>
    </xf>
    <xf numFmtId="3" fontId="2" fillId="0" borderId="79" xfId="2" applyNumberFormat="1" applyFont="1" applyFill="1" applyBorder="1" applyAlignment="1" applyProtection="1">
      <alignment vertical="center"/>
    </xf>
    <xf numFmtId="3" fontId="2" fillId="0" borderId="80" xfId="2" applyNumberFormat="1" applyFont="1" applyFill="1" applyBorder="1" applyAlignment="1" applyProtection="1">
      <alignment vertical="center"/>
    </xf>
    <xf numFmtId="3" fontId="2" fillId="0" borderId="81" xfId="2" applyNumberFormat="1" applyFont="1" applyFill="1" applyBorder="1" applyAlignment="1" applyProtection="1">
      <alignment vertical="center"/>
    </xf>
    <xf numFmtId="3" fontId="2" fillId="0" borderId="82" xfId="2" applyNumberFormat="1" applyFont="1" applyFill="1" applyBorder="1" applyAlignment="1" applyProtection="1">
      <alignment vertical="center"/>
    </xf>
    <xf numFmtId="3" fontId="2" fillId="0" borderId="83" xfId="2" applyNumberFormat="1" applyFont="1" applyFill="1" applyBorder="1" applyAlignment="1" applyProtection="1">
      <alignment vertical="center"/>
    </xf>
    <xf numFmtId="3" fontId="2" fillId="0" borderId="70" xfId="2" applyNumberFormat="1" applyFont="1" applyFill="1" applyBorder="1" applyAlignment="1" applyProtection="1">
      <alignment vertical="center"/>
      <protection locked="0"/>
    </xf>
    <xf numFmtId="0" fontId="2" fillId="0" borderId="60" xfId="2" applyFont="1" applyFill="1" applyBorder="1" applyAlignment="1" applyProtection="1">
      <alignment horizontal="right" vertical="center" wrapText="1"/>
    </xf>
    <xf numFmtId="0" fontId="2" fillId="0" borderId="48" xfId="2" applyFont="1" applyFill="1" applyBorder="1" applyAlignment="1" applyProtection="1">
      <alignment vertical="center"/>
    </xf>
    <xf numFmtId="3" fontId="2" fillId="0" borderId="49" xfId="2" applyNumberFormat="1" applyFont="1" applyFill="1" applyBorder="1" applyAlignment="1" applyProtection="1">
      <alignment vertical="center"/>
    </xf>
    <xf numFmtId="3" fontId="2" fillId="0" borderId="50" xfId="2" applyNumberFormat="1" applyFont="1" applyFill="1" applyBorder="1" applyAlignment="1" applyProtection="1">
      <alignment vertical="center"/>
    </xf>
    <xf numFmtId="3" fontId="2" fillId="0" borderId="51" xfId="2" applyNumberFormat="1" applyFont="1" applyFill="1" applyBorder="1" applyAlignment="1" applyProtection="1">
      <alignment vertical="center"/>
    </xf>
    <xf numFmtId="3" fontId="2" fillId="0" borderId="52" xfId="2" applyNumberFormat="1" applyFont="1" applyFill="1" applyBorder="1" applyAlignment="1" applyProtection="1">
      <alignment vertical="center"/>
    </xf>
    <xf numFmtId="3" fontId="2" fillId="0" borderId="53" xfId="2" applyNumberFormat="1" applyFont="1" applyFill="1" applyBorder="1" applyAlignment="1" applyProtection="1">
      <alignment vertical="center"/>
    </xf>
    <xf numFmtId="3" fontId="2" fillId="0" borderId="54" xfId="2" applyNumberFormat="1" applyFont="1" applyFill="1" applyBorder="1" applyAlignment="1" applyProtection="1">
      <alignment vertical="center"/>
    </xf>
    <xf numFmtId="3" fontId="2" fillId="0" borderId="48" xfId="2" applyNumberFormat="1" applyFont="1" applyFill="1" applyBorder="1" applyAlignment="1" applyProtection="1">
      <alignment vertical="center"/>
      <protection locked="0"/>
    </xf>
    <xf numFmtId="3" fontId="4" fillId="0" borderId="100" xfId="2" applyNumberFormat="1" applyFont="1" applyFill="1" applyBorder="1" applyAlignment="1" applyProtection="1">
      <alignment vertical="center"/>
    </xf>
    <xf numFmtId="3" fontId="4" fillId="0" borderId="98" xfId="2" applyNumberFormat="1" applyFont="1" applyFill="1" applyBorder="1" applyAlignment="1" applyProtection="1">
      <alignment vertical="center"/>
    </xf>
    <xf numFmtId="3" fontId="4" fillId="0" borderId="101" xfId="2" applyNumberFormat="1" applyFont="1" applyFill="1" applyBorder="1" applyAlignment="1" applyProtection="1">
      <alignment vertical="center"/>
    </xf>
    <xf numFmtId="3" fontId="4" fillId="0" borderId="99" xfId="2" applyNumberFormat="1" applyFont="1" applyFill="1" applyBorder="1" applyAlignment="1" applyProtection="1">
      <alignment vertical="center"/>
    </xf>
    <xf numFmtId="3" fontId="4" fillId="0" borderId="102" xfId="2" applyNumberFormat="1" applyFont="1" applyFill="1" applyBorder="1" applyAlignment="1" applyProtection="1">
      <alignment vertical="center"/>
    </xf>
    <xf numFmtId="3" fontId="4" fillId="0" borderId="103" xfId="2" applyNumberFormat="1" applyFont="1" applyFill="1" applyBorder="1" applyAlignment="1" applyProtection="1">
      <alignment vertical="center"/>
    </xf>
    <xf numFmtId="3" fontId="4" fillId="0" borderId="104" xfId="2" applyNumberFormat="1" applyFont="1" applyFill="1" applyBorder="1" applyAlignment="1" applyProtection="1">
      <alignment vertical="center"/>
      <protection locked="0"/>
    </xf>
    <xf numFmtId="3" fontId="4" fillId="0" borderId="21" xfId="2" applyNumberFormat="1" applyFont="1" applyFill="1" applyBorder="1" applyAlignment="1" applyProtection="1">
      <alignment vertical="center"/>
    </xf>
    <xf numFmtId="3" fontId="4" fillId="0" borderId="61" xfId="2" applyNumberFormat="1" applyFont="1" applyFill="1" applyBorder="1" applyAlignment="1" applyProtection="1">
      <alignment vertical="center"/>
    </xf>
    <xf numFmtId="3" fontId="4" fillId="0" borderId="62" xfId="2" applyNumberFormat="1" applyFont="1" applyFill="1" applyBorder="1" applyAlignment="1" applyProtection="1">
      <alignment vertical="center"/>
    </xf>
    <xf numFmtId="3" fontId="4" fillId="0" borderId="63" xfId="2" applyNumberFormat="1" applyFont="1" applyFill="1" applyBorder="1" applyAlignment="1" applyProtection="1">
      <alignment vertical="center"/>
    </xf>
    <xf numFmtId="3" fontId="4" fillId="0" borderId="64" xfId="2" applyNumberFormat="1" applyFont="1" applyFill="1" applyBorder="1" applyAlignment="1" applyProtection="1">
      <alignment vertical="center"/>
    </xf>
    <xf numFmtId="3" fontId="4" fillId="0" borderId="65" xfId="2" applyNumberFormat="1" applyFont="1" applyFill="1" applyBorder="1" applyAlignment="1" applyProtection="1">
      <alignment vertical="center"/>
    </xf>
    <xf numFmtId="3" fontId="4" fillId="0" borderId="60" xfId="2" applyNumberFormat="1" applyFont="1" applyFill="1" applyBorder="1" applyAlignment="1" applyProtection="1">
      <alignment vertical="center"/>
      <protection locked="0"/>
    </xf>
    <xf numFmtId="0" fontId="4" fillId="0" borderId="60" xfId="2" applyFont="1" applyFill="1" applyBorder="1" applyAlignment="1" applyProtection="1">
      <alignment vertical="center"/>
    </xf>
    <xf numFmtId="0" fontId="2" fillId="0" borderId="84" xfId="2" applyFont="1" applyFill="1" applyBorder="1" applyAlignment="1" applyProtection="1">
      <alignment vertical="center"/>
    </xf>
    <xf numFmtId="0" fontId="2" fillId="0" borderId="96" xfId="2" applyFont="1" applyFill="1" applyBorder="1" applyAlignment="1" applyProtection="1">
      <alignment vertical="center"/>
    </xf>
    <xf numFmtId="0" fontId="2" fillId="0" borderId="96" xfId="2" applyFont="1" applyFill="1" applyBorder="1" applyAlignment="1" applyProtection="1">
      <alignment vertical="center" wrapText="1"/>
    </xf>
    <xf numFmtId="0" fontId="4" fillId="0" borderId="104" xfId="2" applyFont="1" applyFill="1" applyBorder="1" applyAlignment="1" applyProtection="1">
      <alignment vertical="center"/>
    </xf>
    <xf numFmtId="3" fontId="4" fillId="0" borderId="98" xfId="2" applyNumberFormat="1" applyFont="1" applyFill="1" applyBorder="1" applyAlignment="1" applyProtection="1">
      <alignment vertical="center"/>
      <protection locked="0"/>
    </xf>
    <xf numFmtId="3" fontId="4" fillId="0" borderId="101" xfId="2" applyNumberFormat="1" applyFont="1" applyFill="1" applyBorder="1" applyAlignment="1" applyProtection="1">
      <alignment vertical="center"/>
      <protection locked="0"/>
    </xf>
    <xf numFmtId="3" fontId="4" fillId="0" borderId="102" xfId="2" applyNumberFormat="1" applyFont="1" applyFill="1" applyBorder="1" applyAlignment="1" applyProtection="1">
      <alignment vertical="center"/>
      <protection locked="0"/>
    </xf>
    <xf numFmtId="0" fontId="4" fillId="0" borderId="22" xfId="2" applyFont="1" applyFill="1" applyBorder="1" applyAlignment="1" applyProtection="1">
      <alignment vertical="center" wrapText="1"/>
    </xf>
    <xf numFmtId="3" fontId="4" fillId="0" borderId="61" xfId="2" applyNumberFormat="1" applyFont="1" applyFill="1" applyBorder="1" applyAlignment="1" applyProtection="1">
      <alignment vertical="center"/>
      <protection locked="0"/>
    </xf>
    <xf numFmtId="3" fontId="4" fillId="0" borderId="62" xfId="2" applyNumberFormat="1" applyFont="1" applyFill="1" applyBorder="1" applyAlignment="1" applyProtection="1">
      <alignment vertical="center"/>
      <protection locked="0"/>
    </xf>
    <xf numFmtId="0" fontId="2" fillId="2" borderId="16" xfId="2" applyFont="1" applyFill="1" applyBorder="1" applyAlignment="1" applyProtection="1">
      <alignment vertical="center"/>
      <protection locked="0"/>
    </xf>
    <xf numFmtId="0" fontId="2" fillId="2" borderId="17" xfId="2" applyFont="1" applyFill="1" applyBorder="1" applyAlignment="1" applyProtection="1">
      <alignment vertical="center"/>
      <protection locked="0"/>
    </xf>
    <xf numFmtId="0" fontId="2" fillId="2" borderId="18" xfId="2" applyFont="1" applyFill="1" applyBorder="1" applyAlignment="1" applyProtection="1">
      <alignment vertical="center"/>
      <protection locked="0"/>
    </xf>
    <xf numFmtId="0" fontId="2" fillId="2" borderId="19" xfId="2" applyFont="1" applyFill="1" applyBorder="1" applyAlignment="1" applyProtection="1">
      <alignment vertical="center"/>
      <protection locked="0"/>
    </xf>
    <xf numFmtId="0" fontId="2" fillId="2" borderId="0" xfId="2" applyFont="1" applyFill="1" applyBorder="1" applyAlignment="1" applyProtection="1">
      <alignment vertical="center"/>
      <protection locked="0"/>
    </xf>
    <xf numFmtId="0" fontId="2" fillId="2" borderId="105" xfId="2" applyFont="1" applyFill="1" applyBorder="1" applyAlignment="1" applyProtection="1">
      <alignment vertical="center"/>
      <protection locked="0"/>
    </xf>
    <xf numFmtId="0" fontId="2" fillId="0" borderId="0" xfId="2" applyFont="1" applyBorder="1" applyAlignment="1" applyProtection="1">
      <alignment vertical="center"/>
      <protection locked="0"/>
    </xf>
    <xf numFmtId="0" fontId="2" fillId="2" borderId="21" xfId="2" applyFont="1" applyFill="1" applyBorder="1" applyAlignment="1" applyProtection="1">
      <alignment vertical="center"/>
    </xf>
    <xf numFmtId="0" fontId="2" fillId="2" borderId="22" xfId="2" applyFont="1" applyFill="1" applyBorder="1" applyAlignment="1" applyProtection="1">
      <alignment vertical="center"/>
    </xf>
    <xf numFmtId="0" fontId="2" fillId="2" borderId="106" xfId="2" applyFont="1" applyFill="1" applyBorder="1" applyAlignment="1" applyProtection="1">
      <alignment vertical="center"/>
    </xf>
    <xf numFmtId="0" fontId="2" fillId="0" borderId="0" xfId="2" applyFont="1" applyBorder="1" applyAlignment="1" applyProtection="1">
      <alignment vertical="center"/>
    </xf>
    <xf numFmtId="3" fontId="2" fillId="0" borderId="9" xfId="3" applyNumberFormat="1" applyFont="1" applyFill="1" applyBorder="1" applyAlignment="1" applyProtection="1">
      <alignment vertical="center" wrapText="1"/>
      <protection locked="0"/>
    </xf>
    <xf numFmtId="49" fontId="2" fillId="2" borderId="4" xfId="2" applyNumberFormat="1" applyFont="1" applyFill="1" applyBorder="1" applyAlignment="1" applyProtection="1">
      <alignment horizontal="center" vertical="center"/>
      <protection locked="0"/>
    </xf>
    <xf numFmtId="49" fontId="2" fillId="2" borderId="20" xfId="2" applyNumberFormat="1" applyFont="1" applyFill="1" applyBorder="1" applyAlignment="1" applyProtection="1">
      <alignment horizontal="center" vertical="center"/>
      <protection locked="0"/>
    </xf>
    <xf numFmtId="0" fontId="4" fillId="2" borderId="0" xfId="2" applyFont="1" applyFill="1" applyBorder="1" applyAlignment="1" applyProtection="1">
      <alignment horizontal="right" vertical="center"/>
      <protection locked="0"/>
    </xf>
    <xf numFmtId="49" fontId="11" fillId="2" borderId="16" xfId="2" applyNumberFormat="1" applyFont="1" applyFill="1" applyBorder="1" applyAlignment="1" applyProtection="1">
      <alignment horizontal="center" vertical="center"/>
    </xf>
    <xf numFmtId="49" fontId="11" fillId="2" borderId="17" xfId="2" applyNumberFormat="1" applyFont="1" applyFill="1" applyBorder="1" applyAlignment="1" applyProtection="1">
      <alignment horizontal="center" vertical="center"/>
    </xf>
    <xf numFmtId="49" fontId="11" fillId="2" borderId="18" xfId="2" applyNumberFormat="1" applyFont="1" applyFill="1" applyBorder="1" applyAlignment="1" applyProtection="1">
      <alignment horizontal="center" vertical="center"/>
    </xf>
    <xf numFmtId="49" fontId="4" fillId="2" borderId="4" xfId="2" applyNumberFormat="1" applyFont="1" applyFill="1" applyBorder="1" applyAlignment="1" applyProtection="1">
      <alignment horizontal="center" vertical="center" wrapText="1"/>
      <protection locked="0"/>
    </xf>
    <xf numFmtId="49" fontId="4" fillId="2" borderId="20" xfId="2" applyNumberFormat="1" applyFont="1" applyFill="1" applyBorder="1" applyAlignment="1" applyProtection="1">
      <alignment horizontal="center" vertical="center" wrapText="1"/>
      <protection locked="0"/>
    </xf>
    <xf numFmtId="0" fontId="2" fillId="0" borderId="4" xfId="2" applyFont="1" applyBorder="1" applyAlignment="1" applyProtection="1">
      <alignment horizontal="center" vertical="center"/>
      <protection locked="0"/>
    </xf>
    <xf numFmtId="0" fontId="2" fillId="0" borderId="20" xfId="2" applyFont="1" applyBorder="1" applyAlignment="1" applyProtection="1">
      <alignment horizontal="center" vertical="center"/>
      <protection locked="0"/>
    </xf>
    <xf numFmtId="49" fontId="2" fillId="0" borderId="25" xfId="2" applyNumberFormat="1" applyFont="1" applyFill="1" applyBorder="1" applyAlignment="1" applyProtection="1">
      <alignment horizontal="center" vertical="center" textRotation="90" wrapText="1"/>
    </xf>
    <xf numFmtId="0" fontId="2" fillId="0" borderId="28" xfId="2" applyFont="1" applyFill="1" applyBorder="1" applyAlignment="1" applyProtection="1">
      <alignment horizontal="center" vertical="center" wrapText="1"/>
    </xf>
    <xf numFmtId="0" fontId="2" fillId="0" borderId="32" xfId="2" applyFont="1" applyFill="1" applyBorder="1" applyAlignment="1" applyProtection="1">
      <alignment horizontal="center" vertical="center" wrapText="1"/>
    </xf>
    <xf numFmtId="49" fontId="2" fillId="0" borderId="25" xfId="2" applyNumberFormat="1" applyFont="1" applyFill="1" applyBorder="1" applyAlignment="1" applyProtection="1">
      <alignment horizontal="center" vertical="center" wrapText="1"/>
    </xf>
    <xf numFmtId="49" fontId="2" fillId="0" borderId="28" xfId="2" applyNumberFormat="1" applyFont="1" applyFill="1" applyBorder="1" applyAlignment="1" applyProtection="1">
      <alignment horizontal="center" vertical="center" wrapText="1"/>
    </xf>
    <xf numFmtId="49" fontId="2" fillId="0" borderId="26" xfId="2" applyNumberFormat="1" applyFont="1" applyFill="1" applyBorder="1" applyAlignment="1" applyProtection="1">
      <alignment horizontal="center" vertical="center"/>
    </xf>
    <xf numFmtId="49" fontId="2" fillId="0" borderId="27" xfId="2" applyNumberFormat="1" applyFont="1" applyFill="1" applyBorder="1" applyAlignment="1" applyProtection="1">
      <alignment horizontal="center" vertical="center"/>
    </xf>
    <xf numFmtId="0" fontId="2" fillId="0" borderId="29" xfId="2" applyFont="1" applyFill="1" applyBorder="1" applyAlignment="1" applyProtection="1">
      <alignment horizontal="center" vertical="center" textRotation="90"/>
    </xf>
    <xf numFmtId="0" fontId="2" fillId="0" borderId="33" xfId="2" applyFont="1" applyFill="1" applyBorder="1" applyAlignment="1" applyProtection="1">
      <alignment horizontal="center" vertical="center" textRotation="90"/>
    </xf>
    <xf numFmtId="0" fontId="2" fillId="0" borderId="30" xfId="2" applyFont="1" applyFill="1" applyBorder="1" applyAlignment="1" applyProtection="1">
      <alignment horizontal="center" vertical="center" textRotation="90" wrapText="1"/>
    </xf>
    <xf numFmtId="0" fontId="2" fillId="0" borderId="34" xfId="2" applyFont="1" applyFill="1" applyBorder="1" applyAlignment="1" applyProtection="1">
      <alignment horizontal="center" vertical="center" textRotation="90" wrapText="1"/>
    </xf>
    <xf numFmtId="0" fontId="2" fillId="0" borderId="9" xfId="2" applyFont="1" applyFill="1" applyBorder="1" applyAlignment="1" applyProtection="1">
      <alignment horizontal="center" vertical="center" textRotation="90" wrapText="1"/>
    </xf>
    <xf numFmtId="0" fontId="2" fillId="0" borderId="35" xfId="2" applyFont="1" applyFill="1" applyBorder="1" applyAlignment="1" applyProtection="1">
      <alignment horizontal="center" vertical="center" textRotation="90" wrapText="1"/>
    </xf>
    <xf numFmtId="0" fontId="2" fillId="0" borderId="31" xfId="2" applyFont="1" applyFill="1" applyBorder="1" applyAlignment="1" applyProtection="1">
      <alignment horizontal="center" vertical="center" textRotation="90"/>
    </xf>
    <xf numFmtId="0" fontId="2" fillId="0" borderId="36" xfId="2" applyFont="1" applyFill="1" applyBorder="1" applyAlignment="1" applyProtection="1">
      <alignment horizontal="center" vertical="center" textRotation="90"/>
    </xf>
    <xf numFmtId="0" fontId="2" fillId="0" borderId="8" xfId="2" applyNumberFormat="1" applyFont="1" applyFill="1" applyBorder="1" applyAlignment="1" applyProtection="1">
      <alignment horizontal="center" vertical="center" textRotation="90" wrapText="1"/>
    </xf>
    <xf numFmtId="0" fontId="2" fillId="0" borderId="37" xfId="2" applyNumberFormat="1" applyFont="1" applyFill="1" applyBorder="1" applyAlignment="1" applyProtection="1">
      <alignment horizontal="center" vertical="center" textRotation="90" wrapText="1"/>
    </xf>
    <xf numFmtId="0" fontId="2" fillId="0" borderId="6" xfId="2" applyFont="1" applyFill="1" applyBorder="1" applyAlignment="1" applyProtection="1">
      <alignment horizontal="center" vertical="center" textRotation="90" wrapText="1"/>
    </xf>
    <xf numFmtId="0" fontId="2" fillId="0" borderId="38" xfId="2" applyFont="1" applyFill="1" applyBorder="1" applyAlignment="1" applyProtection="1">
      <alignment horizontal="center" vertical="center" textRotation="90" wrapText="1"/>
    </xf>
    <xf numFmtId="0" fontId="2" fillId="0" borderId="31" xfId="2" applyFont="1" applyFill="1" applyBorder="1" applyAlignment="1" applyProtection="1">
      <alignment horizontal="center" vertical="center" textRotation="90" wrapText="1"/>
    </xf>
    <xf numFmtId="0" fontId="2" fillId="0" borderId="36" xfId="2" applyFont="1" applyFill="1" applyBorder="1" applyAlignment="1" applyProtection="1">
      <alignment horizontal="center" vertical="center" textRotation="90" wrapText="1"/>
    </xf>
    <xf numFmtId="0" fontId="2" fillId="0" borderId="8" xfId="2" applyFont="1" applyFill="1" applyBorder="1" applyAlignment="1" applyProtection="1">
      <alignment horizontal="center" vertical="center" textRotation="90" wrapText="1"/>
    </xf>
    <xf numFmtId="0" fontId="2" fillId="0" borderId="37" xfId="2" applyFont="1" applyFill="1" applyBorder="1" applyAlignment="1" applyProtection="1">
      <alignment horizontal="center" vertical="center" textRotation="90" wrapText="1"/>
    </xf>
    <xf numFmtId="0" fontId="4" fillId="0" borderId="98" xfId="2" applyFont="1" applyFill="1" applyBorder="1" applyAlignment="1" applyProtection="1">
      <alignment horizontal="left" vertical="center"/>
    </xf>
    <xf numFmtId="0" fontId="4" fillId="0" borderId="99" xfId="2" applyFont="1" applyFill="1" applyBorder="1" applyAlignment="1" applyProtection="1">
      <alignment horizontal="left" vertical="center"/>
    </xf>
    <xf numFmtId="0" fontId="4" fillId="0" borderId="61" xfId="2" applyFont="1" applyFill="1" applyBorder="1" applyAlignment="1" applyProtection="1">
      <alignment horizontal="left" vertical="center"/>
    </xf>
    <xf numFmtId="0" fontId="4" fillId="0" borderId="63" xfId="2" applyFont="1" applyFill="1" applyBorder="1" applyAlignment="1" applyProtection="1">
      <alignment horizontal="left" vertical="center"/>
    </xf>
    <xf numFmtId="0" fontId="2" fillId="0" borderId="6" xfId="2" applyNumberFormat="1" applyFont="1" applyFill="1" applyBorder="1" applyAlignment="1" applyProtection="1">
      <alignment horizontal="center" vertical="center" textRotation="90" wrapText="1"/>
    </xf>
    <xf numFmtId="0" fontId="2" fillId="0" borderId="38" xfId="2" applyNumberFormat="1" applyFont="1" applyFill="1" applyBorder="1" applyAlignment="1" applyProtection="1">
      <alignment horizontal="center" vertical="center" textRotation="90" wrapText="1"/>
    </xf>
    <xf numFmtId="0" fontId="2" fillId="0" borderId="0" xfId="3" applyFont="1" applyAlignment="1">
      <alignment horizontal="left"/>
    </xf>
    <xf numFmtId="0" fontId="6" fillId="0" borderId="0" xfId="3" applyFont="1" applyAlignment="1">
      <alignment horizontal="left"/>
    </xf>
    <xf numFmtId="0" fontId="3" fillId="0" borderId="0" xfId="3" applyFont="1" applyAlignment="1">
      <alignment horizontal="center"/>
    </xf>
    <xf numFmtId="0" fontId="4" fillId="0" borderId="5" xfId="3" applyFont="1" applyBorder="1" applyAlignment="1">
      <alignment horizontal="left"/>
    </xf>
    <xf numFmtId="0" fontId="2" fillId="0" borderId="6" xfId="3" applyFont="1" applyBorder="1" applyAlignment="1">
      <alignment horizontal="center" vertical="center" wrapText="1"/>
    </xf>
    <xf numFmtId="0" fontId="2" fillId="0" borderId="10" xfId="3" applyFont="1" applyBorder="1" applyAlignment="1">
      <alignment horizontal="center" vertical="center" wrapText="1"/>
    </xf>
    <xf numFmtId="0" fontId="2" fillId="0" borderId="7" xfId="3" applyFont="1" applyBorder="1" applyAlignment="1">
      <alignment horizontal="center" vertical="center" wrapText="1"/>
    </xf>
    <xf numFmtId="0" fontId="2" fillId="0" borderId="8" xfId="3" applyFont="1" applyBorder="1" applyAlignment="1">
      <alignment horizontal="center" vertical="center" wrapText="1"/>
    </xf>
    <xf numFmtId="0" fontId="2" fillId="0" borderId="5" xfId="3" applyFont="1" applyBorder="1" applyAlignment="1">
      <alignment horizontal="center" vertical="center" wrapText="1"/>
    </xf>
    <xf numFmtId="0" fontId="2" fillId="0" borderId="11" xfId="3" applyFont="1" applyBorder="1" applyAlignment="1">
      <alignment horizontal="center" vertical="center" wrapText="1"/>
    </xf>
    <xf numFmtId="0" fontId="2" fillId="0" borderId="2" xfId="3" applyFont="1" applyBorder="1" applyAlignment="1">
      <alignment horizontal="center" vertical="center" wrapText="1"/>
    </xf>
    <xf numFmtId="0" fontId="2" fillId="0" borderId="3" xfId="3" applyFont="1" applyBorder="1" applyAlignment="1">
      <alignment horizontal="center" vertical="center" wrapText="1"/>
    </xf>
    <xf numFmtId="0" fontId="2" fillId="0" borderId="9" xfId="3" applyFont="1" applyBorder="1" applyAlignment="1">
      <alignment horizontal="center" vertical="center" wrapText="1"/>
    </xf>
    <xf numFmtId="0" fontId="2" fillId="0" borderId="12" xfId="3" applyFont="1" applyBorder="1" applyAlignment="1">
      <alignment horizontal="center" vertical="center" wrapText="1"/>
    </xf>
    <xf numFmtId="0" fontId="2" fillId="0" borderId="9" xfId="3" applyFont="1" applyFill="1" applyBorder="1" applyAlignment="1" applyProtection="1">
      <alignment horizontal="center" vertical="center" wrapText="1"/>
      <protection locked="0"/>
    </xf>
    <xf numFmtId="0" fontId="2" fillId="0" borderId="13" xfId="3" applyFont="1" applyFill="1" applyBorder="1" applyAlignment="1" applyProtection="1">
      <alignment horizontal="center" vertical="center" wrapText="1"/>
      <protection locked="0"/>
    </xf>
    <xf numFmtId="0" fontId="2" fillId="0" borderId="12" xfId="3" applyFont="1" applyFill="1" applyBorder="1" applyAlignment="1" applyProtection="1">
      <alignment horizontal="center" vertical="center" wrapText="1"/>
      <protection locked="0"/>
    </xf>
    <xf numFmtId="0" fontId="2" fillId="0" borderId="6" xfId="3" applyFont="1" applyFill="1" applyBorder="1" applyAlignment="1" applyProtection="1">
      <alignment horizontal="left" vertical="center" wrapText="1"/>
      <protection locked="0"/>
    </xf>
    <xf numFmtId="0" fontId="2" fillId="0" borderId="8" xfId="3" applyFont="1" applyFill="1" applyBorder="1" applyAlignment="1" applyProtection="1">
      <alignment horizontal="left" vertical="center" wrapText="1"/>
      <protection locked="0"/>
    </xf>
    <xf numFmtId="0" fontId="2" fillId="0" borderId="14" xfId="3" applyFont="1" applyFill="1" applyBorder="1" applyAlignment="1" applyProtection="1">
      <alignment horizontal="left" vertical="center" wrapText="1"/>
      <protection locked="0"/>
    </xf>
    <xf numFmtId="0" fontId="2" fillId="0" borderId="15" xfId="3" applyFont="1" applyFill="1" applyBorder="1" applyAlignment="1" applyProtection="1">
      <alignment horizontal="left" vertical="center" wrapText="1"/>
      <protection locked="0"/>
    </xf>
    <xf numFmtId="0" fontId="2" fillId="0" borderId="10" xfId="3" applyFont="1" applyFill="1" applyBorder="1" applyAlignment="1" applyProtection="1">
      <alignment horizontal="left" vertical="center" wrapText="1"/>
      <protection locked="0"/>
    </xf>
    <xf numFmtId="0" fontId="2" fillId="0" borderId="11" xfId="3" applyFont="1" applyFill="1" applyBorder="1" applyAlignment="1" applyProtection="1">
      <alignment horizontal="left" vertical="center" wrapText="1"/>
      <protection locked="0"/>
    </xf>
    <xf numFmtId="0" fontId="4" fillId="0" borderId="2" xfId="3" applyFont="1" applyBorder="1" applyAlignment="1">
      <alignment horizontal="right" vertical="center" wrapText="1"/>
    </xf>
    <xf numFmtId="0" fontId="4" fillId="0" borderId="4" xfId="3" applyFont="1" applyBorder="1" applyAlignment="1">
      <alignment horizontal="right" vertical="center" wrapText="1"/>
    </xf>
    <xf numFmtId="0" fontId="4" fillId="0" borderId="3" xfId="3" applyFont="1" applyBorder="1" applyAlignment="1">
      <alignment horizontal="right" vertical="center" wrapText="1"/>
    </xf>
    <xf numFmtId="0" fontId="2" fillId="0" borderId="2" xfId="3" applyFont="1" applyBorder="1" applyAlignment="1" applyProtection="1">
      <alignment horizontal="left" vertical="center" wrapText="1"/>
      <protection locked="0"/>
    </xf>
    <xf numFmtId="0" fontId="2" fillId="0" borderId="3" xfId="3" applyFont="1" applyBorder="1" applyAlignment="1" applyProtection="1">
      <alignment horizontal="left" vertical="center" wrapText="1"/>
      <protection locked="0"/>
    </xf>
    <xf numFmtId="0" fontId="2" fillId="0" borderId="6" xfId="3" applyFont="1" applyBorder="1" applyAlignment="1" applyProtection="1">
      <alignment horizontal="left" vertical="center" wrapText="1"/>
      <protection locked="0"/>
    </xf>
    <xf numFmtId="0" fontId="2" fillId="0" borderId="8" xfId="3" applyFont="1" applyBorder="1" applyAlignment="1" applyProtection="1">
      <alignment horizontal="left" vertical="center" wrapText="1"/>
      <protection locked="0"/>
    </xf>
    <xf numFmtId="0" fontId="2" fillId="0" borderId="9" xfId="3" applyFont="1" applyBorder="1" applyAlignment="1" applyProtection="1">
      <alignment horizontal="center" vertical="center" wrapText="1"/>
      <protection locked="0"/>
    </xf>
    <xf numFmtId="0" fontId="2" fillId="0" borderId="13" xfId="3" applyFont="1" applyBorder="1" applyAlignment="1" applyProtection="1">
      <alignment horizontal="center" vertical="center" wrapText="1"/>
      <protection locked="0"/>
    </xf>
    <xf numFmtId="0" fontId="2" fillId="0" borderId="12" xfId="3" applyFont="1" applyBorder="1" applyAlignment="1" applyProtection="1">
      <alignment horizontal="center" vertical="center" wrapText="1"/>
      <protection locked="0"/>
    </xf>
    <xf numFmtId="0" fontId="2" fillId="0" borderId="2" xfId="3" applyFont="1" applyFill="1" applyBorder="1" applyAlignment="1" applyProtection="1">
      <alignment horizontal="left" vertical="center" wrapText="1"/>
      <protection locked="0"/>
    </xf>
    <xf numFmtId="0" fontId="2" fillId="0" borderId="3" xfId="3" applyFont="1" applyFill="1" applyBorder="1" applyAlignment="1" applyProtection="1">
      <alignment horizontal="left" vertical="center" wrapText="1"/>
      <protection locked="0"/>
    </xf>
  </cellXfs>
  <cellStyles count="5">
    <cellStyle name="Normal" xfId="0" builtinId="0"/>
    <cellStyle name="Normal 11" xfId="4"/>
    <cellStyle name="Normal 2" xfId="2"/>
    <cellStyle name="Normal 3 2" xfId="3"/>
    <cellStyle name="Normal 3 2 2 2" xfId="1"/>
  </cellStyles>
  <dxfs count="0"/>
  <tableStyles count="0" defaultTableStyle="TableStyleMedium9" defaultPivotStyle="PivotStyleLight16"/>
  <colors>
    <mruColors>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324"/>
  <sheetViews>
    <sheetView showGridLines="0" view="pageLayout" zoomScaleNormal="100" workbookViewId="0">
      <selection activeCell="T4" sqref="T4"/>
    </sheetView>
  </sheetViews>
  <sheetFormatPr defaultRowHeight="12" outlineLevelCol="1" x14ac:dyDescent="0.2"/>
  <cols>
    <col min="1" max="1" width="10.42578125" style="387" customWidth="1"/>
    <col min="2" max="2" width="28" style="387" customWidth="1"/>
    <col min="3" max="3" width="8" style="387" customWidth="1"/>
    <col min="4" max="4" width="7.42578125" style="387" hidden="1" customWidth="1" outlineLevel="1"/>
    <col min="5" max="5" width="8.7109375" style="387" hidden="1" customWidth="1" outlineLevel="1"/>
    <col min="6" max="6" width="8.140625" style="387" customWidth="1" collapsed="1"/>
    <col min="7" max="7" width="11" style="387" hidden="1" customWidth="1" outlineLevel="1"/>
    <col min="8" max="8" width="9.42578125" style="387" hidden="1" customWidth="1" outlineLevel="1"/>
    <col min="9" max="9" width="8.7109375" style="387" customWidth="1" collapsed="1"/>
    <col min="10" max="10" width="8.7109375" style="387" hidden="1" customWidth="1" outlineLevel="1"/>
    <col min="11" max="11" width="8.28515625" style="387" hidden="1" customWidth="1" outlineLevel="1"/>
    <col min="12" max="12" width="7.5703125" style="387" customWidth="1" collapsed="1"/>
    <col min="13" max="14" width="8.7109375" style="387" hidden="1" customWidth="1" outlineLevel="1"/>
    <col min="15" max="15" width="7.5703125" style="387" customWidth="1" collapsed="1"/>
    <col min="16" max="16" width="30" style="41" hidden="1" customWidth="1" outlineLevel="1"/>
    <col min="17" max="17" width="9.140625" style="41" collapsed="1"/>
    <col min="18" max="16384" width="9.140625" style="41"/>
  </cols>
  <sheetData>
    <row r="1" spans="1:17" x14ac:dyDescent="0.2">
      <c r="A1" s="391" t="s">
        <v>376</v>
      </c>
      <c r="B1" s="391"/>
      <c r="C1" s="391"/>
      <c r="D1" s="391"/>
      <c r="E1" s="391"/>
      <c r="F1" s="391"/>
      <c r="G1" s="391"/>
      <c r="H1" s="391"/>
      <c r="I1" s="391"/>
      <c r="J1" s="391"/>
      <c r="K1" s="391"/>
      <c r="L1" s="391"/>
      <c r="M1" s="391"/>
      <c r="N1" s="391"/>
      <c r="O1" s="391"/>
    </row>
    <row r="2" spans="1:17" ht="35.25" customHeight="1" x14ac:dyDescent="0.2">
      <c r="A2" s="392" t="s">
        <v>56</v>
      </c>
      <c r="B2" s="393"/>
      <c r="C2" s="393"/>
      <c r="D2" s="393"/>
      <c r="E2" s="393"/>
      <c r="F2" s="393"/>
      <c r="G2" s="393"/>
      <c r="H2" s="393"/>
      <c r="I2" s="393"/>
      <c r="J2" s="393"/>
      <c r="K2" s="393"/>
      <c r="L2" s="393"/>
      <c r="M2" s="393"/>
      <c r="N2" s="393"/>
      <c r="O2" s="393"/>
      <c r="P2" s="394"/>
      <c r="Q2" s="42"/>
    </row>
    <row r="3" spans="1:17" ht="12.75" customHeight="1" x14ac:dyDescent="0.2">
      <c r="A3" s="43" t="s">
        <v>4</v>
      </c>
      <c r="B3" s="44"/>
      <c r="C3" s="395" t="s">
        <v>17</v>
      </c>
      <c r="D3" s="395"/>
      <c r="E3" s="395"/>
      <c r="F3" s="395"/>
      <c r="G3" s="395"/>
      <c r="H3" s="395"/>
      <c r="I3" s="395"/>
      <c r="J3" s="395"/>
      <c r="K3" s="395"/>
      <c r="L3" s="395"/>
      <c r="M3" s="395"/>
      <c r="N3" s="395"/>
      <c r="O3" s="395"/>
      <c r="P3" s="396"/>
      <c r="Q3" s="42"/>
    </row>
    <row r="4" spans="1:17" ht="12.75" customHeight="1" x14ac:dyDescent="0.2">
      <c r="A4" s="43" t="s">
        <v>8</v>
      </c>
      <c r="B4" s="44"/>
      <c r="C4" s="395" t="s">
        <v>57</v>
      </c>
      <c r="D4" s="395"/>
      <c r="E4" s="395"/>
      <c r="F4" s="395"/>
      <c r="G4" s="395"/>
      <c r="H4" s="395"/>
      <c r="I4" s="395"/>
      <c r="J4" s="395"/>
      <c r="K4" s="395"/>
      <c r="L4" s="395"/>
      <c r="M4" s="395"/>
      <c r="N4" s="395"/>
      <c r="O4" s="395"/>
      <c r="P4" s="396"/>
      <c r="Q4" s="42"/>
    </row>
    <row r="5" spans="1:17" ht="12.75" customHeight="1" x14ac:dyDescent="0.2">
      <c r="A5" s="45" t="s">
        <v>58</v>
      </c>
      <c r="B5" s="46"/>
      <c r="C5" s="389" t="s">
        <v>59</v>
      </c>
      <c r="D5" s="389"/>
      <c r="E5" s="389"/>
      <c r="F5" s="389"/>
      <c r="G5" s="389"/>
      <c r="H5" s="389"/>
      <c r="I5" s="389"/>
      <c r="J5" s="389"/>
      <c r="K5" s="389"/>
      <c r="L5" s="389"/>
      <c r="M5" s="389"/>
      <c r="N5" s="389"/>
      <c r="O5" s="389"/>
      <c r="P5" s="390"/>
      <c r="Q5" s="42"/>
    </row>
    <row r="6" spans="1:17" ht="12.75" customHeight="1" x14ac:dyDescent="0.2">
      <c r="A6" s="45" t="s">
        <v>60</v>
      </c>
      <c r="B6" s="46"/>
      <c r="C6" s="389" t="s">
        <v>61</v>
      </c>
      <c r="D6" s="389"/>
      <c r="E6" s="389"/>
      <c r="F6" s="389"/>
      <c r="G6" s="389"/>
      <c r="H6" s="389"/>
      <c r="I6" s="389"/>
      <c r="J6" s="389"/>
      <c r="K6" s="389"/>
      <c r="L6" s="389"/>
      <c r="M6" s="389"/>
      <c r="N6" s="389"/>
      <c r="O6" s="389"/>
      <c r="P6" s="390"/>
      <c r="Q6" s="42"/>
    </row>
    <row r="7" spans="1:17" x14ac:dyDescent="0.2">
      <c r="A7" s="45" t="s">
        <v>62</v>
      </c>
      <c r="B7" s="46"/>
      <c r="C7" s="395" t="s">
        <v>63</v>
      </c>
      <c r="D7" s="395"/>
      <c r="E7" s="395"/>
      <c r="F7" s="395"/>
      <c r="G7" s="395"/>
      <c r="H7" s="395"/>
      <c r="I7" s="395"/>
      <c r="J7" s="395"/>
      <c r="K7" s="395"/>
      <c r="L7" s="395"/>
      <c r="M7" s="395"/>
      <c r="N7" s="395"/>
      <c r="O7" s="395"/>
      <c r="P7" s="396"/>
      <c r="Q7" s="42"/>
    </row>
    <row r="8" spans="1:17" ht="12.75" customHeight="1" x14ac:dyDescent="0.2">
      <c r="A8" s="47" t="s">
        <v>64</v>
      </c>
      <c r="B8" s="46"/>
      <c r="C8" s="397"/>
      <c r="D8" s="397"/>
      <c r="E8" s="397"/>
      <c r="F8" s="397"/>
      <c r="G8" s="397"/>
      <c r="H8" s="397"/>
      <c r="I8" s="397"/>
      <c r="J8" s="397"/>
      <c r="K8" s="397"/>
      <c r="L8" s="397"/>
      <c r="M8" s="397"/>
      <c r="N8" s="397"/>
      <c r="O8" s="397"/>
      <c r="P8" s="398"/>
      <c r="Q8" s="42"/>
    </row>
    <row r="9" spans="1:17" ht="12.75" customHeight="1" x14ac:dyDescent="0.2">
      <c r="A9" s="45"/>
      <c r="B9" s="46" t="s">
        <v>65</v>
      </c>
      <c r="C9" s="389" t="s">
        <v>66</v>
      </c>
      <c r="D9" s="389"/>
      <c r="E9" s="389"/>
      <c r="F9" s="389"/>
      <c r="G9" s="389"/>
      <c r="H9" s="389"/>
      <c r="I9" s="389"/>
      <c r="J9" s="389"/>
      <c r="K9" s="389"/>
      <c r="L9" s="389"/>
      <c r="M9" s="389"/>
      <c r="N9" s="389"/>
      <c r="O9" s="389"/>
      <c r="P9" s="390"/>
      <c r="Q9" s="42"/>
    </row>
    <row r="10" spans="1:17" ht="12.75" customHeight="1" x14ac:dyDescent="0.2">
      <c r="A10" s="45"/>
      <c r="B10" s="46" t="s">
        <v>67</v>
      </c>
      <c r="C10" s="389"/>
      <c r="D10" s="389"/>
      <c r="E10" s="389"/>
      <c r="F10" s="389"/>
      <c r="G10" s="389"/>
      <c r="H10" s="389"/>
      <c r="I10" s="389"/>
      <c r="J10" s="389"/>
      <c r="K10" s="389"/>
      <c r="L10" s="389"/>
      <c r="M10" s="389"/>
      <c r="N10" s="389"/>
      <c r="O10" s="389"/>
      <c r="P10" s="390"/>
      <c r="Q10" s="42"/>
    </row>
    <row r="11" spans="1:17" ht="12.75" customHeight="1" x14ac:dyDescent="0.2">
      <c r="A11" s="45"/>
      <c r="B11" s="46" t="s">
        <v>68</v>
      </c>
      <c r="C11" s="397"/>
      <c r="D11" s="397"/>
      <c r="E11" s="397"/>
      <c r="F11" s="397"/>
      <c r="G11" s="397"/>
      <c r="H11" s="397"/>
      <c r="I11" s="397"/>
      <c r="J11" s="397"/>
      <c r="K11" s="397"/>
      <c r="L11" s="397"/>
      <c r="M11" s="397"/>
      <c r="N11" s="397"/>
      <c r="O11" s="397"/>
      <c r="P11" s="398"/>
      <c r="Q11" s="42"/>
    </row>
    <row r="12" spans="1:17" ht="12.75" customHeight="1" x14ac:dyDescent="0.2">
      <c r="A12" s="45"/>
      <c r="B12" s="46" t="s">
        <v>69</v>
      </c>
      <c r="C12" s="389" t="s">
        <v>70</v>
      </c>
      <c r="D12" s="389"/>
      <c r="E12" s="389"/>
      <c r="F12" s="389"/>
      <c r="G12" s="389"/>
      <c r="H12" s="389"/>
      <c r="I12" s="389"/>
      <c r="J12" s="389"/>
      <c r="K12" s="389"/>
      <c r="L12" s="389"/>
      <c r="M12" s="389"/>
      <c r="N12" s="389"/>
      <c r="O12" s="389"/>
      <c r="P12" s="390"/>
      <c r="Q12" s="42"/>
    </row>
    <row r="13" spans="1:17" ht="12.75" customHeight="1" x14ac:dyDescent="0.2">
      <c r="A13" s="45"/>
      <c r="B13" s="46" t="s">
        <v>71</v>
      </c>
      <c r="C13" s="389"/>
      <c r="D13" s="389"/>
      <c r="E13" s="389"/>
      <c r="F13" s="389"/>
      <c r="G13" s="389"/>
      <c r="H13" s="389"/>
      <c r="I13" s="389"/>
      <c r="J13" s="389"/>
      <c r="K13" s="389"/>
      <c r="L13" s="389"/>
      <c r="M13" s="389"/>
      <c r="N13" s="389"/>
      <c r="O13" s="389"/>
      <c r="P13" s="390"/>
      <c r="Q13" s="42"/>
    </row>
    <row r="14" spans="1:17" ht="12.75" customHeight="1" x14ac:dyDescent="0.2">
      <c r="A14" s="48"/>
      <c r="B14" s="49"/>
      <c r="C14" s="50"/>
      <c r="D14" s="50"/>
      <c r="E14" s="50"/>
      <c r="F14" s="50"/>
      <c r="G14" s="50"/>
      <c r="H14" s="50"/>
      <c r="I14" s="50"/>
      <c r="J14" s="50"/>
      <c r="K14" s="50"/>
      <c r="L14" s="50"/>
      <c r="M14" s="50"/>
      <c r="N14" s="50"/>
      <c r="O14" s="50"/>
      <c r="P14" s="51"/>
      <c r="Q14" s="42"/>
    </row>
    <row r="15" spans="1:17" s="54" customFormat="1" ht="12.75" customHeight="1" x14ac:dyDescent="0.2">
      <c r="A15" s="399" t="s">
        <v>72</v>
      </c>
      <c r="B15" s="402" t="s">
        <v>73</v>
      </c>
      <c r="C15" s="404" t="s">
        <v>74</v>
      </c>
      <c r="D15" s="405"/>
      <c r="E15" s="405"/>
      <c r="F15" s="405"/>
      <c r="G15" s="405"/>
      <c r="H15" s="405"/>
      <c r="I15" s="405"/>
      <c r="J15" s="405"/>
      <c r="K15" s="405"/>
      <c r="L15" s="405"/>
      <c r="M15" s="405"/>
      <c r="N15" s="405"/>
      <c r="O15" s="405"/>
      <c r="P15" s="52"/>
      <c r="Q15" s="53"/>
    </row>
    <row r="16" spans="1:17" s="54" customFormat="1" ht="12.75" customHeight="1" x14ac:dyDescent="0.2">
      <c r="A16" s="400"/>
      <c r="B16" s="403"/>
      <c r="C16" s="406" t="s">
        <v>75</v>
      </c>
      <c r="D16" s="408" t="s">
        <v>76</v>
      </c>
      <c r="E16" s="410" t="s">
        <v>77</v>
      </c>
      <c r="F16" s="412" t="s">
        <v>78</v>
      </c>
      <c r="G16" s="414" t="s">
        <v>79</v>
      </c>
      <c r="H16" s="410" t="s">
        <v>80</v>
      </c>
      <c r="I16" s="426" t="s">
        <v>81</v>
      </c>
      <c r="J16" s="408" t="s">
        <v>82</v>
      </c>
      <c r="K16" s="410" t="s">
        <v>83</v>
      </c>
      <c r="L16" s="418" t="s">
        <v>84</v>
      </c>
      <c r="M16" s="420" t="s">
        <v>85</v>
      </c>
      <c r="N16" s="410" t="s">
        <v>86</v>
      </c>
      <c r="O16" s="416" t="s">
        <v>87</v>
      </c>
      <c r="P16" s="400" t="s">
        <v>11</v>
      </c>
      <c r="Q16" s="53"/>
    </row>
    <row r="17" spans="1:17" s="56" customFormat="1" ht="66" customHeight="1" thickBot="1" x14ac:dyDescent="0.25">
      <c r="A17" s="401"/>
      <c r="B17" s="403"/>
      <c r="C17" s="407"/>
      <c r="D17" s="409"/>
      <c r="E17" s="411"/>
      <c r="F17" s="413"/>
      <c r="G17" s="415"/>
      <c r="H17" s="411"/>
      <c r="I17" s="427"/>
      <c r="J17" s="409"/>
      <c r="K17" s="411"/>
      <c r="L17" s="419"/>
      <c r="M17" s="421"/>
      <c r="N17" s="411"/>
      <c r="O17" s="417"/>
      <c r="P17" s="401"/>
      <c r="Q17" s="55"/>
    </row>
    <row r="18" spans="1:17" s="56" customFormat="1" ht="9.75" customHeight="1" thickTop="1" x14ac:dyDescent="0.2">
      <c r="A18" s="57" t="s">
        <v>88</v>
      </c>
      <c r="B18" s="57">
        <v>2</v>
      </c>
      <c r="C18" s="58">
        <v>3</v>
      </c>
      <c r="D18" s="59">
        <v>4</v>
      </c>
      <c r="E18" s="60">
        <v>5</v>
      </c>
      <c r="F18" s="61">
        <v>6</v>
      </c>
      <c r="G18" s="62">
        <v>7</v>
      </c>
      <c r="H18" s="60">
        <v>8</v>
      </c>
      <c r="I18" s="63">
        <v>9</v>
      </c>
      <c r="J18" s="59">
        <v>10</v>
      </c>
      <c r="K18" s="60">
        <v>11</v>
      </c>
      <c r="L18" s="61">
        <v>12</v>
      </c>
      <c r="M18" s="62">
        <v>13</v>
      </c>
      <c r="N18" s="60">
        <v>14</v>
      </c>
      <c r="O18" s="63">
        <v>15</v>
      </c>
      <c r="P18" s="57">
        <v>16</v>
      </c>
      <c r="Q18" s="55"/>
    </row>
    <row r="19" spans="1:17" s="73" customFormat="1" x14ac:dyDescent="0.2">
      <c r="A19" s="64"/>
      <c r="B19" s="65" t="s">
        <v>89</v>
      </c>
      <c r="C19" s="66"/>
      <c r="D19" s="67"/>
      <c r="E19" s="68"/>
      <c r="F19" s="69"/>
      <c r="G19" s="70"/>
      <c r="H19" s="68"/>
      <c r="I19" s="71"/>
      <c r="J19" s="67"/>
      <c r="K19" s="68"/>
      <c r="L19" s="69"/>
      <c r="M19" s="70"/>
      <c r="N19" s="68"/>
      <c r="O19" s="71"/>
      <c r="P19" s="72"/>
      <c r="Q19" s="66"/>
    </row>
    <row r="20" spans="1:17" s="73" customFormat="1" ht="12.75" thickBot="1" x14ac:dyDescent="0.25">
      <c r="A20" s="74"/>
      <c r="B20" s="75" t="s">
        <v>90</v>
      </c>
      <c r="C20" s="76">
        <f>SUM(F20,I20,L20,O20)</f>
        <v>596542</v>
      </c>
      <c r="D20" s="77">
        <f>SUM(D21,D24,D25,D41,D42)</f>
        <v>541459</v>
      </c>
      <c r="E20" s="78">
        <f>SUM(E21,E24,E25,E41,E42)</f>
        <v>18006</v>
      </c>
      <c r="F20" s="79">
        <f>SUM(F21,F24,F25,F41,F42)</f>
        <v>559465</v>
      </c>
      <c r="G20" s="80">
        <f>SUM(G21,G24,G42)</f>
        <v>0</v>
      </c>
      <c r="H20" s="78">
        <f t="shared" ref="H20:I20" si="0">SUM(H21,H24,H42)</f>
        <v>0</v>
      </c>
      <c r="I20" s="81">
        <f t="shared" si="0"/>
        <v>0</v>
      </c>
      <c r="J20" s="77">
        <f>SUM(J21,J26,J42)</f>
        <v>37077</v>
      </c>
      <c r="K20" s="78">
        <f t="shared" ref="K20:L20" si="1">SUM(K21,K26,K42)</f>
        <v>0</v>
      </c>
      <c r="L20" s="79">
        <f t="shared" si="1"/>
        <v>37077</v>
      </c>
      <c r="M20" s="80">
        <f>SUM(M21,M44)</f>
        <v>0</v>
      </c>
      <c r="N20" s="78">
        <f t="shared" ref="N20:O20" si="2">SUM(N21,N44)</f>
        <v>0</v>
      </c>
      <c r="O20" s="81">
        <f t="shared" si="2"/>
        <v>0</v>
      </c>
      <c r="P20" s="82"/>
      <c r="Q20" s="66"/>
    </row>
    <row r="21" spans="1:17" ht="12.75" hidden="1" thickTop="1" x14ac:dyDescent="0.2">
      <c r="A21" s="83"/>
      <c r="B21" s="84" t="s">
        <v>91</v>
      </c>
      <c r="C21" s="85">
        <f t="shared" ref="C21" si="3">SUM(F21,I21,L21,O21)</f>
        <v>0</v>
      </c>
      <c r="D21" s="86">
        <f>SUM(D22:D23)</f>
        <v>0</v>
      </c>
      <c r="E21" s="87">
        <f t="shared" ref="E21" si="4">SUM(E22:E23)</f>
        <v>0</v>
      </c>
      <c r="F21" s="88">
        <f>SUM(F22:F23)</f>
        <v>0</v>
      </c>
      <c r="G21" s="89">
        <f t="shared" ref="G21:O21" si="5">SUM(G22:G23)</f>
        <v>0</v>
      </c>
      <c r="H21" s="87">
        <f t="shared" si="5"/>
        <v>0</v>
      </c>
      <c r="I21" s="90">
        <f t="shared" si="5"/>
        <v>0</v>
      </c>
      <c r="J21" s="86">
        <f>SUM(J22:J23)</f>
        <v>0</v>
      </c>
      <c r="K21" s="87">
        <f t="shared" si="5"/>
        <v>0</v>
      </c>
      <c r="L21" s="88">
        <f t="shared" si="5"/>
        <v>0</v>
      </c>
      <c r="M21" s="89">
        <f>SUM(M22:M23)</f>
        <v>0</v>
      </c>
      <c r="N21" s="87">
        <f t="shared" si="5"/>
        <v>0</v>
      </c>
      <c r="O21" s="90">
        <f t="shared" si="5"/>
        <v>0</v>
      </c>
      <c r="P21" s="91"/>
      <c r="Q21" s="42"/>
    </row>
    <row r="22" spans="1:17" ht="12.75" hidden="1" thickTop="1" x14ac:dyDescent="0.2">
      <c r="A22" s="92"/>
      <c r="B22" s="93" t="s">
        <v>92</v>
      </c>
      <c r="C22" s="94">
        <f>SUM(F22,I22,L22,O22)</f>
        <v>0</v>
      </c>
      <c r="D22" s="95"/>
      <c r="E22" s="96"/>
      <c r="F22" s="97">
        <f>D22+E22</f>
        <v>0</v>
      </c>
      <c r="G22" s="98"/>
      <c r="H22" s="96"/>
      <c r="I22" s="99">
        <f>G22+H22</f>
        <v>0</v>
      </c>
      <c r="J22" s="95"/>
      <c r="K22" s="96"/>
      <c r="L22" s="97">
        <f>J22+K22</f>
        <v>0</v>
      </c>
      <c r="M22" s="98"/>
      <c r="N22" s="96"/>
      <c r="O22" s="99">
        <f t="shared" ref="O22" si="6">M22+N22</f>
        <v>0</v>
      </c>
      <c r="P22" s="100"/>
      <c r="Q22" s="42"/>
    </row>
    <row r="23" spans="1:17" ht="12.75" hidden="1" thickTop="1" x14ac:dyDescent="0.2">
      <c r="A23" s="101"/>
      <c r="B23" s="102" t="s">
        <v>93</v>
      </c>
      <c r="C23" s="103">
        <f t="shared" ref="C23" si="7">SUM(F23,I23,L23,O23)</f>
        <v>0</v>
      </c>
      <c r="D23" s="104"/>
      <c r="E23" s="105"/>
      <c r="F23" s="106">
        <f t="shared" ref="F23:F24" si="8">D23+E23</f>
        <v>0</v>
      </c>
      <c r="G23" s="107"/>
      <c r="H23" s="105"/>
      <c r="I23" s="108">
        <f>G23+H23</f>
        <v>0</v>
      </c>
      <c r="J23" s="104"/>
      <c r="K23" s="105"/>
      <c r="L23" s="106">
        <f>J23+K23</f>
        <v>0</v>
      </c>
      <c r="M23" s="107"/>
      <c r="N23" s="105"/>
      <c r="O23" s="108">
        <f>M23+N23</f>
        <v>0</v>
      </c>
      <c r="P23" s="109"/>
      <c r="Q23" s="42"/>
    </row>
    <row r="24" spans="1:17" s="73" customFormat="1" ht="25.5" thickTop="1" thickBot="1" x14ac:dyDescent="0.25">
      <c r="A24" s="110">
        <v>19300</v>
      </c>
      <c r="B24" s="110" t="s">
        <v>94</v>
      </c>
      <c r="C24" s="111">
        <f>SUM(F24,I24)</f>
        <v>559465</v>
      </c>
      <c r="D24" s="112">
        <f>D50</f>
        <v>541459</v>
      </c>
      <c r="E24" s="113">
        <v>18006</v>
      </c>
      <c r="F24" s="114">
        <f t="shared" si="8"/>
        <v>559465</v>
      </c>
      <c r="G24" s="115"/>
      <c r="H24" s="113"/>
      <c r="I24" s="116">
        <f t="shared" ref="I24" si="9">G24+H24</f>
        <v>0</v>
      </c>
      <c r="J24" s="117" t="s">
        <v>95</v>
      </c>
      <c r="K24" s="118" t="s">
        <v>95</v>
      </c>
      <c r="L24" s="119" t="s">
        <v>95</v>
      </c>
      <c r="M24" s="120" t="s">
        <v>95</v>
      </c>
      <c r="N24" s="121" t="s">
        <v>95</v>
      </c>
      <c r="O24" s="121" t="s">
        <v>95</v>
      </c>
      <c r="P24" s="122"/>
      <c r="Q24" s="66"/>
    </row>
    <row r="25" spans="1:17" s="73" customFormat="1" ht="24.75" hidden="1" thickTop="1" x14ac:dyDescent="0.2">
      <c r="A25" s="123"/>
      <c r="B25" s="124" t="s">
        <v>96</v>
      </c>
      <c r="C25" s="125">
        <f>SUM(F25)</f>
        <v>0</v>
      </c>
      <c r="D25" s="126"/>
      <c r="E25" s="127"/>
      <c r="F25" s="128">
        <f>D25+E25</f>
        <v>0</v>
      </c>
      <c r="G25" s="129" t="s">
        <v>95</v>
      </c>
      <c r="H25" s="130" t="s">
        <v>95</v>
      </c>
      <c r="I25" s="131" t="s">
        <v>95</v>
      </c>
      <c r="J25" s="132" t="s">
        <v>95</v>
      </c>
      <c r="K25" s="130" t="s">
        <v>95</v>
      </c>
      <c r="L25" s="133" t="s">
        <v>95</v>
      </c>
      <c r="M25" s="134" t="s">
        <v>95</v>
      </c>
      <c r="N25" s="131" t="s">
        <v>95</v>
      </c>
      <c r="O25" s="131" t="s">
        <v>95</v>
      </c>
      <c r="P25" s="135"/>
      <c r="Q25" s="66"/>
    </row>
    <row r="26" spans="1:17" s="73" customFormat="1" ht="36.75" thickTop="1" x14ac:dyDescent="0.2">
      <c r="A26" s="124">
        <v>21300</v>
      </c>
      <c r="B26" s="124" t="s">
        <v>97</v>
      </c>
      <c r="C26" s="125">
        <f>SUM(L26)</f>
        <v>37077</v>
      </c>
      <c r="D26" s="132" t="s">
        <v>95</v>
      </c>
      <c r="E26" s="130" t="s">
        <v>95</v>
      </c>
      <c r="F26" s="133" t="s">
        <v>95</v>
      </c>
      <c r="G26" s="129" t="s">
        <v>95</v>
      </c>
      <c r="H26" s="130" t="s">
        <v>95</v>
      </c>
      <c r="I26" s="131" t="s">
        <v>95</v>
      </c>
      <c r="J26" s="136">
        <f>SUM(J27,J31,J33,J36)</f>
        <v>37077</v>
      </c>
      <c r="K26" s="137">
        <f t="shared" ref="K26" si="10">SUM(K27,K31,K33,K36)</f>
        <v>0</v>
      </c>
      <c r="L26" s="138">
        <f>SUM(L27,L31,L33,L36)</f>
        <v>37077</v>
      </c>
      <c r="M26" s="134" t="s">
        <v>95</v>
      </c>
      <c r="N26" s="131" t="s">
        <v>95</v>
      </c>
      <c r="O26" s="131" t="s">
        <v>95</v>
      </c>
      <c r="P26" s="135"/>
      <c r="Q26" s="66"/>
    </row>
    <row r="27" spans="1:17" s="73" customFormat="1" ht="24" hidden="1" x14ac:dyDescent="0.2">
      <c r="A27" s="139">
        <v>21350</v>
      </c>
      <c r="B27" s="124" t="s">
        <v>98</v>
      </c>
      <c r="C27" s="125">
        <f t="shared" ref="C27:C40" si="11">SUM(L27)</f>
        <v>0</v>
      </c>
      <c r="D27" s="132" t="s">
        <v>95</v>
      </c>
      <c r="E27" s="130" t="s">
        <v>95</v>
      </c>
      <c r="F27" s="133" t="s">
        <v>95</v>
      </c>
      <c r="G27" s="129" t="s">
        <v>95</v>
      </c>
      <c r="H27" s="130" t="s">
        <v>95</v>
      </c>
      <c r="I27" s="131" t="s">
        <v>95</v>
      </c>
      <c r="J27" s="136">
        <f>SUM(J28:J30)</f>
        <v>0</v>
      </c>
      <c r="K27" s="137">
        <f t="shared" ref="K27" si="12">SUM(K28:K30)</f>
        <v>0</v>
      </c>
      <c r="L27" s="138">
        <f>SUM(L28:L30)</f>
        <v>0</v>
      </c>
      <c r="M27" s="134" t="s">
        <v>95</v>
      </c>
      <c r="N27" s="131" t="s">
        <v>95</v>
      </c>
      <c r="O27" s="131" t="s">
        <v>95</v>
      </c>
      <c r="P27" s="135"/>
      <c r="Q27" s="66"/>
    </row>
    <row r="28" spans="1:17" hidden="1" x14ac:dyDescent="0.2">
      <c r="A28" s="92">
        <v>21351</v>
      </c>
      <c r="B28" s="140" t="s">
        <v>99</v>
      </c>
      <c r="C28" s="141">
        <f t="shared" si="11"/>
        <v>0</v>
      </c>
      <c r="D28" s="142" t="s">
        <v>95</v>
      </c>
      <c r="E28" s="143" t="s">
        <v>95</v>
      </c>
      <c r="F28" s="144" t="s">
        <v>95</v>
      </c>
      <c r="G28" s="145" t="s">
        <v>95</v>
      </c>
      <c r="H28" s="143" t="s">
        <v>95</v>
      </c>
      <c r="I28" s="146" t="s">
        <v>95</v>
      </c>
      <c r="J28" s="147"/>
      <c r="K28" s="148"/>
      <c r="L28" s="149">
        <f t="shared" ref="L28:L30" si="13">J28+K28</f>
        <v>0</v>
      </c>
      <c r="M28" s="150" t="s">
        <v>95</v>
      </c>
      <c r="N28" s="146" t="s">
        <v>95</v>
      </c>
      <c r="O28" s="146" t="s">
        <v>95</v>
      </c>
      <c r="P28" s="151"/>
      <c r="Q28" s="42"/>
    </row>
    <row r="29" spans="1:17" hidden="1" x14ac:dyDescent="0.2">
      <c r="A29" s="101">
        <v>21352</v>
      </c>
      <c r="B29" s="152" t="s">
        <v>100</v>
      </c>
      <c r="C29" s="153">
        <f t="shared" si="11"/>
        <v>0</v>
      </c>
      <c r="D29" s="154" t="s">
        <v>95</v>
      </c>
      <c r="E29" s="155" t="s">
        <v>95</v>
      </c>
      <c r="F29" s="156" t="s">
        <v>95</v>
      </c>
      <c r="G29" s="157" t="s">
        <v>95</v>
      </c>
      <c r="H29" s="155" t="s">
        <v>95</v>
      </c>
      <c r="I29" s="158" t="s">
        <v>95</v>
      </c>
      <c r="J29" s="159"/>
      <c r="K29" s="160"/>
      <c r="L29" s="161">
        <f t="shared" si="13"/>
        <v>0</v>
      </c>
      <c r="M29" s="162" t="s">
        <v>95</v>
      </c>
      <c r="N29" s="158" t="s">
        <v>95</v>
      </c>
      <c r="O29" s="158" t="s">
        <v>95</v>
      </c>
      <c r="P29" s="163"/>
      <c r="Q29" s="42"/>
    </row>
    <row r="30" spans="1:17" ht="24" hidden="1" x14ac:dyDescent="0.2">
      <c r="A30" s="101">
        <v>21359</v>
      </c>
      <c r="B30" s="152" t="s">
        <v>101</v>
      </c>
      <c r="C30" s="153">
        <f t="shared" si="11"/>
        <v>0</v>
      </c>
      <c r="D30" s="154" t="s">
        <v>95</v>
      </c>
      <c r="E30" s="155" t="s">
        <v>95</v>
      </c>
      <c r="F30" s="156" t="s">
        <v>95</v>
      </c>
      <c r="G30" s="157" t="s">
        <v>95</v>
      </c>
      <c r="H30" s="155" t="s">
        <v>95</v>
      </c>
      <c r="I30" s="158" t="s">
        <v>95</v>
      </c>
      <c r="J30" s="159"/>
      <c r="K30" s="160"/>
      <c r="L30" s="161">
        <f t="shared" si="13"/>
        <v>0</v>
      </c>
      <c r="M30" s="162" t="s">
        <v>95</v>
      </c>
      <c r="N30" s="158" t="s">
        <v>95</v>
      </c>
      <c r="O30" s="158" t="s">
        <v>95</v>
      </c>
      <c r="P30" s="163"/>
      <c r="Q30" s="42"/>
    </row>
    <row r="31" spans="1:17" s="73" customFormat="1" ht="36" hidden="1" x14ac:dyDescent="0.2">
      <c r="A31" s="139">
        <v>21370</v>
      </c>
      <c r="B31" s="124" t="s">
        <v>102</v>
      </c>
      <c r="C31" s="125">
        <f t="shared" si="11"/>
        <v>0</v>
      </c>
      <c r="D31" s="132" t="s">
        <v>95</v>
      </c>
      <c r="E31" s="130" t="s">
        <v>95</v>
      </c>
      <c r="F31" s="133" t="s">
        <v>95</v>
      </c>
      <c r="G31" s="129" t="s">
        <v>95</v>
      </c>
      <c r="H31" s="130" t="s">
        <v>95</v>
      </c>
      <c r="I31" s="131" t="s">
        <v>95</v>
      </c>
      <c r="J31" s="136">
        <f>SUM(J32)</f>
        <v>0</v>
      </c>
      <c r="K31" s="137">
        <f t="shared" ref="K31" si="14">SUM(K32)</f>
        <v>0</v>
      </c>
      <c r="L31" s="138">
        <f>SUM(L32)</f>
        <v>0</v>
      </c>
      <c r="M31" s="134" t="s">
        <v>95</v>
      </c>
      <c r="N31" s="131" t="s">
        <v>95</v>
      </c>
      <c r="O31" s="131" t="s">
        <v>95</v>
      </c>
      <c r="P31" s="135"/>
      <c r="Q31" s="66"/>
    </row>
    <row r="32" spans="1:17" ht="36" hidden="1" x14ac:dyDescent="0.2">
      <c r="A32" s="164">
        <v>21379</v>
      </c>
      <c r="B32" s="165" t="s">
        <v>103</v>
      </c>
      <c r="C32" s="166">
        <f t="shared" si="11"/>
        <v>0</v>
      </c>
      <c r="D32" s="167" t="s">
        <v>95</v>
      </c>
      <c r="E32" s="168" t="s">
        <v>95</v>
      </c>
      <c r="F32" s="169" t="s">
        <v>95</v>
      </c>
      <c r="G32" s="170" t="s">
        <v>95</v>
      </c>
      <c r="H32" s="168" t="s">
        <v>95</v>
      </c>
      <c r="I32" s="171" t="s">
        <v>95</v>
      </c>
      <c r="J32" s="172"/>
      <c r="K32" s="173"/>
      <c r="L32" s="174">
        <f>J32+K32</f>
        <v>0</v>
      </c>
      <c r="M32" s="175" t="s">
        <v>95</v>
      </c>
      <c r="N32" s="171" t="s">
        <v>95</v>
      </c>
      <c r="O32" s="171" t="s">
        <v>95</v>
      </c>
      <c r="P32" s="176"/>
      <c r="Q32" s="42"/>
    </row>
    <row r="33" spans="1:17" s="73" customFormat="1" hidden="1" x14ac:dyDescent="0.2">
      <c r="A33" s="139">
        <v>21380</v>
      </c>
      <c r="B33" s="124" t="s">
        <v>104</v>
      </c>
      <c r="C33" s="125">
        <f t="shared" si="11"/>
        <v>0</v>
      </c>
      <c r="D33" s="132" t="s">
        <v>95</v>
      </c>
      <c r="E33" s="130" t="s">
        <v>95</v>
      </c>
      <c r="F33" s="133" t="s">
        <v>95</v>
      </c>
      <c r="G33" s="129" t="s">
        <v>95</v>
      </c>
      <c r="H33" s="130" t="s">
        <v>95</v>
      </c>
      <c r="I33" s="131" t="s">
        <v>95</v>
      </c>
      <c r="J33" s="136">
        <f>SUM(J34:J35)</f>
        <v>0</v>
      </c>
      <c r="K33" s="137">
        <f t="shared" ref="K33" si="15">SUM(K34:K35)</f>
        <v>0</v>
      </c>
      <c r="L33" s="138">
        <f>SUM(L34:L35)</f>
        <v>0</v>
      </c>
      <c r="M33" s="134" t="s">
        <v>95</v>
      </c>
      <c r="N33" s="131" t="s">
        <v>95</v>
      </c>
      <c r="O33" s="131" t="s">
        <v>95</v>
      </c>
      <c r="P33" s="135"/>
      <c r="Q33" s="66"/>
    </row>
    <row r="34" spans="1:17" hidden="1" x14ac:dyDescent="0.2">
      <c r="A34" s="93">
        <v>21381</v>
      </c>
      <c r="B34" s="140" t="s">
        <v>105</v>
      </c>
      <c r="C34" s="141">
        <f t="shared" si="11"/>
        <v>0</v>
      </c>
      <c r="D34" s="142" t="s">
        <v>95</v>
      </c>
      <c r="E34" s="143" t="s">
        <v>95</v>
      </c>
      <c r="F34" s="144" t="s">
        <v>95</v>
      </c>
      <c r="G34" s="145" t="s">
        <v>95</v>
      </c>
      <c r="H34" s="143" t="s">
        <v>95</v>
      </c>
      <c r="I34" s="146" t="s">
        <v>95</v>
      </c>
      <c r="J34" s="147"/>
      <c r="K34" s="148"/>
      <c r="L34" s="149">
        <f t="shared" ref="L34:L35" si="16">J34+K34</f>
        <v>0</v>
      </c>
      <c r="M34" s="150" t="s">
        <v>95</v>
      </c>
      <c r="N34" s="146" t="s">
        <v>95</v>
      </c>
      <c r="O34" s="146" t="s">
        <v>95</v>
      </c>
      <c r="P34" s="151"/>
      <c r="Q34" s="42"/>
    </row>
    <row r="35" spans="1:17" ht="24" hidden="1" x14ac:dyDescent="0.2">
      <c r="A35" s="102">
        <v>21383</v>
      </c>
      <c r="B35" s="152" t="s">
        <v>106</v>
      </c>
      <c r="C35" s="153">
        <f t="shared" si="11"/>
        <v>0</v>
      </c>
      <c r="D35" s="154" t="s">
        <v>95</v>
      </c>
      <c r="E35" s="155" t="s">
        <v>95</v>
      </c>
      <c r="F35" s="156" t="s">
        <v>95</v>
      </c>
      <c r="G35" s="157" t="s">
        <v>95</v>
      </c>
      <c r="H35" s="155" t="s">
        <v>95</v>
      </c>
      <c r="I35" s="158" t="s">
        <v>95</v>
      </c>
      <c r="J35" s="159"/>
      <c r="K35" s="160"/>
      <c r="L35" s="161">
        <f t="shared" si="16"/>
        <v>0</v>
      </c>
      <c r="M35" s="162" t="s">
        <v>95</v>
      </c>
      <c r="N35" s="158" t="s">
        <v>95</v>
      </c>
      <c r="O35" s="158" t="s">
        <v>95</v>
      </c>
      <c r="P35" s="163"/>
      <c r="Q35" s="42"/>
    </row>
    <row r="36" spans="1:17" s="73" customFormat="1" ht="24" x14ac:dyDescent="0.2">
      <c r="A36" s="139">
        <v>21390</v>
      </c>
      <c r="B36" s="124" t="s">
        <v>107</v>
      </c>
      <c r="C36" s="125">
        <f t="shared" si="11"/>
        <v>37077</v>
      </c>
      <c r="D36" s="132" t="s">
        <v>95</v>
      </c>
      <c r="E36" s="130" t="s">
        <v>95</v>
      </c>
      <c r="F36" s="133" t="s">
        <v>95</v>
      </c>
      <c r="G36" s="129" t="s">
        <v>95</v>
      </c>
      <c r="H36" s="130" t="s">
        <v>95</v>
      </c>
      <c r="I36" s="131" t="s">
        <v>95</v>
      </c>
      <c r="J36" s="136">
        <f>SUM(J37:J40)</f>
        <v>37077</v>
      </c>
      <c r="K36" s="137">
        <f t="shared" ref="K36" si="17">SUM(K37:K40)</f>
        <v>0</v>
      </c>
      <c r="L36" s="138">
        <f>SUM(L37:L40)</f>
        <v>37077</v>
      </c>
      <c r="M36" s="134" t="s">
        <v>95</v>
      </c>
      <c r="N36" s="131" t="s">
        <v>95</v>
      </c>
      <c r="O36" s="131" t="s">
        <v>95</v>
      </c>
      <c r="P36" s="135"/>
      <c r="Q36" s="66"/>
    </row>
    <row r="37" spans="1:17" ht="24" hidden="1" x14ac:dyDescent="0.2">
      <c r="A37" s="93">
        <v>21391</v>
      </c>
      <c r="B37" s="140" t="s">
        <v>108</v>
      </c>
      <c r="C37" s="141">
        <f t="shared" si="11"/>
        <v>0</v>
      </c>
      <c r="D37" s="142" t="s">
        <v>95</v>
      </c>
      <c r="E37" s="143" t="s">
        <v>95</v>
      </c>
      <c r="F37" s="144" t="s">
        <v>95</v>
      </c>
      <c r="G37" s="145" t="s">
        <v>95</v>
      </c>
      <c r="H37" s="143" t="s">
        <v>95</v>
      </c>
      <c r="I37" s="146" t="s">
        <v>95</v>
      </c>
      <c r="J37" s="147"/>
      <c r="K37" s="148"/>
      <c r="L37" s="149">
        <f t="shared" ref="L37:L40" si="18">J37+K37</f>
        <v>0</v>
      </c>
      <c r="M37" s="150" t="s">
        <v>95</v>
      </c>
      <c r="N37" s="146" t="s">
        <v>95</v>
      </c>
      <c r="O37" s="146" t="s">
        <v>95</v>
      </c>
      <c r="P37" s="151"/>
      <c r="Q37" s="42"/>
    </row>
    <row r="38" spans="1:17" hidden="1" x14ac:dyDescent="0.2">
      <c r="A38" s="102">
        <v>21393</v>
      </c>
      <c r="B38" s="152" t="s">
        <v>109</v>
      </c>
      <c r="C38" s="153">
        <f t="shared" si="11"/>
        <v>0</v>
      </c>
      <c r="D38" s="154" t="s">
        <v>95</v>
      </c>
      <c r="E38" s="155" t="s">
        <v>95</v>
      </c>
      <c r="F38" s="156" t="s">
        <v>95</v>
      </c>
      <c r="G38" s="157" t="s">
        <v>95</v>
      </c>
      <c r="H38" s="155" t="s">
        <v>95</v>
      </c>
      <c r="I38" s="158" t="s">
        <v>95</v>
      </c>
      <c r="J38" s="159"/>
      <c r="K38" s="160"/>
      <c r="L38" s="161">
        <f t="shared" si="18"/>
        <v>0</v>
      </c>
      <c r="M38" s="162" t="s">
        <v>95</v>
      </c>
      <c r="N38" s="158" t="s">
        <v>95</v>
      </c>
      <c r="O38" s="158" t="s">
        <v>95</v>
      </c>
      <c r="P38" s="163"/>
      <c r="Q38" s="42"/>
    </row>
    <row r="39" spans="1:17" hidden="1" x14ac:dyDescent="0.2">
      <c r="A39" s="102">
        <v>21395</v>
      </c>
      <c r="B39" s="152" t="s">
        <v>110</v>
      </c>
      <c r="C39" s="153">
        <f t="shared" si="11"/>
        <v>0</v>
      </c>
      <c r="D39" s="154" t="s">
        <v>95</v>
      </c>
      <c r="E39" s="155" t="s">
        <v>95</v>
      </c>
      <c r="F39" s="156" t="s">
        <v>95</v>
      </c>
      <c r="G39" s="157" t="s">
        <v>95</v>
      </c>
      <c r="H39" s="155" t="s">
        <v>95</v>
      </c>
      <c r="I39" s="158" t="s">
        <v>95</v>
      </c>
      <c r="J39" s="159"/>
      <c r="K39" s="160"/>
      <c r="L39" s="161">
        <f t="shared" si="18"/>
        <v>0</v>
      </c>
      <c r="M39" s="162" t="s">
        <v>95</v>
      </c>
      <c r="N39" s="158" t="s">
        <v>95</v>
      </c>
      <c r="O39" s="158" t="s">
        <v>95</v>
      </c>
      <c r="P39" s="163"/>
      <c r="Q39" s="42"/>
    </row>
    <row r="40" spans="1:17" ht="24" x14ac:dyDescent="0.2">
      <c r="A40" s="102">
        <v>21399</v>
      </c>
      <c r="B40" s="152" t="s">
        <v>111</v>
      </c>
      <c r="C40" s="153">
        <f t="shared" si="11"/>
        <v>37077</v>
      </c>
      <c r="D40" s="154" t="s">
        <v>95</v>
      </c>
      <c r="E40" s="155" t="s">
        <v>95</v>
      </c>
      <c r="F40" s="156" t="s">
        <v>95</v>
      </c>
      <c r="G40" s="157" t="s">
        <v>95</v>
      </c>
      <c r="H40" s="155" t="s">
        <v>95</v>
      </c>
      <c r="I40" s="158" t="s">
        <v>95</v>
      </c>
      <c r="J40" s="159">
        <f>J50</f>
        <v>37077</v>
      </c>
      <c r="K40" s="160"/>
      <c r="L40" s="161">
        <f t="shared" si="18"/>
        <v>37077</v>
      </c>
      <c r="M40" s="162" t="s">
        <v>95</v>
      </c>
      <c r="N40" s="158" t="s">
        <v>95</v>
      </c>
      <c r="O40" s="158" t="s">
        <v>95</v>
      </c>
      <c r="P40" s="163"/>
      <c r="Q40" s="42"/>
    </row>
    <row r="41" spans="1:17" s="73" customFormat="1" ht="36.75" hidden="1" customHeight="1" x14ac:dyDescent="0.2">
      <c r="A41" s="139">
        <v>21420</v>
      </c>
      <c r="B41" s="124" t="s">
        <v>112</v>
      </c>
      <c r="C41" s="177">
        <f>SUM(F41)</f>
        <v>0</v>
      </c>
      <c r="D41" s="178"/>
      <c r="E41" s="179"/>
      <c r="F41" s="128">
        <f>D41+E41</f>
        <v>0</v>
      </c>
      <c r="G41" s="129" t="s">
        <v>95</v>
      </c>
      <c r="H41" s="130" t="s">
        <v>95</v>
      </c>
      <c r="I41" s="131" t="s">
        <v>95</v>
      </c>
      <c r="J41" s="132" t="s">
        <v>95</v>
      </c>
      <c r="K41" s="130" t="s">
        <v>95</v>
      </c>
      <c r="L41" s="133" t="s">
        <v>95</v>
      </c>
      <c r="M41" s="134" t="s">
        <v>95</v>
      </c>
      <c r="N41" s="131" t="s">
        <v>95</v>
      </c>
      <c r="O41" s="131" t="s">
        <v>95</v>
      </c>
      <c r="P41" s="135"/>
      <c r="Q41" s="66"/>
    </row>
    <row r="42" spans="1:17" s="73" customFormat="1" ht="24" hidden="1" x14ac:dyDescent="0.2">
      <c r="A42" s="180">
        <v>21490</v>
      </c>
      <c r="B42" s="181" t="s">
        <v>113</v>
      </c>
      <c r="C42" s="177">
        <f>SUM(F42,I42,L42)</f>
        <v>0</v>
      </c>
      <c r="D42" s="182">
        <f>D43</f>
        <v>0</v>
      </c>
      <c r="E42" s="183">
        <f t="shared" ref="E42" si="19">E43</f>
        <v>0</v>
      </c>
      <c r="F42" s="184">
        <f>F43</f>
        <v>0</v>
      </c>
      <c r="G42" s="185">
        <f t="shared" ref="G42:K42" si="20">G43</f>
        <v>0</v>
      </c>
      <c r="H42" s="183">
        <f t="shared" si="20"/>
        <v>0</v>
      </c>
      <c r="I42" s="186">
        <f t="shared" si="20"/>
        <v>0</v>
      </c>
      <c r="J42" s="182">
        <f>J43</f>
        <v>0</v>
      </c>
      <c r="K42" s="183">
        <f t="shared" si="20"/>
        <v>0</v>
      </c>
      <c r="L42" s="184">
        <f>L43</f>
        <v>0</v>
      </c>
      <c r="M42" s="134" t="s">
        <v>95</v>
      </c>
      <c r="N42" s="131" t="s">
        <v>95</v>
      </c>
      <c r="O42" s="131" t="s">
        <v>95</v>
      </c>
      <c r="P42" s="135"/>
      <c r="Q42" s="66"/>
    </row>
    <row r="43" spans="1:17" s="73" customFormat="1" ht="24" hidden="1" x14ac:dyDescent="0.2">
      <c r="A43" s="102">
        <v>21499</v>
      </c>
      <c r="B43" s="152" t="s">
        <v>114</v>
      </c>
      <c r="C43" s="187">
        <f>SUM(F43,I43,L43)</f>
        <v>0</v>
      </c>
      <c r="D43" s="188"/>
      <c r="E43" s="189"/>
      <c r="F43" s="149">
        <f>D43+E43</f>
        <v>0</v>
      </c>
      <c r="G43" s="190"/>
      <c r="H43" s="191"/>
      <c r="I43" s="192">
        <f>G43+H43</f>
        <v>0</v>
      </c>
      <c r="J43" s="193"/>
      <c r="K43" s="191"/>
      <c r="L43" s="149">
        <f>J43+K43</f>
        <v>0</v>
      </c>
      <c r="M43" s="175" t="s">
        <v>95</v>
      </c>
      <c r="N43" s="171" t="s">
        <v>95</v>
      </c>
      <c r="O43" s="171" t="s">
        <v>95</v>
      </c>
      <c r="P43" s="176"/>
      <c r="Q43" s="66"/>
    </row>
    <row r="44" spans="1:17" ht="24" hidden="1" x14ac:dyDescent="0.2">
      <c r="A44" s="194">
        <v>23000</v>
      </c>
      <c r="B44" s="195" t="s">
        <v>115</v>
      </c>
      <c r="C44" s="177">
        <f>SUM(O44)</f>
        <v>0</v>
      </c>
      <c r="D44" s="196" t="s">
        <v>95</v>
      </c>
      <c r="E44" s="197" t="s">
        <v>95</v>
      </c>
      <c r="F44" s="198" t="s">
        <v>95</v>
      </c>
      <c r="G44" s="199" t="s">
        <v>95</v>
      </c>
      <c r="H44" s="197" t="s">
        <v>95</v>
      </c>
      <c r="I44" s="200" t="s">
        <v>95</v>
      </c>
      <c r="J44" s="196" t="s">
        <v>95</v>
      </c>
      <c r="K44" s="197" t="s">
        <v>95</v>
      </c>
      <c r="L44" s="198" t="s">
        <v>95</v>
      </c>
      <c r="M44" s="201">
        <f t="shared" ref="M44:N44" si="21">SUM(M45:M46)</f>
        <v>0</v>
      </c>
      <c r="N44" s="202">
        <f t="shared" si="21"/>
        <v>0</v>
      </c>
      <c r="O44" s="202">
        <f>SUM(O45:O46)</f>
        <v>0</v>
      </c>
      <c r="P44" s="203"/>
      <c r="Q44" s="42"/>
    </row>
    <row r="45" spans="1:17" ht="24" hidden="1" x14ac:dyDescent="0.2">
      <c r="A45" s="204">
        <v>23410</v>
      </c>
      <c r="B45" s="205" t="s">
        <v>116</v>
      </c>
      <c r="C45" s="206">
        <f t="shared" ref="C45:C46" si="22">SUM(O45)</f>
        <v>0</v>
      </c>
      <c r="D45" s="207" t="s">
        <v>95</v>
      </c>
      <c r="E45" s="208" t="s">
        <v>95</v>
      </c>
      <c r="F45" s="209" t="s">
        <v>95</v>
      </c>
      <c r="G45" s="210" t="s">
        <v>95</v>
      </c>
      <c r="H45" s="208" t="s">
        <v>95</v>
      </c>
      <c r="I45" s="211" t="s">
        <v>95</v>
      </c>
      <c r="J45" s="207" t="s">
        <v>95</v>
      </c>
      <c r="K45" s="208" t="s">
        <v>95</v>
      </c>
      <c r="L45" s="209" t="s">
        <v>95</v>
      </c>
      <c r="M45" s="212"/>
      <c r="N45" s="213"/>
      <c r="O45" s="214">
        <f t="shared" ref="O45:O46" si="23">M45+N45</f>
        <v>0</v>
      </c>
      <c r="P45" s="215"/>
      <c r="Q45" s="42"/>
    </row>
    <row r="46" spans="1:17" ht="24" hidden="1" x14ac:dyDescent="0.2">
      <c r="A46" s="204">
        <v>23510</v>
      </c>
      <c r="B46" s="205" t="s">
        <v>117</v>
      </c>
      <c r="C46" s="206">
        <f t="shared" si="22"/>
        <v>0</v>
      </c>
      <c r="D46" s="207" t="s">
        <v>95</v>
      </c>
      <c r="E46" s="208" t="s">
        <v>95</v>
      </c>
      <c r="F46" s="209" t="s">
        <v>95</v>
      </c>
      <c r="G46" s="210" t="s">
        <v>95</v>
      </c>
      <c r="H46" s="208" t="s">
        <v>95</v>
      </c>
      <c r="I46" s="211" t="s">
        <v>95</v>
      </c>
      <c r="J46" s="207" t="s">
        <v>95</v>
      </c>
      <c r="K46" s="208" t="s">
        <v>95</v>
      </c>
      <c r="L46" s="209" t="s">
        <v>95</v>
      </c>
      <c r="M46" s="212"/>
      <c r="N46" s="213"/>
      <c r="O46" s="214">
        <f t="shared" si="23"/>
        <v>0</v>
      </c>
      <c r="P46" s="215"/>
      <c r="Q46" s="42"/>
    </row>
    <row r="47" spans="1:17" x14ac:dyDescent="0.2">
      <c r="A47" s="216"/>
      <c r="B47" s="205"/>
      <c r="C47" s="217"/>
      <c r="D47" s="218"/>
      <c r="E47" s="219"/>
      <c r="F47" s="209"/>
      <c r="G47" s="210"/>
      <c r="H47" s="208"/>
      <c r="I47" s="211"/>
      <c r="J47" s="207"/>
      <c r="K47" s="208"/>
      <c r="L47" s="220"/>
      <c r="M47" s="221"/>
      <c r="N47" s="222"/>
      <c r="O47" s="214"/>
      <c r="P47" s="215"/>
      <c r="Q47" s="42"/>
    </row>
    <row r="48" spans="1:17" s="73" customFormat="1" x14ac:dyDescent="0.2">
      <c r="A48" s="223"/>
      <c r="B48" s="224" t="s">
        <v>118</v>
      </c>
      <c r="C48" s="225"/>
      <c r="D48" s="226"/>
      <c r="E48" s="227"/>
      <c r="F48" s="228"/>
      <c r="G48" s="229"/>
      <c r="H48" s="230"/>
      <c r="I48" s="231"/>
      <c r="J48" s="232"/>
      <c r="K48" s="230"/>
      <c r="L48" s="228"/>
      <c r="M48" s="229"/>
      <c r="N48" s="230"/>
      <c r="O48" s="231"/>
      <c r="P48" s="233"/>
      <c r="Q48" s="66"/>
    </row>
    <row r="49" spans="1:17" s="73" customFormat="1" ht="12.75" thickBot="1" x14ac:dyDescent="0.25">
      <c r="A49" s="234"/>
      <c r="B49" s="74" t="s">
        <v>119</v>
      </c>
      <c r="C49" s="235">
        <f t="shared" ref="C49:C112" si="24">SUM(F49,I49,L49,O49)</f>
        <v>596542</v>
      </c>
      <c r="D49" s="236">
        <f>SUM(D50,D281)</f>
        <v>541459</v>
      </c>
      <c r="E49" s="237">
        <f t="shared" ref="E49" si="25">SUM(E50,E281)</f>
        <v>18006</v>
      </c>
      <c r="F49" s="238">
        <f>SUM(F50,F281)</f>
        <v>559465</v>
      </c>
      <c r="G49" s="239">
        <f t="shared" ref="G49:O49" si="26">SUM(G50,G281)</f>
        <v>0</v>
      </c>
      <c r="H49" s="237">
        <f t="shared" si="26"/>
        <v>0</v>
      </c>
      <c r="I49" s="240">
        <f t="shared" si="26"/>
        <v>0</v>
      </c>
      <c r="J49" s="236">
        <f>SUM(J50,J281)</f>
        <v>37077</v>
      </c>
      <c r="K49" s="237">
        <f t="shared" si="26"/>
        <v>0</v>
      </c>
      <c r="L49" s="238">
        <f t="shared" si="26"/>
        <v>37077</v>
      </c>
      <c r="M49" s="239">
        <f t="shared" si="26"/>
        <v>0</v>
      </c>
      <c r="N49" s="237">
        <f t="shared" si="26"/>
        <v>0</v>
      </c>
      <c r="O49" s="240">
        <f t="shared" si="26"/>
        <v>0</v>
      </c>
      <c r="P49" s="241"/>
      <c r="Q49" s="66"/>
    </row>
    <row r="50" spans="1:17" s="73" customFormat="1" ht="36.75" thickTop="1" x14ac:dyDescent="0.2">
      <c r="A50" s="242"/>
      <c r="B50" s="243" t="s">
        <v>120</v>
      </c>
      <c r="C50" s="244">
        <f t="shared" si="24"/>
        <v>596542</v>
      </c>
      <c r="D50" s="245">
        <f>SUM(D51,D193)</f>
        <v>541459</v>
      </c>
      <c r="E50" s="246">
        <f t="shared" ref="E50" si="27">SUM(E51,E193)</f>
        <v>18006</v>
      </c>
      <c r="F50" s="247">
        <f>SUM(F51,F193)</f>
        <v>559465</v>
      </c>
      <c r="G50" s="248">
        <f t="shared" ref="G50:O50" si="28">SUM(G51,G193)</f>
        <v>0</v>
      </c>
      <c r="H50" s="246">
        <f t="shared" si="28"/>
        <v>0</v>
      </c>
      <c r="I50" s="249">
        <f t="shared" si="28"/>
        <v>0</v>
      </c>
      <c r="J50" s="245">
        <f>SUM(J51,J193)</f>
        <v>37077</v>
      </c>
      <c r="K50" s="246">
        <f t="shared" si="28"/>
        <v>0</v>
      </c>
      <c r="L50" s="247">
        <f t="shared" si="28"/>
        <v>37077</v>
      </c>
      <c r="M50" s="248">
        <f t="shared" si="28"/>
        <v>0</v>
      </c>
      <c r="N50" s="246">
        <f t="shared" si="28"/>
        <v>0</v>
      </c>
      <c r="O50" s="249">
        <f t="shared" si="28"/>
        <v>0</v>
      </c>
      <c r="P50" s="250"/>
      <c r="Q50" s="66"/>
    </row>
    <row r="51" spans="1:17" s="73" customFormat="1" ht="24" x14ac:dyDescent="0.2">
      <c r="A51" s="251"/>
      <c r="B51" s="64" t="s">
        <v>121</v>
      </c>
      <c r="C51" s="252">
        <f t="shared" si="24"/>
        <v>595042</v>
      </c>
      <c r="D51" s="253">
        <f>SUM(D52,D74,D172,D186)</f>
        <v>539959</v>
      </c>
      <c r="E51" s="254">
        <f t="shared" ref="E51" si="29">SUM(E52,E74,E172,E186)</f>
        <v>18006</v>
      </c>
      <c r="F51" s="255">
        <f>SUM(F52,F74,F172,F186)</f>
        <v>557965</v>
      </c>
      <c r="G51" s="256">
        <f t="shared" ref="G51:O51" si="30">SUM(G52,G74,G172,G186)</f>
        <v>0</v>
      </c>
      <c r="H51" s="254">
        <f t="shared" si="30"/>
        <v>0</v>
      </c>
      <c r="I51" s="257">
        <f t="shared" si="30"/>
        <v>0</v>
      </c>
      <c r="J51" s="253">
        <f>SUM(J52,J74,J172,J186)</f>
        <v>37077</v>
      </c>
      <c r="K51" s="254">
        <f t="shared" si="30"/>
        <v>0</v>
      </c>
      <c r="L51" s="255">
        <f t="shared" si="30"/>
        <v>37077</v>
      </c>
      <c r="M51" s="256">
        <f t="shared" si="30"/>
        <v>0</v>
      </c>
      <c r="N51" s="254">
        <f t="shared" si="30"/>
        <v>0</v>
      </c>
      <c r="O51" s="257">
        <f t="shared" si="30"/>
        <v>0</v>
      </c>
      <c r="P51" s="258"/>
      <c r="Q51" s="66"/>
    </row>
    <row r="52" spans="1:17" s="73" customFormat="1" hidden="1" x14ac:dyDescent="0.2">
      <c r="A52" s="259">
        <v>1000</v>
      </c>
      <c r="B52" s="259" t="s">
        <v>122</v>
      </c>
      <c r="C52" s="260">
        <f t="shared" si="24"/>
        <v>0</v>
      </c>
      <c r="D52" s="261">
        <f>SUM(D53,D66)</f>
        <v>0</v>
      </c>
      <c r="E52" s="262">
        <f t="shared" ref="E52" si="31">SUM(E53,E66)</f>
        <v>0</v>
      </c>
      <c r="F52" s="263">
        <f>SUM(F53,F66)</f>
        <v>0</v>
      </c>
      <c r="G52" s="264">
        <f t="shared" ref="G52:O52" si="32">SUM(G53,G66)</f>
        <v>0</v>
      </c>
      <c r="H52" s="262">
        <f t="shared" si="32"/>
        <v>0</v>
      </c>
      <c r="I52" s="265">
        <f t="shared" si="32"/>
        <v>0</v>
      </c>
      <c r="J52" s="261">
        <f>SUM(J53,J66)</f>
        <v>0</v>
      </c>
      <c r="K52" s="262">
        <f t="shared" si="32"/>
        <v>0</v>
      </c>
      <c r="L52" s="263">
        <f t="shared" si="32"/>
        <v>0</v>
      </c>
      <c r="M52" s="264">
        <f t="shared" si="32"/>
        <v>0</v>
      </c>
      <c r="N52" s="262">
        <f t="shared" si="32"/>
        <v>0</v>
      </c>
      <c r="O52" s="265">
        <f t="shared" si="32"/>
        <v>0</v>
      </c>
      <c r="P52" s="266"/>
      <c r="Q52" s="66"/>
    </row>
    <row r="53" spans="1:17" hidden="1" x14ac:dyDescent="0.2">
      <c r="A53" s="124">
        <v>1100</v>
      </c>
      <c r="B53" s="267" t="s">
        <v>123</v>
      </c>
      <c r="C53" s="125">
        <f t="shared" si="24"/>
        <v>0</v>
      </c>
      <c r="D53" s="136">
        <f>SUM(D54,D57,D65)</f>
        <v>0</v>
      </c>
      <c r="E53" s="137">
        <f t="shared" ref="E53" si="33">SUM(E54,E57,E65)</f>
        <v>0</v>
      </c>
      <c r="F53" s="138">
        <f>SUM(F54,F57,F65)</f>
        <v>0</v>
      </c>
      <c r="G53" s="268">
        <f t="shared" ref="G53:N53" si="34">SUM(G54,G57,G65)</f>
        <v>0</v>
      </c>
      <c r="H53" s="137">
        <f t="shared" si="34"/>
        <v>0</v>
      </c>
      <c r="I53" s="269">
        <f t="shared" si="34"/>
        <v>0</v>
      </c>
      <c r="J53" s="136">
        <f>SUM(J54,J57,J65)</f>
        <v>0</v>
      </c>
      <c r="K53" s="137">
        <f t="shared" si="34"/>
        <v>0</v>
      </c>
      <c r="L53" s="138">
        <f t="shared" si="34"/>
        <v>0</v>
      </c>
      <c r="M53" s="268">
        <f t="shared" si="34"/>
        <v>0</v>
      </c>
      <c r="N53" s="137">
        <f t="shared" si="34"/>
        <v>0</v>
      </c>
      <c r="O53" s="269">
        <f>SUM(O54,O57,O65)</f>
        <v>0</v>
      </c>
      <c r="P53" s="270"/>
      <c r="Q53" s="42"/>
    </row>
    <row r="54" spans="1:17" hidden="1" x14ac:dyDescent="0.2">
      <c r="A54" s="271">
        <v>1110</v>
      </c>
      <c r="B54" s="205" t="s">
        <v>124</v>
      </c>
      <c r="C54" s="217">
        <f>SUM(F54,I54,L54,O54)</f>
        <v>0</v>
      </c>
      <c r="D54" s="272">
        <f>SUM(D55:D56)</f>
        <v>0</v>
      </c>
      <c r="E54" s="273">
        <f>SUM(E55:E56)</f>
        <v>0</v>
      </c>
      <c r="F54" s="274">
        <f>SUM(F55:F56)</f>
        <v>0</v>
      </c>
      <c r="G54" s="275">
        <f t="shared" ref="G54:H54" si="35">SUM(G55:G56)</f>
        <v>0</v>
      </c>
      <c r="H54" s="273">
        <f t="shared" si="35"/>
        <v>0</v>
      </c>
      <c r="I54" s="276">
        <f>SUM(I55:I56)</f>
        <v>0</v>
      </c>
      <c r="J54" s="272">
        <f>SUM(J55:J56)</f>
        <v>0</v>
      </c>
      <c r="K54" s="273">
        <f t="shared" ref="K54" si="36">SUM(K55:K56)</f>
        <v>0</v>
      </c>
      <c r="L54" s="274">
        <f>SUM(L55:L56)</f>
        <v>0</v>
      </c>
      <c r="M54" s="275">
        <f t="shared" ref="M54:N54" si="37">SUM(M55:M56)</f>
        <v>0</v>
      </c>
      <c r="N54" s="273">
        <f t="shared" si="37"/>
        <v>0</v>
      </c>
      <c r="O54" s="276">
        <f>SUM(O55:O56)</f>
        <v>0</v>
      </c>
      <c r="P54" s="277"/>
      <c r="Q54" s="42"/>
    </row>
    <row r="55" spans="1:17" hidden="1" x14ac:dyDescent="0.2">
      <c r="A55" s="93">
        <v>1111</v>
      </c>
      <c r="B55" s="140" t="s">
        <v>125</v>
      </c>
      <c r="C55" s="141">
        <f t="shared" si="24"/>
        <v>0</v>
      </c>
      <c r="D55" s="193">
        <v>0</v>
      </c>
      <c r="E55" s="191"/>
      <c r="F55" s="149">
        <f>D55+E55</f>
        <v>0</v>
      </c>
      <c r="G55" s="190"/>
      <c r="H55" s="191"/>
      <c r="I55" s="192">
        <f>G55+H55</f>
        <v>0</v>
      </c>
      <c r="J55" s="193">
        <v>0</v>
      </c>
      <c r="K55" s="191"/>
      <c r="L55" s="149">
        <f>J55+K55</f>
        <v>0</v>
      </c>
      <c r="M55" s="190"/>
      <c r="N55" s="191"/>
      <c r="O55" s="192">
        <f>M55+N55</f>
        <v>0</v>
      </c>
      <c r="P55" s="278"/>
      <c r="Q55" s="42"/>
    </row>
    <row r="56" spans="1:17" ht="24" hidden="1" customHeight="1" x14ac:dyDescent="0.2">
      <c r="A56" s="102">
        <v>1119</v>
      </c>
      <c r="B56" s="152" t="s">
        <v>126</v>
      </c>
      <c r="C56" s="153">
        <f t="shared" si="24"/>
        <v>0</v>
      </c>
      <c r="D56" s="279">
        <v>0</v>
      </c>
      <c r="E56" s="280"/>
      <c r="F56" s="161">
        <f>D56+E56</f>
        <v>0</v>
      </c>
      <c r="G56" s="281"/>
      <c r="H56" s="280"/>
      <c r="I56" s="282">
        <f>G56+H56</f>
        <v>0</v>
      </c>
      <c r="J56" s="279">
        <v>0</v>
      </c>
      <c r="K56" s="280"/>
      <c r="L56" s="161">
        <f>J56+K56</f>
        <v>0</v>
      </c>
      <c r="M56" s="281"/>
      <c r="N56" s="280"/>
      <c r="O56" s="282">
        <f>M56+N56</f>
        <v>0</v>
      </c>
      <c r="P56" s="283"/>
      <c r="Q56" s="42"/>
    </row>
    <row r="57" spans="1:17" ht="23.25" hidden="1" customHeight="1" x14ac:dyDescent="0.2">
      <c r="A57" s="284">
        <v>1140</v>
      </c>
      <c r="B57" s="152" t="s">
        <v>127</v>
      </c>
      <c r="C57" s="153">
        <f t="shared" si="24"/>
        <v>0</v>
      </c>
      <c r="D57" s="285">
        <f>SUM(D58:D64)</f>
        <v>0</v>
      </c>
      <c r="E57" s="286">
        <f t="shared" ref="E57" si="38">SUM(E58:E64)</f>
        <v>0</v>
      </c>
      <c r="F57" s="161">
        <f>SUM(F58:F64)</f>
        <v>0</v>
      </c>
      <c r="G57" s="287">
        <f t="shared" ref="G57:I57" si="39">SUM(G58:G64)</f>
        <v>0</v>
      </c>
      <c r="H57" s="286">
        <f t="shared" si="39"/>
        <v>0</v>
      </c>
      <c r="I57" s="282">
        <f t="shared" si="39"/>
        <v>0</v>
      </c>
      <c r="J57" s="285">
        <f>SUM(J58:J64)</f>
        <v>0</v>
      </c>
      <c r="K57" s="286">
        <f t="shared" ref="K57:N57" si="40">SUM(K58:K64)</f>
        <v>0</v>
      </c>
      <c r="L57" s="161">
        <f t="shared" si="40"/>
        <v>0</v>
      </c>
      <c r="M57" s="287">
        <f t="shared" si="40"/>
        <v>0</v>
      </c>
      <c r="N57" s="286">
        <f t="shared" si="40"/>
        <v>0</v>
      </c>
      <c r="O57" s="282">
        <f>SUM(O58:O64)</f>
        <v>0</v>
      </c>
      <c r="P57" s="283"/>
      <c r="Q57" s="42"/>
    </row>
    <row r="58" spans="1:17" hidden="1" x14ac:dyDescent="0.2">
      <c r="A58" s="102">
        <v>1141</v>
      </c>
      <c r="B58" s="152" t="s">
        <v>128</v>
      </c>
      <c r="C58" s="153">
        <f t="shared" si="24"/>
        <v>0</v>
      </c>
      <c r="D58" s="279">
        <v>0</v>
      </c>
      <c r="E58" s="280"/>
      <c r="F58" s="161">
        <f t="shared" ref="F58:F65" si="41">D58+E58</f>
        <v>0</v>
      </c>
      <c r="G58" s="281"/>
      <c r="H58" s="280"/>
      <c r="I58" s="282">
        <f t="shared" ref="I58:I65" si="42">G58+H58</f>
        <v>0</v>
      </c>
      <c r="J58" s="279">
        <v>0</v>
      </c>
      <c r="K58" s="280"/>
      <c r="L58" s="161">
        <f t="shared" ref="L58:L65" si="43">J58+K58</f>
        <v>0</v>
      </c>
      <c r="M58" s="281"/>
      <c r="N58" s="280"/>
      <c r="O58" s="282">
        <f t="shared" ref="O58:O65" si="44">M58+N58</f>
        <v>0</v>
      </c>
      <c r="P58" s="283"/>
      <c r="Q58" s="42"/>
    </row>
    <row r="59" spans="1:17" ht="24.75" hidden="1" customHeight="1" x14ac:dyDescent="0.2">
      <c r="A59" s="102">
        <v>1142</v>
      </c>
      <c r="B59" s="152" t="s">
        <v>129</v>
      </c>
      <c r="C59" s="153">
        <f t="shared" si="24"/>
        <v>0</v>
      </c>
      <c r="D59" s="279">
        <v>0</v>
      </c>
      <c r="E59" s="280"/>
      <c r="F59" s="161">
        <f t="shared" si="41"/>
        <v>0</v>
      </c>
      <c r="G59" s="281"/>
      <c r="H59" s="280"/>
      <c r="I59" s="282">
        <f t="shared" si="42"/>
        <v>0</v>
      </c>
      <c r="J59" s="279">
        <v>0</v>
      </c>
      <c r="K59" s="280"/>
      <c r="L59" s="161">
        <f t="shared" si="43"/>
        <v>0</v>
      </c>
      <c r="M59" s="281"/>
      <c r="N59" s="280"/>
      <c r="O59" s="282">
        <f t="shared" si="44"/>
        <v>0</v>
      </c>
      <c r="P59" s="283"/>
      <c r="Q59" s="42"/>
    </row>
    <row r="60" spans="1:17" ht="24" hidden="1" x14ac:dyDescent="0.2">
      <c r="A60" s="102">
        <v>1145</v>
      </c>
      <c r="B60" s="152" t="s">
        <v>130</v>
      </c>
      <c r="C60" s="153">
        <f t="shared" si="24"/>
        <v>0</v>
      </c>
      <c r="D60" s="279">
        <v>0</v>
      </c>
      <c r="E60" s="280"/>
      <c r="F60" s="161">
        <f t="shared" si="41"/>
        <v>0</v>
      </c>
      <c r="G60" s="281"/>
      <c r="H60" s="280"/>
      <c r="I60" s="282">
        <f t="shared" si="42"/>
        <v>0</v>
      </c>
      <c r="J60" s="279">
        <v>0</v>
      </c>
      <c r="K60" s="280"/>
      <c r="L60" s="161">
        <f t="shared" si="43"/>
        <v>0</v>
      </c>
      <c r="M60" s="281"/>
      <c r="N60" s="280"/>
      <c r="O60" s="282">
        <f t="shared" si="44"/>
        <v>0</v>
      </c>
      <c r="P60" s="283"/>
      <c r="Q60" s="42"/>
    </row>
    <row r="61" spans="1:17" ht="27.75" hidden="1" customHeight="1" x14ac:dyDescent="0.2">
      <c r="A61" s="102">
        <v>1146</v>
      </c>
      <c r="B61" s="152" t="s">
        <v>131</v>
      </c>
      <c r="C61" s="153">
        <f t="shared" si="24"/>
        <v>0</v>
      </c>
      <c r="D61" s="279">
        <v>0</v>
      </c>
      <c r="E61" s="280"/>
      <c r="F61" s="161">
        <f t="shared" si="41"/>
        <v>0</v>
      </c>
      <c r="G61" s="281"/>
      <c r="H61" s="280"/>
      <c r="I61" s="282">
        <f t="shared" si="42"/>
        <v>0</v>
      </c>
      <c r="J61" s="279">
        <v>0</v>
      </c>
      <c r="K61" s="280"/>
      <c r="L61" s="161">
        <f t="shared" si="43"/>
        <v>0</v>
      </c>
      <c r="M61" s="281"/>
      <c r="N61" s="280"/>
      <c r="O61" s="282">
        <f t="shared" si="44"/>
        <v>0</v>
      </c>
      <c r="P61" s="283"/>
      <c r="Q61" s="42"/>
    </row>
    <row r="62" spans="1:17" hidden="1" x14ac:dyDescent="0.2">
      <c r="A62" s="102">
        <v>1147</v>
      </c>
      <c r="B62" s="152" t="s">
        <v>132</v>
      </c>
      <c r="C62" s="153">
        <f t="shared" si="24"/>
        <v>0</v>
      </c>
      <c r="D62" s="279">
        <v>0</v>
      </c>
      <c r="E62" s="280"/>
      <c r="F62" s="161">
        <f t="shared" si="41"/>
        <v>0</v>
      </c>
      <c r="G62" s="281"/>
      <c r="H62" s="280"/>
      <c r="I62" s="282">
        <f t="shared" si="42"/>
        <v>0</v>
      </c>
      <c r="J62" s="279">
        <v>0</v>
      </c>
      <c r="K62" s="280"/>
      <c r="L62" s="161">
        <f t="shared" si="43"/>
        <v>0</v>
      </c>
      <c r="M62" s="281"/>
      <c r="N62" s="280"/>
      <c r="O62" s="282">
        <f t="shared" si="44"/>
        <v>0</v>
      </c>
      <c r="P62" s="283"/>
      <c r="Q62" s="42"/>
    </row>
    <row r="63" spans="1:17" hidden="1" x14ac:dyDescent="0.2">
      <c r="A63" s="102">
        <v>1148</v>
      </c>
      <c r="B63" s="152" t="s">
        <v>133</v>
      </c>
      <c r="C63" s="153">
        <f t="shared" si="24"/>
        <v>0</v>
      </c>
      <c r="D63" s="279">
        <v>0</v>
      </c>
      <c r="E63" s="280"/>
      <c r="F63" s="161">
        <f t="shared" si="41"/>
        <v>0</v>
      </c>
      <c r="G63" s="281"/>
      <c r="H63" s="280"/>
      <c r="I63" s="282">
        <f t="shared" si="42"/>
        <v>0</v>
      </c>
      <c r="J63" s="279">
        <v>0</v>
      </c>
      <c r="K63" s="280"/>
      <c r="L63" s="161">
        <f t="shared" si="43"/>
        <v>0</v>
      </c>
      <c r="M63" s="281"/>
      <c r="N63" s="280"/>
      <c r="O63" s="282">
        <f t="shared" si="44"/>
        <v>0</v>
      </c>
      <c r="P63" s="283"/>
      <c r="Q63" s="42"/>
    </row>
    <row r="64" spans="1:17" ht="36" hidden="1" x14ac:dyDescent="0.2">
      <c r="A64" s="102">
        <v>1149</v>
      </c>
      <c r="B64" s="152" t="s">
        <v>134</v>
      </c>
      <c r="C64" s="153">
        <f t="shared" si="24"/>
        <v>0</v>
      </c>
      <c r="D64" s="279">
        <v>0</v>
      </c>
      <c r="E64" s="280"/>
      <c r="F64" s="161">
        <f t="shared" si="41"/>
        <v>0</v>
      </c>
      <c r="G64" s="281"/>
      <c r="H64" s="280"/>
      <c r="I64" s="282">
        <f t="shared" si="42"/>
        <v>0</v>
      </c>
      <c r="J64" s="279">
        <v>0</v>
      </c>
      <c r="K64" s="280"/>
      <c r="L64" s="161">
        <f t="shared" si="43"/>
        <v>0</v>
      </c>
      <c r="M64" s="281"/>
      <c r="N64" s="280"/>
      <c r="O64" s="282">
        <f t="shared" si="44"/>
        <v>0</v>
      </c>
      <c r="P64" s="283"/>
      <c r="Q64" s="42"/>
    </row>
    <row r="65" spans="1:17" ht="36" hidden="1" x14ac:dyDescent="0.2">
      <c r="A65" s="271">
        <v>1150</v>
      </c>
      <c r="B65" s="205" t="s">
        <v>135</v>
      </c>
      <c r="C65" s="217">
        <f t="shared" si="24"/>
        <v>0</v>
      </c>
      <c r="D65" s="218">
        <v>0</v>
      </c>
      <c r="E65" s="219"/>
      <c r="F65" s="274">
        <f t="shared" si="41"/>
        <v>0</v>
      </c>
      <c r="G65" s="288"/>
      <c r="H65" s="219"/>
      <c r="I65" s="276">
        <f t="shared" si="42"/>
        <v>0</v>
      </c>
      <c r="J65" s="218">
        <v>0</v>
      </c>
      <c r="K65" s="219"/>
      <c r="L65" s="274">
        <f t="shared" si="43"/>
        <v>0</v>
      </c>
      <c r="M65" s="288"/>
      <c r="N65" s="219"/>
      <c r="O65" s="276">
        <f t="shared" si="44"/>
        <v>0</v>
      </c>
      <c r="P65" s="277"/>
      <c r="Q65" s="42"/>
    </row>
    <row r="66" spans="1:17" ht="36" hidden="1" x14ac:dyDescent="0.2">
      <c r="A66" s="124">
        <v>1200</v>
      </c>
      <c r="B66" s="267" t="s">
        <v>136</v>
      </c>
      <c r="C66" s="125">
        <f t="shared" si="24"/>
        <v>0</v>
      </c>
      <c r="D66" s="136">
        <f>SUM(D67:D68)</f>
        <v>0</v>
      </c>
      <c r="E66" s="137">
        <f t="shared" ref="E66" si="45">SUM(E67:E68)</f>
        <v>0</v>
      </c>
      <c r="F66" s="138">
        <f>SUM(F67:F68)</f>
        <v>0</v>
      </c>
      <c r="G66" s="268">
        <f t="shared" ref="G66:I66" si="46">SUM(G67:G68)</f>
        <v>0</v>
      </c>
      <c r="H66" s="137">
        <f t="shared" si="46"/>
        <v>0</v>
      </c>
      <c r="I66" s="269">
        <f t="shared" si="46"/>
        <v>0</v>
      </c>
      <c r="J66" s="136">
        <f>SUM(J67:J68)</f>
        <v>0</v>
      </c>
      <c r="K66" s="137">
        <f t="shared" ref="K66:N66" si="47">SUM(K67:K68)</f>
        <v>0</v>
      </c>
      <c r="L66" s="138">
        <f t="shared" si="47"/>
        <v>0</v>
      </c>
      <c r="M66" s="268">
        <f t="shared" si="47"/>
        <v>0</v>
      </c>
      <c r="N66" s="137">
        <f t="shared" si="47"/>
        <v>0</v>
      </c>
      <c r="O66" s="269">
        <f>SUM(O67:O68)</f>
        <v>0</v>
      </c>
      <c r="P66" s="289"/>
      <c r="Q66" s="42"/>
    </row>
    <row r="67" spans="1:17" ht="24" hidden="1" x14ac:dyDescent="0.2">
      <c r="A67" s="290">
        <v>1210</v>
      </c>
      <c r="B67" s="140" t="s">
        <v>137</v>
      </c>
      <c r="C67" s="141">
        <f t="shared" si="24"/>
        <v>0</v>
      </c>
      <c r="D67" s="193">
        <v>0</v>
      </c>
      <c r="E67" s="191"/>
      <c r="F67" s="149">
        <f>D67+E67</f>
        <v>0</v>
      </c>
      <c r="G67" s="190"/>
      <c r="H67" s="191"/>
      <c r="I67" s="192">
        <f>G67+H67</f>
        <v>0</v>
      </c>
      <c r="J67" s="193">
        <v>0</v>
      </c>
      <c r="K67" s="191"/>
      <c r="L67" s="149">
        <f>J67+K67</f>
        <v>0</v>
      </c>
      <c r="M67" s="190"/>
      <c r="N67" s="191"/>
      <c r="O67" s="192">
        <f>M67+N67</f>
        <v>0</v>
      </c>
      <c r="P67" s="278"/>
      <c r="Q67" s="42"/>
    </row>
    <row r="68" spans="1:17" ht="24" hidden="1" x14ac:dyDescent="0.2">
      <c r="A68" s="284">
        <v>1220</v>
      </c>
      <c r="B68" s="152" t="s">
        <v>138</v>
      </c>
      <c r="C68" s="153">
        <f t="shared" si="24"/>
        <v>0</v>
      </c>
      <c r="D68" s="285">
        <f>SUM(D69:D73)</f>
        <v>0</v>
      </c>
      <c r="E68" s="286">
        <f t="shared" ref="E68" si="48">SUM(E69:E73)</f>
        <v>0</v>
      </c>
      <c r="F68" s="161">
        <f>SUM(F69:F73)</f>
        <v>0</v>
      </c>
      <c r="G68" s="287">
        <f t="shared" ref="G68:I68" si="49">SUM(G69:G73)</f>
        <v>0</v>
      </c>
      <c r="H68" s="286">
        <f t="shared" si="49"/>
        <v>0</v>
      </c>
      <c r="I68" s="282">
        <f t="shared" si="49"/>
        <v>0</v>
      </c>
      <c r="J68" s="285">
        <f>SUM(J69:J73)</f>
        <v>0</v>
      </c>
      <c r="K68" s="286">
        <f t="shared" ref="K68:O68" si="50">SUM(K69:K73)</f>
        <v>0</v>
      </c>
      <c r="L68" s="161">
        <f t="shared" si="50"/>
        <v>0</v>
      </c>
      <c r="M68" s="287">
        <f t="shared" si="50"/>
        <v>0</v>
      </c>
      <c r="N68" s="286">
        <f t="shared" si="50"/>
        <v>0</v>
      </c>
      <c r="O68" s="282">
        <f t="shared" si="50"/>
        <v>0</v>
      </c>
      <c r="P68" s="283"/>
      <c r="Q68" s="42"/>
    </row>
    <row r="69" spans="1:17" ht="60" hidden="1" x14ac:dyDescent="0.2">
      <c r="A69" s="102">
        <v>1221</v>
      </c>
      <c r="B69" s="152" t="s">
        <v>139</v>
      </c>
      <c r="C69" s="153">
        <f t="shared" si="24"/>
        <v>0</v>
      </c>
      <c r="D69" s="279">
        <v>0</v>
      </c>
      <c r="E69" s="280"/>
      <c r="F69" s="161">
        <f t="shared" ref="F69:F73" si="51">D69+E69</f>
        <v>0</v>
      </c>
      <c r="G69" s="281"/>
      <c r="H69" s="280"/>
      <c r="I69" s="282">
        <f t="shared" ref="I69:I73" si="52">G69+H69</f>
        <v>0</v>
      </c>
      <c r="J69" s="279">
        <v>0</v>
      </c>
      <c r="K69" s="280"/>
      <c r="L69" s="161">
        <f t="shared" ref="L69:L73" si="53">J69+K69</f>
        <v>0</v>
      </c>
      <c r="M69" s="281"/>
      <c r="N69" s="280"/>
      <c r="O69" s="282">
        <f t="shared" ref="O69:O73" si="54">M69+N69</f>
        <v>0</v>
      </c>
      <c r="P69" s="283"/>
      <c r="Q69" s="42"/>
    </row>
    <row r="70" spans="1:17" hidden="1" x14ac:dyDescent="0.2">
      <c r="A70" s="102">
        <v>1223</v>
      </c>
      <c r="B70" s="152" t="s">
        <v>140</v>
      </c>
      <c r="C70" s="153">
        <f t="shared" si="24"/>
        <v>0</v>
      </c>
      <c r="D70" s="279">
        <v>0</v>
      </c>
      <c r="E70" s="280"/>
      <c r="F70" s="161">
        <f t="shared" si="51"/>
        <v>0</v>
      </c>
      <c r="G70" s="281"/>
      <c r="H70" s="280"/>
      <c r="I70" s="282">
        <f t="shared" si="52"/>
        <v>0</v>
      </c>
      <c r="J70" s="279">
        <v>0</v>
      </c>
      <c r="K70" s="280"/>
      <c r="L70" s="161">
        <f t="shared" si="53"/>
        <v>0</v>
      </c>
      <c r="M70" s="281"/>
      <c r="N70" s="280"/>
      <c r="O70" s="282">
        <f t="shared" si="54"/>
        <v>0</v>
      </c>
      <c r="P70" s="283"/>
      <c r="Q70" s="42"/>
    </row>
    <row r="71" spans="1:17" hidden="1" x14ac:dyDescent="0.2">
      <c r="A71" s="102">
        <v>1225</v>
      </c>
      <c r="B71" s="152" t="s">
        <v>141</v>
      </c>
      <c r="C71" s="153">
        <f t="shared" si="24"/>
        <v>0</v>
      </c>
      <c r="D71" s="279">
        <v>0</v>
      </c>
      <c r="E71" s="280"/>
      <c r="F71" s="161">
        <f t="shared" si="51"/>
        <v>0</v>
      </c>
      <c r="G71" s="281"/>
      <c r="H71" s="280"/>
      <c r="I71" s="282">
        <f t="shared" si="52"/>
        <v>0</v>
      </c>
      <c r="J71" s="279">
        <v>0</v>
      </c>
      <c r="K71" s="280"/>
      <c r="L71" s="161">
        <f t="shared" si="53"/>
        <v>0</v>
      </c>
      <c r="M71" s="281"/>
      <c r="N71" s="280"/>
      <c r="O71" s="282">
        <f t="shared" si="54"/>
        <v>0</v>
      </c>
      <c r="P71" s="283"/>
      <c r="Q71" s="42"/>
    </row>
    <row r="72" spans="1:17" ht="36" hidden="1" x14ac:dyDescent="0.2">
      <c r="A72" s="102">
        <v>1227</v>
      </c>
      <c r="B72" s="152" t="s">
        <v>142</v>
      </c>
      <c r="C72" s="153">
        <f t="shared" si="24"/>
        <v>0</v>
      </c>
      <c r="D72" s="279">
        <v>0</v>
      </c>
      <c r="E72" s="280"/>
      <c r="F72" s="161">
        <f t="shared" si="51"/>
        <v>0</v>
      </c>
      <c r="G72" s="281"/>
      <c r="H72" s="280"/>
      <c r="I72" s="282">
        <f t="shared" si="52"/>
        <v>0</v>
      </c>
      <c r="J72" s="279">
        <v>0</v>
      </c>
      <c r="K72" s="280"/>
      <c r="L72" s="161">
        <f t="shared" si="53"/>
        <v>0</v>
      </c>
      <c r="M72" s="281"/>
      <c r="N72" s="280"/>
      <c r="O72" s="282">
        <f t="shared" si="54"/>
        <v>0</v>
      </c>
      <c r="P72" s="283"/>
      <c r="Q72" s="42"/>
    </row>
    <row r="73" spans="1:17" ht="60" hidden="1" x14ac:dyDescent="0.2">
      <c r="A73" s="102">
        <v>1228</v>
      </c>
      <c r="B73" s="152" t="s">
        <v>143</v>
      </c>
      <c r="C73" s="153">
        <f t="shared" si="24"/>
        <v>0</v>
      </c>
      <c r="D73" s="279">
        <v>0</v>
      </c>
      <c r="E73" s="280"/>
      <c r="F73" s="161">
        <f t="shared" si="51"/>
        <v>0</v>
      </c>
      <c r="G73" s="281"/>
      <c r="H73" s="280"/>
      <c r="I73" s="282">
        <f t="shared" si="52"/>
        <v>0</v>
      </c>
      <c r="J73" s="279">
        <v>0</v>
      </c>
      <c r="K73" s="280"/>
      <c r="L73" s="161">
        <f t="shared" si="53"/>
        <v>0</v>
      </c>
      <c r="M73" s="281"/>
      <c r="N73" s="280"/>
      <c r="O73" s="282">
        <f t="shared" si="54"/>
        <v>0</v>
      </c>
      <c r="P73" s="283"/>
      <c r="Q73" s="42"/>
    </row>
    <row r="74" spans="1:17" x14ac:dyDescent="0.2">
      <c r="A74" s="259">
        <v>2000</v>
      </c>
      <c r="B74" s="259" t="s">
        <v>144</v>
      </c>
      <c r="C74" s="260">
        <f t="shared" si="24"/>
        <v>595042</v>
      </c>
      <c r="D74" s="261">
        <f>SUM(D75,D82,D129,D163,D164,D171)</f>
        <v>539959</v>
      </c>
      <c r="E74" s="262">
        <f t="shared" ref="E74" si="55">SUM(E75,E82,E129,E163,E164,E171)</f>
        <v>18006</v>
      </c>
      <c r="F74" s="263">
        <f>SUM(F75,F82,F129,F163,F164,F171)</f>
        <v>557965</v>
      </c>
      <c r="G74" s="264">
        <f t="shared" ref="G74:I74" si="56">SUM(G75,G82,G129,G163,G164,G171)</f>
        <v>0</v>
      </c>
      <c r="H74" s="262">
        <f t="shared" si="56"/>
        <v>0</v>
      </c>
      <c r="I74" s="265">
        <f t="shared" si="56"/>
        <v>0</v>
      </c>
      <c r="J74" s="261">
        <f>SUM(J75,J82,J129,J163,J164,J171)</f>
        <v>37077</v>
      </c>
      <c r="K74" s="262">
        <f t="shared" ref="K74:O74" si="57">SUM(K75,K82,K129,K163,K164,K171)</f>
        <v>0</v>
      </c>
      <c r="L74" s="263">
        <f t="shared" si="57"/>
        <v>37077</v>
      </c>
      <c r="M74" s="264">
        <f t="shared" si="57"/>
        <v>0</v>
      </c>
      <c r="N74" s="262">
        <f t="shared" si="57"/>
        <v>0</v>
      </c>
      <c r="O74" s="265">
        <f t="shared" si="57"/>
        <v>0</v>
      </c>
      <c r="P74" s="266"/>
      <c r="Q74" s="42"/>
    </row>
    <row r="75" spans="1:17" ht="24" hidden="1" x14ac:dyDescent="0.2">
      <c r="A75" s="124">
        <v>2100</v>
      </c>
      <c r="B75" s="267" t="s">
        <v>145</v>
      </c>
      <c r="C75" s="125">
        <f t="shared" si="24"/>
        <v>0</v>
      </c>
      <c r="D75" s="136">
        <f>SUM(D76,D79)</f>
        <v>0</v>
      </c>
      <c r="E75" s="137">
        <f t="shared" ref="E75" si="58">SUM(E76,E79)</f>
        <v>0</v>
      </c>
      <c r="F75" s="138">
        <f>SUM(F76,F79)</f>
        <v>0</v>
      </c>
      <c r="G75" s="268">
        <f t="shared" ref="G75:I75" si="59">SUM(G76,G79)</f>
        <v>0</v>
      </c>
      <c r="H75" s="137">
        <f t="shared" si="59"/>
        <v>0</v>
      </c>
      <c r="I75" s="269">
        <f t="shared" si="59"/>
        <v>0</v>
      </c>
      <c r="J75" s="136">
        <f>SUM(J76,J79)</f>
        <v>0</v>
      </c>
      <c r="K75" s="137">
        <f t="shared" ref="K75:O75" si="60">SUM(K76,K79)</f>
        <v>0</v>
      </c>
      <c r="L75" s="138">
        <f t="shared" si="60"/>
        <v>0</v>
      </c>
      <c r="M75" s="268">
        <f t="shared" si="60"/>
        <v>0</v>
      </c>
      <c r="N75" s="137">
        <f t="shared" si="60"/>
        <v>0</v>
      </c>
      <c r="O75" s="269">
        <f t="shared" si="60"/>
        <v>0</v>
      </c>
      <c r="P75" s="289"/>
      <c r="Q75" s="42"/>
    </row>
    <row r="76" spans="1:17" ht="24" hidden="1" x14ac:dyDescent="0.2">
      <c r="A76" s="290">
        <v>2110</v>
      </c>
      <c r="B76" s="140" t="s">
        <v>146</v>
      </c>
      <c r="C76" s="141">
        <f t="shared" si="24"/>
        <v>0</v>
      </c>
      <c r="D76" s="291">
        <f>SUM(D77:D78)</f>
        <v>0</v>
      </c>
      <c r="E76" s="292">
        <f t="shared" ref="E76" si="61">SUM(E77:E78)</f>
        <v>0</v>
      </c>
      <c r="F76" s="149">
        <f>SUM(F77:F78)</f>
        <v>0</v>
      </c>
      <c r="G76" s="293">
        <f t="shared" ref="G76:I76" si="62">SUM(G77:G78)</f>
        <v>0</v>
      </c>
      <c r="H76" s="292">
        <f t="shared" si="62"/>
        <v>0</v>
      </c>
      <c r="I76" s="192">
        <f t="shared" si="62"/>
        <v>0</v>
      </c>
      <c r="J76" s="291">
        <f>SUM(J77:J78)</f>
        <v>0</v>
      </c>
      <c r="K76" s="292">
        <f t="shared" ref="K76:O76" si="63">SUM(K77:K78)</f>
        <v>0</v>
      </c>
      <c r="L76" s="149">
        <f t="shared" si="63"/>
        <v>0</v>
      </c>
      <c r="M76" s="293">
        <f t="shared" si="63"/>
        <v>0</v>
      </c>
      <c r="N76" s="292">
        <f t="shared" si="63"/>
        <v>0</v>
      </c>
      <c r="O76" s="192">
        <f t="shared" si="63"/>
        <v>0</v>
      </c>
      <c r="P76" s="278"/>
      <c r="Q76" s="42"/>
    </row>
    <row r="77" spans="1:17" hidden="1" x14ac:dyDescent="0.2">
      <c r="A77" s="102">
        <v>2111</v>
      </c>
      <c r="B77" s="152" t="s">
        <v>147</v>
      </c>
      <c r="C77" s="153">
        <f t="shared" si="24"/>
        <v>0</v>
      </c>
      <c r="D77" s="279">
        <v>0</v>
      </c>
      <c r="E77" s="280"/>
      <c r="F77" s="161">
        <f t="shared" ref="F77:F78" si="64">D77+E77</f>
        <v>0</v>
      </c>
      <c r="G77" s="281"/>
      <c r="H77" s="280"/>
      <c r="I77" s="282">
        <f t="shared" ref="I77:I78" si="65">G77+H77</f>
        <v>0</v>
      </c>
      <c r="J77" s="279">
        <v>0</v>
      </c>
      <c r="K77" s="280"/>
      <c r="L77" s="161">
        <f t="shared" ref="L77:L78" si="66">J77+K77</f>
        <v>0</v>
      </c>
      <c r="M77" s="281"/>
      <c r="N77" s="280"/>
      <c r="O77" s="282">
        <f t="shared" ref="O77:O78" si="67">M77+N77</f>
        <v>0</v>
      </c>
      <c r="P77" s="283"/>
      <c r="Q77" s="42"/>
    </row>
    <row r="78" spans="1:17" ht="24" hidden="1" x14ac:dyDescent="0.2">
      <c r="A78" s="102">
        <v>2112</v>
      </c>
      <c r="B78" s="152" t="s">
        <v>148</v>
      </c>
      <c r="C78" s="153">
        <f t="shared" si="24"/>
        <v>0</v>
      </c>
      <c r="D78" s="279">
        <v>0</v>
      </c>
      <c r="E78" s="280"/>
      <c r="F78" s="161">
        <f t="shared" si="64"/>
        <v>0</v>
      </c>
      <c r="G78" s="281"/>
      <c r="H78" s="280"/>
      <c r="I78" s="282">
        <f t="shared" si="65"/>
        <v>0</v>
      </c>
      <c r="J78" s="279">
        <v>0</v>
      </c>
      <c r="K78" s="280"/>
      <c r="L78" s="161">
        <f t="shared" si="66"/>
        <v>0</v>
      </c>
      <c r="M78" s="281"/>
      <c r="N78" s="280"/>
      <c r="O78" s="282">
        <f t="shared" si="67"/>
        <v>0</v>
      </c>
      <c r="P78" s="283"/>
      <c r="Q78" s="42"/>
    </row>
    <row r="79" spans="1:17" ht="24" hidden="1" x14ac:dyDescent="0.2">
      <c r="A79" s="284">
        <v>2120</v>
      </c>
      <c r="B79" s="152" t="s">
        <v>149</v>
      </c>
      <c r="C79" s="153">
        <f t="shared" si="24"/>
        <v>0</v>
      </c>
      <c r="D79" s="285">
        <f>SUM(D80:D81)</f>
        <v>0</v>
      </c>
      <c r="E79" s="286">
        <f t="shared" ref="E79" si="68">SUM(E80:E81)</f>
        <v>0</v>
      </c>
      <c r="F79" s="161">
        <f>SUM(F80:F81)</f>
        <v>0</v>
      </c>
      <c r="G79" s="287">
        <f t="shared" ref="G79:I79" si="69">SUM(G80:G81)</f>
        <v>0</v>
      </c>
      <c r="H79" s="286">
        <f t="shared" si="69"/>
        <v>0</v>
      </c>
      <c r="I79" s="282">
        <f t="shared" si="69"/>
        <v>0</v>
      </c>
      <c r="J79" s="285">
        <f>SUM(J80:J81)</f>
        <v>0</v>
      </c>
      <c r="K79" s="286">
        <f t="shared" ref="K79:O79" si="70">SUM(K80:K81)</f>
        <v>0</v>
      </c>
      <c r="L79" s="161">
        <f t="shared" si="70"/>
        <v>0</v>
      </c>
      <c r="M79" s="287">
        <f t="shared" si="70"/>
        <v>0</v>
      </c>
      <c r="N79" s="286">
        <f t="shared" si="70"/>
        <v>0</v>
      </c>
      <c r="O79" s="282">
        <f t="shared" si="70"/>
        <v>0</v>
      </c>
      <c r="P79" s="283"/>
      <c r="Q79" s="42"/>
    </row>
    <row r="80" spans="1:17" hidden="1" x14ac:dyDescent="0.2">
      <c r="A80" s="102">
        <v>2121</v>
      </c>
      <c r="B80" s="152" t="s">
        <v>147</v>
      </c>
      <c r="C80" s="153">
        <f t="shared" si="24"/>
        <v>0</v>
      </c>
      <c r="D80" s="279">
        <v>0</v>
      </c>
      <c r="E80" s="280"/>
      <c r="F80" s="161">
        <f t="shared" ref="F80:F81" si="71">D80+E80</f>
        <v>0</v>
      </c>
      <c r="G80" s="281"/>
      <c r="H80" s="280"/>
      <c r="I80" s="282">
        <f t="shared" ref="I80:I81" si="72">G80+H80</f>
        <v>0</v>
      </c>
      <c r="J80" s="279">
        <v>0</v>
      </c>
      <c r="K80" s="280"/>
      <c r="L80" s="161">
        <f t="shared" ref="L80:L81" si="73">J80+K80</f>
        <v>0</v>
      </c>
      <c r="M80" s="281"/>
      <c r="N80" s="280"/>
      <c r="O80" s="282">
        <f t="shared" ref="O80:O81" si="74">M80+N80</f>
        <v>0</v>
      </c>
      <c r="P80" s="283"/>
      <c r="Q80" s="42"/>
    </row>
    <row r="81" spans="1:17" ht="24" hidden="1" x14ac:dyDescent="0.2">
      <c r="A81" s="102">
        <v>2122</v>
      </c>
      <c r="B81" s="152" t="s">
        <v>148</v>
      </c>
      <c r="C81" s="153">
        <f t="shared" si="24"/>
        <v>0</v>
      </c>
      <c r="D81" s="279">
        <v>0</v>
      </c>
      <c r="E81" s="280"/>
      <c r="F81" s="161">
        <f t="shared" si="71"/>
        <v>0</v>
      </c>
      <c r="G81" s="281"/>
      <c r="H81" s="280"/>
      <c r="I81" s="282">
        <f t="shared" si="72"/>
        <v>0</v>
      </c>
      <c r="J81" s="279">
        <v>0</v>
      </c>
      <c r="K81" s="280"/>
      <c r="L81" s="161">
        <f t="shared" si="73"/>
        <v>0</v>
      </c>
      <c r="M81" s="281"/>
      <c r="N81" s="280"/>
      <c r="O81" s="282">
        <f t="shared" si="74"/>
        <v>0</v>
      </c>
      <c r="P81" s="283"/>
      <c r="Q81" s="42"/>
    </row>
    <row r="82" spans="1:17" x14ac:dyDescent="0.2">
      <c r="A82" s="124">
        <v>2200</v>
      </c>
      <c r="B82" s="267" t="s">
        <v>150</v>
      </c>
      <c r="C82" s="125">
        <f t="shared" si="24"/>
        <v>592042</v>
      </c>
      <c r="D82" s="136">
        <f>SUM(D83,D88,D94,D102,D111,D115,D121,D127)</f>
        <v>536959</v>
      </c>
      <c r="E82" s="137">
        <f t="shared" ref="E82" si="75">SUM(E83,E88,E94,E102,E111,E115,E121,E127)</f>
        <v>18006</v>
      </c>
      <c r="F82" s="138">
        <f>SUM(F83,F88,F94,F102,F111,F115,F121,F127)</f>
        <v>554965</v>
      </c>
      <c r="G82" s="268">
        <f t="shared" ref="G82:I82" si="76">SUM(G83,G88,G94,G102,G111,G115,G121,G127)</f>
        <v>0</v>
      </c>
      <c r="H82" s="137">
        <f t="shared" si="76"/>
        <v>0</v>
      </c>
      <c r="I82" s="269">
        <f t="shared" si="76"/>
        <v>0</v>
      </c>
      <c r="J82" s="136">
        <f>SUM(J83,J88,J94,J102,J111,J115,J121,J127)</f>
        <v>37077</v>
      </c>
      <c r="K82" s="137">
        <f t="shared" ref="K82:O82" si="77">SUM(K83,K88,K94,K102,K111,K115,K121,K127)</f>
        <v>0</v>
      </c>
      <c r="L82" s="138">
        <f t="shared" si="77"/>
        <v>37077</v>
      </c>
      <c r="M82" s="268">
        <f t="shared" si="77"/>
        <v>0</v>
      </c>
      <c r="N82" s="137">
        <f t="shared" si="77"/>
        <v>0</v>
      </c>
      <c r="O82" s="269">
        <f t="shared" si="77"/>
        <v>0</v>
      </c>
      <c r="P82" s="294"/>
      <c r="Q82" s="42"/>
    </row>
    <row r="83" spans="1:17" ht="24" hidden="1" x14ac:dyDescent="0.2">
      <c r="A83" s="271">
        <v>2210</v>
      </c>
      <c r="B83" s="205" t="s">
        <v>151</v>
      </c>
      <c r="C83" s="217">
        <f t="shared" si="24"/>
        <v>0</v>
      </c>
      <c r="D83" s="272">
        <f>SUM(D84:D87)</f>
        <v>0</v>
      </c>
      <c r="E83" s="273">
        <f t="shared" ref="E83" si="78">SUM(E84:E87)</f>
        <v>0</v>
      </c>
      <c r="F83" s="274">
        <f>SUM(F84:F87)</f>
        <v>0</v>
      </c>
      <c r="G83" s="275">
        <f t="shared" ref="G83:I83" si="79">SUM(G84:G87)</f>
        <v>0</v>
      </c>
      <c r="H83" s="273">
        <f t="shared" si="79"/>
        <v>0</v>
      </c>
      <c r="I83" s="276">
        <f t="shared" si="79"/>
        <v>0</v>
      </c>
      <c r="J83" s="272">
        <f>SUM(J84:J87)</f>
        <v>0</v>
      </c>
      <c r="K83" s="273">
        <f t="shared" ref="K83:O83" si="80">SUM(K84:K87)</f>
        <v>0</v>
      </c>
      <c r="L83" s="274">
        <f t="shared" si="80"/>
        <v>0</v>
      </c>
      <c r="M83" s="275">
        <f t="shared" si="80"/>
        <v>0</v>
      </c>
      <c r="N83" s="273">
        <f t="shared" si="80"/>
        <v>0</v>
      </c>
      <c r="O83" s="276">
        <f t="shared" si="80"/>
        <v>0</v>
      </c>
      <c r="P83" s="277"/>
      <c r="Q83" s="42"/>
    </row>
    <row r="84" spans="1:17" ht="24" hidden="1" x14ac:dyDescent="0.2">
      <c r="A84" s="93">
        <v>2211</v>
      </c>
      <c r="B84" s="140" t="s">
        <v>152</v>
      </c>
      <c r="C84" s="141">
        <f t="shared" si="24"/>
        <v>0</v>
      </c>
      <c r="D84" s="193">
        <v>0</v>
      </c>
      <c r="E84" s="191"/>
      <c r="F84" s="149">
        <f t="shared" ref="F84:F87" si="81">D84+E84</f>
        <v>0</v>
      </c>
      <c r="G84" s="190"/>
      <c r="H84" s="191"/>
      <c r="I84" s="192">
        <f t="shared" ref="I84:I87" si="82">G84+H84</f>
        <v>0</v>
      </c>
      <c r="J84" s="193">
        <v>0</v>
      </c>
      <c r="K84" s="191"/>
      <c r="L84" s="149">
        <f t="shared" ref="L84:L87" si="83">J84+K84</f>
        <v>0</v>
      </c>
      <c r="M84" s="190"/>
      <c r="N84" s="191"/>
      <c r="O84" s="192">
        <f t="shared" ref="O84:O87" si="84">M84+N84</f>
        <v>0</v>
      </c>
      <c r="P84" s="278"/>
      <c r="Q84" s="42"/>
    </row>
    <row r="85" spans="1:17" ht="36" hidden="1" x14ac:dyDescent="0.2">
      <c r="A85" s="102">
        <v>2212</v>
      </c>
      <c r="B85" s="152" t="s">
        <v>153</v>
      </c>
      <c r="C85" s="153">
        <f t="shared" si="24"/>
        <v>0</v>
      </c>
      <c r="D85" s="279">
        <v>0</v>
      </c>
      <c r="E85" s="280"/>
      <c r="F85" s="161">
        <f t="shared" si="81"/>
        <v>0</v>
      </c>
      <c r="G85" s="281"/>
      <c r="H85" s="280"/>
      <c r="I85" s="282">
        <f t="shared" si="82"/>
        <v>0</v>
      </c>
      <c r="J85" s="279">
        <v>0</v>
      </c>
      <c r="K85" s="280"/>
      <c r="L85" s="161">
        <f t="shared" si="83"/>
        <v>0</v>
      </c>
      <c r="M85" s="281"/>
      <c r="N85" s="280"/>
      <c r="O85" s="282">
        <f t="shared" si="84"/>
        <v>0</v>
      </c>
      <c r="P85" s="283"/>
      <c r="Q85" s="42"/>
    </row>
    <row r="86" spans="1:17" ht="24" hidden="1" x14ac:dyDescent="0.2">
      <c r="A86" s="102">
        <v>2214</v>
      </c>
      <c r="B86" s="152" t="s">
        <v>154</v>
      </c>
      <c r="C86" s="153">
        <f t="shared" si="24"/>
        <v>0</v>
      </c>
      <c r="D86" s="279">
        <v>0</v>
      </c>
      <c r="E86" s="280"/>
      <c r="F86" s="161">
        <f t="shared" si="81"/>
        <v>0</v>
      </c>
      <c r="G86" s="281"/>
      <c r="H86" s="280"/>
      <c r="I86" s="282">
        <f t="shared" si="82"/>
        <v>0</v>
      </c>
      <c r="J86" s="279">
        <v>0</v>
      </c>
      <c r="K86" s="280"/>
      <c r="L86" s="161">
        <f t="shared" si="83"/>
        <v>0</v>
      </c>
      <c r="M86" s="281"/>
      <c r="N86" s="280"/>
      <c r="O86" s="282">
        <f t="shared" si="84"/>
        <v>0</v>
      </c>
      <c r="P86" s="283"/>
      <c r="Q86" s="42"/>
    </row>
    <row r="87" spans="1:17" hidden="1" x14ac:dyDescent="0.2">
      <c r="A87" s="102">
        <v>2219</v>
      </c>
      <c r="B87" s="152" t="s">
        <v>155</v>
      </c>
      <c r="C87" s="153">
        <f t="shared" si="24"/>
        <v>0</v>
      </c>
      <c r="D87" s="279">
        <v>0</v>
      </c>
      <c r="E87" s="280"/>
      <c r="F87" s="161">
        <f t="shared" si="81"/>
        <v>0</v>
      </c>
      <c r="G87" s="281"/>
      <c r="H87" s="280"/>
      <c r="I87" s="282">
        <f t="shared" si="82"/>
        <v>0</v>
      </c>
      <c r="J87" s="279">
        <v>0</v>
      </c>
      <c r="K87" s="280"/>
      <c r="L87" s="161">
        <f t="shared" si="83"/>
        <v>0</v>
      </c>
      <c r="M87" s="281"/>
      <c r="N87" s="280"/>
      <c r="O87" s="282">
        <f t="shared" si="84"/>
        <v>0</v>
      </c>
      <c r="P87" s="283"/>
      <c r="Q87" s="42"/>
    </row>
    <row r="88" spans="1:17" ht="24" x14ac:dyDescent="0.2">
      <c r="A88" s="284">
        <v>2220</v>
      </c>
      <c r="B88" s="152" t="s">
        <v>156</v>
      </c>
      <c r="C88" s="153">
        <f t="shared" si="24"/>
        <v>26920</v>
      </c>
      <c r="D88" s="285">
        <f>SUM(D89:D93)</f>
        <v>26920</v>
      </c>
      <c r="E88" s="286">
        <f t="shared" ref="E88" si="85">SUM(E89:E93)</f>
        <v>0</v>
      </c>
      <c r="F88" s="161">
        <f>SUM(F89:F93)</f>
        <v>26920</v>
      </c>
      <c r="G88" s="287">
        <f t="shared" ref="G88:I88" si="86">SUM(G89:G93)</f>
        <v>0</v>
      </c>
      <c r="H88" s="286">
        <f t="shared" si="86"/>
        <v>0</v>
      </c>
      <c r="I88" s="282">
        <f t="shared" si="86"/>
        <v>0</v>
      </c>
      <c r="J88" s="285">
        <f>SUM(J89:J93)</f>
        <v>0</v>
      </c>
      <c r="K88" s="286">
        <f t="shared" ref="K88:O88" si="87">SUM(K89:K93)</f>
        <v>0</v>
      </c>
      <c r="L88" s="161">
        <f t="shared" si="87"/>
        <v>0</v>
      </c>
      <c r="M88" s="287">
        <f t="shared" si="87"/>
        <v>0</v>
      </c>
      <c r="N88" s="286">
        <f t="shared" si="87"/>
        <v>0</v>
      </c>
      <c r="O88" s="282">
        <f t="shared" si="87"/>
        <v>0</v>
      </c>
      <c r="P88" s="283"/>
      <c r="Q88" s="42"/>
    </row>
    <row r="89" spans="1:17" ht="24" x14ac:dyDescent="0.2">
      <c r="A89" s="102">
        <v>2221</v>
      </c>
      <c r="B89" s="152" t="s">
        <v>157</v>
      </c>
      <c r="C89" s="153">
        <f t="shared" si="24"/>
        <v>19620</v>
      </c>
      <c r="D89" s="279">
        <v>19620</v>
      </c>
      <c r="E89" s="280"/>
      <c r="F89" s="161">
        <f t="shared" ref="F89:F93" si="88">D89+E89</f>
        <v>19620</v>
      </c>
      <c r="G89" s="281"/>
      <c r="H89" s="280"/>
      <c r="I89" s="282">
        <f t="shared" ref="I89:I93" si="89">G89+H89</f>
        <v>0</v>
      </c>
      <c r="J89" s="279">
        <v>0</v>
      </c>
      <c r="K89" s="280"/>
      <c r="L89" s="161">
        <f t="shared" ref="L89:L93" si="90">J89+K89</f>
        <v>0</v>
      </c>
      <c r="M89" s="281"/>
      <c r="N89" s="280"/>
      <c r="O89" s="282">
        <f t="shared" ref="O89:O93" si="91">M89+N89</f>
        <v>0</v>
      </c>
      <c r="P89" s="283"/>
      <c r="Q89" s="42"/>
    </row>
    <row r="90" spans="1:17" x14ac:dyDescent="0.2">
      <c r="A90" s="102">
        <v>2222</v>
      </c>
      <c r="B90" s="152" t="s">
        <v>158</v>
      </c>
      <c r="C90" s="153">
        <f t="shared" si="24"/>
        <v>850</v>
      </c>
      <c r="D90" s="279">
        <v>850</v>
      </c>
      <c r="E90" s="280"/>
      <c r="F90" s="161">
        <f t="shared" si="88"/>
        <v>850</v>
      </c>
      <c r="G90" s="281"/>
      <c r="H90" s="280"/>
      <c r="I90" s="282">
        <f t="shared" si="89"/>
        <v>0</v>
      </c>
      <c r="J90" s="279">
        <v>0</v>
      </c>
      <c r="K90" s="280"/>
      <c r="L90" s="161">
        <f t="shared" si="90"/>
        <v>0</v>
      </c>
      <c r="M90" s="281"/>
      <c r="N90" s="280"/>
      <c r="O90" s="282">
        <f t="shared" si="91"/>
        <v>0</v>
      </c>
      <c r="P90" s="283"/>
      <c r="Q90" s="42"/>
    </row>
    <row r="91" spans="1:17" x14ac:dyDescent="0.2">
      <c r="A91" s="102">
        <v>2223</v>
      </c>
      <c r="B91" s="152" t="s">
        <v>159</v>
      </c>
      <c r="C91" s="153">
        <f t="shared" si="24"/>
        <v>6450</v>
      </c>
      <c r="D91" s="279">
        <v>6450</v>
      </c>
      <c r="E91" s="280"/>
      <c r="F91" s="161">
        <f t="shared" si="88"/>
        <v>6450</v>
      </c>
      <c r="G91" s="281"/>
      <c r="H91" s="280"/>
      <c r="I91" s="282">
        <f t="shared" si="89"/>
        <v>0</v>
      </c>
      <c r="J91" s="279">
        <v>0</v>
      </c>
      <c r="K91" s="280"/>
      <c r="L91" s="161">
        <f t="shared" si="90"/>
        <v>0</v>
      </c>
      <c r="M91" s="281"/>
      <c r="N91" s="280"/>
      <c r="O91" s="282">
        <f t="shared" si="91"/>
        <v>0</v>
      </c>
      <c r="P91" s="283"/>
      <c r="Q91" s="42"/>
    </row>
    <row r="92" spans="1:17" ht="48" hidden="1" x14ac:dyDescent="0.2">
      <c r="A92" s="102">
        <v>2224</v>
      </c>
      <c r="B92" s="152" t="s">
        <v>160</v>
      </c>
      <c r="C92" s="153">
        <f t="shared" si="24"/>
        <v>0</v>
      </c>
      <c r="D92" s="279">
        <v>0</v>
      </c>
      <c r="E92" s="280"/>
      <c r="F92" s="161">
        <f t="shared" si="88"/>
        <v>0</v>
      </c>
      <c r="G92" s="281"/>
      <c r="H92" s="280"/>
      <c r="I92" s="282">
        <f t="shared" si="89"/>
        <v>0</v>
      </c>
      <c r="J92" s="279">
        <v>0</v>
      </c>
      <c r="K92" s="280"/>
      <c r="L92" s="161">
        <f t="shared" si="90"/>
        <v>0</v>
      </c>
      <c r="M92" s="281"/>
      <c r="N92" s="280"/>
      <c r="O92" s="282">
        <f t="shared" si="91"/>
        <v>0</v>
      </c>
      <c r="P92" s="283"/>
      <c r="Q92" s="42"/>
    </row>
    <row r="93" spans="1:17" ht="24" hidden="1" x14ac:dyDescent="0.2">
      <c r="A93" s="102">
        <v>2229</v>
      </c>
      <c r="B93" s="152" t="s">
        <v>161</v>
      </c>
      <c r="C93" s="153">
        <f t="shared" si="24"/>
        <v>0</v>
      </c>
      <c r="D93" s="279">
        <v>0</v>
      </c>
      <c r="E93" s="280"/>
      <c r="F93" s="161">
        <f t="shared" si="88"/>
        <v>0</v>
      </c>
      <c r="G93" s="281"/>
      <c r="H93" s="280"/>
      <c r="I93" s="282">
        <f t="shared" si="89"/>
        <v>0</v>
      </c>
      <c r="J93" s="279">
        <v>0</v>
      </c>
      <c r="K93" s="280"/>
      <c r="L93" s="161">
        <f t="shared" si="90"/>
        <v>0</v>
      </c>
      <c r="M93" s="281"/>
      <c r="N93" s="280"/>
      <c r="O93" s="282">
        <f t="shared" si="91"/>
        <v>0</v>
      </c>
      <c r="P93" s="283"/>
      <c r="Q93" s="42"/>
    </row>
    <row r="94" spans="1:17" ht="36" x14ac:dyDescent="0.2">
      <c r="A94" s="284">
        <v>2230</v>
      </c>
      <c r="B94" s="152" t="s">
        <v>162</v>
      </c>
      <c r="C94" s="153">
        <f t="shared" si="24"/>
        <v>5000</v>
      </c>
      <c r="D94" s="285">
        <f>SUM(D95:D101)</f>
        <v>5000</v>
      </c>
      <c r="E94" s="286">
        <f t="shared" ref="E94" si="92">SUM(E95:E101)</f>
        <v>0</v>
      </c>
      <c r="F94" s="161">
        <f>SUM(F95:F101)</f>
        <v>5000</v>
      </c>
      <c r="G94" s="287">
        <f t="shared" ref="G94:I94" si="93">SUM(G95:G101)</f>
        <v>0</v>
      </c>
      <c r="H94" s="286">
        <f t="shared" si="93"/>
        <v>0</v>
      </c>
      <c r="I94" s="282">
        <f t="shared" si="93"/>
        <v>0</v>
      </c>
      <c r="J94" s="285">
        <f>SUM(J95:J101)</f>
        <v>0</v>
      </c>
      <c r="K94" s="286">
        <f t="shared" ref="K94:N94" si="94">SUM(K95:K101)</f>
        <v>0</v>
      </c>
      <c r="L94" s="161">
        <f t="shared" si="94"/>
        <v>0</v>
      </c>
      <c r="M94" s="287">
        <f t="shared" si="94"/>
        <v>0</v>
      </c>
      <c r="N94" s="286">
        <f t="shared" si="94"/>
        <v>0</v>
      </c>
      <c r="O94" s="282">
        <f>SUM(O95:O101)</f>
        <v>0</v>
      </c>
      <c r="P94" s="283"/>
      <c r="Q94" s="42"/>
    </row>
    <row r="95" spans="1:17" ht="24" hidden="1" x14ac:dyDescent="0.2">
      <c r="A95" s="102">
        <v>2231</v>
      </c>
      <c r="B95" s="152" t="s">
        <v>163</v>
      </c>
      <c r="C95" s="153">
        <f t="shared" si="24"/>
        <v>0</v>
      </c>
      <c r="D95" s="279">
        <v>0</v>
      </c>
      <c r="E95" s="280"/>
      <c r="F95" s="161">
        <f t="shared" ref="F95:F101" si="95">D95+E95</f>
        <v>0</v>
      </c>
      <c r="G95" s="281"/>
      <c r="H95" s="280"/>
      <c r="I95" s="282">
        <f t="shared" ref="I95:I101" si="96">G95+H95</f>
        <v>0</v>
      </c>
      <c r="J95" s="279">
        <v>0</v>
      </c>
      <c r="K95" s="280"/>
      <c r="L95" s="161">
        <f t="shared" ref="L95:L101" si="97">J95+K95</f>
        <v>0</v>
      </c>
      <c r="M95" s="281"/>
      <c r="N95" s="280"/>
      <c r="O95" s="282">
        <f t="shared" ref="O95:O101" si="98">M95+N95</f>
        <v>0</v>
      </c>
      <c r="P95" s="283"/>
      <c r="Q95" s="42"/>
    </row>
    <row r="96" spans="1:17" ht="36" hidden="1" x14ac:dyDescent="0.2">
      <c r="A96" s="102">
        <v>2232</v>
      </c>
      <c r="B96" s="152" t="s">
        <v>164</v>
      </c>
      <c r="C96" s="153">
        <f t="shared" si="24"/>
        <v>0</v>
      </c>
      <c r="D96" s="279">
        <v>0</v>
      </c>
      <c r="E96" s="280"/>
      <c r="F96" s="161">
        <f t="shared" si="95"/>
        <v>0</v>
      </c>
      <c r="G96" s="281"/>
      <c r="H96" s="280"/>
      <c r="I96" s="282">
        <f t="shared" si="96"/>
        <v>0</v>
      </c>
      <c r="J96" s="279">
        <v>0</v>
      </c>
      <c r="K96" s="280"/>
      <c r="L96" s="161">
        <f t="shared" si="97"/>
        <v>0</v>
      </c>
      <c r="M96" s="281"/>
      <c r="N96" s="280"/>
      <c r="O96" s="282">
        <f t="shared" si="98"/>
        <v>0</v>
      </c>
      <c r="P96" s="283"/>
      <c r="Q96" s="42"/>
    </row>
    <row r="97" spans="1:17" ht="24" hidden="1" x14ac:dyDescent="0.2">
      <c r="A97" s="93">
        <v>2233</v>
      </c>
      <c r="B97" s="140" t="s">
        <v>165</v>
      </c>
      <c r="C97" s="141">
        <f t="shared" si="24"/>
        <v>0</v>
      </c>
      <c r="D97" s="193">
        <v>0</v>
      </c>
      <c r="E97" s="191"/>
      <c r="F97" s="149">
        <f t="shared" si="95"/>
        <v>0</v>
      </c>
      <c r="G97" s="190"/>
      <c r="H97" s="191"/>
      <c r="I97" s="192">
        <f t="shared" si="96"/>
        <v>0</v>
      </c>
      <c r="J97" s="193">
        <v>0</v>
      </c>
      <c r="K97" s="191"/>
      <c r="L97" s="149">
        <f t="shared" si="97"/>
        <v>0</v>
      </c>
      <c r="M97" s="190"/>
      <c r="N97" s="191"/>
      <c r="O97" s="192">
        <f t="shared" si="98"/>
        <v>0</v>
      </c>
      <c r="P97" s="278"/>
      <c r="Q97" s="42"/>
    </row>
    <row r="98" spans="1:17" ht="36" hidden="1" x14ac:dyDescent="0.2">
      <c r="A98" s="102">
        <v>2234</v>
      </c>
      <c r="B98" s="152" t="s">
        <v>166</v>
      </c>
      <c r="C98" s="153">
        <f t="shared" si="24"/>
        <v>0</v>
      </c>
      <c r="D98" s="279">
        <v>0</v>
      </c>
      <c r="E98" s="280"/>
      <c r="F98" s="161">
        <f t="shared" si="95"/>
        <v>0</v>
      </c>
      <c r="G98" s="281"/>
      <c r="H98" s="280"/>
      <c r="I98" s="282">
        <f t="shared" si="96"/>
        <v>0</v>
      </c>
      <c r="J98" s="279">
        <v>0</v>
      </c>
      <c r="K98" s="280"/>
      <c r="L98" s="161">
        <f t="shared" si="97"/>
        <v>0</v>
      </c>
      <c r="M98" s="281"/>
      <c r="N98" s="280"/>
      <c r="O98" s="282">
        <f t="shared" si="98"/>
        <v>0</v>
      </c>
      <c r="P98" s="283"/>
      <c r="Q98" s="42"/>
    </row>
    <row r="99" spans="1:17" ht="24" hidden="1" x14ac:dyDescent="0.2">
      <c r="A99" s="102">
        <v>2235</v>
      </c>
      <c r="B99" s="152" t="s">
        <v>167</v>
      </c>
      <c r="C99" s="153">
        <f t="shared" si="24"/>
        <v>0</v>
      </c>
      <c r="D99" s="279">
        <v>0</v>
      </c>
      <c r="E99" s="280"/>
      <c r="F99" s="161">
        <f t="shared" si="95"/>
        <v>0</v>
      </c>
      <c r="G99" s="281"/>
      <c r="H99" s="280"/>
      <c r="I99" s="282">
        <f t="shared" si="96"/>
        <v>0</v>
      </c>
      <c r="J99" s="279">
        <v>0</v>
      </c>
      <c r="K99" s="280"/>
      <c r="L99" s="161">
        <f t="shared" si="97"/>
        <v>0</v>
      </c>
      <c r="M99" s="281"/>
      <c r="N99" s="280"/>
      <c r="O99" s="282">
        <f t="shared" si="98"/>
        <v>0</v>
      </c>
      <c r="P99" s="283"/>
      <c r="Q99" s="42"/>
    </row>
    <row r="100" spans="1:17" hidden="1" x14ac:dyDescent="0.2">
      <c r="A100" s="102">
        <v>2236</v>
      </c>
      <c r="B100" s="152" t="s">
        <v>168</v>
      </c>
      <c r="C100" s="153">
        <f t="shared" si="24"/>
        <v>0</v>
      </c>
      <c r="D100" s="279">
        <v>0</v>
      </c>
      <c r="E100" s="280"/>
      <c r="F100" s="161">
        <f t="shared" si="95"/>
        <v>0</v>
      </c>
      <c r="G100" s="281"/>
      <c r="H100" s="280"/>
      <c r="I100" s="282">
        <f t="shared" si="96"/>
        <v>0</v>
      </c>
      <c r="J100" s="279">
        <v>0</v>
      </c>
      <c r="K100" s="280"/>
      <c r="L100" s="161">
        <f t="shared" si="97"/>
        <v>0</v>
      </c>
      <c r="M100" s="281"/>
      <c r="N100" s="280"/>
      <c r="O100" s="282">
        <f t="shared" si="98"/>
        <v>0</v>
      </c>
      <c r="P100" s="283"/>
      <c r="Q100" s="42"/>
    </row>
    <row r="101" spans="1:17" ht="24" x14ac:dyDescent="0.2">
      <c r="A101" s="102">
        <v>2239</v>
      </c>
      <c r="B101" s="152" t="s">
        <v>169</v>
      </c>
      <c r="C101" s="153">
        <f t="shared" si="24"/>
        <v>5000</v>
      </c>
      <c r="D101" s="279">
        <v>5000</v>
      </c>
      <c r="E101" s="280"/>
      <c r="F101" s="161">
        <f t="shared" si="95"/>
        <v>5000</v>
      </c>
      <c r="G101" s="281"/>
      <c r="H101" s="280"/>
      <c r="I101" s="282">
        <f t="shared" si="96"/>
        <v>0</v>
      </c>
      <c r="J101" s="279">
        <v>0</v>
      </c>
      <c r="K101" s="280"/>
      <c r="L101" s="161">
        <f t="shared" si="97"/>
        <v>0</v>
      </c>
      <c r="M101" s="281"/>
      <c r="N101" s="280"/>
      <c r="O101" s="282">
        <f t="shared" si="98"/>
        <v>0</v>
      </c>
      <c r="P101" s="283"/>
      <c r="Q101" s="42"/>
    </row>
    <row r="102" spans="1:17" ht="36" x14ac:dyDescent="0.2">
      <c r="A102" s="284">
        <v>2240</v>
      </c>
      <c r="B102" s="152" t="s">
        <v>170</v>
      </c>
      <c r="C102" s="153">
        <f t="shared" si="24"/>
        <v>358327</v>
      </c>
      <c r="D102" s="285">
        <f>SUM(D103:D110)</f>
        <v>340321</v>
      </c>
      <c r="E102" s="286">
        <f t="shared" ref="E102" si="99">SUM(E103:E110)</f>
        <v>18006</v>
      </c>
      <c r="F102" s="161">
        <f>SUM(F103:F110)</f>
        <v>358327</v>
      </c>
      <c r="G102" s="287">
        <f t="shared" ref="G102:I102" si="100">SUM(G103:G110)</f>
        <v>0</v>
      </c>
      <c r="H102" s="286">
        <f t="shared" si="100"/>
        <v>0</v>
      </c>
      <c r="I102" s="282">
        <f t="shared" si="100"/>
        <v>0</v>
      </c>
      <c r="J102" s="285">
        <f>SUM(J103:J110)</f>
        <v>0</v>
      </c>
      <c r="K102" s="286">
        <f t="shared" ref="K102:N102" si="101">SUM(K103:K110)</f>
        <v>0</v>
      </c>
      <c r="L102" s="161">
        <f t="shared" si="101"/>
        <v>0</v>
      </c>
      <c r="M102" s="287">
        <f t="shared" si="101"/>
        <v>0</v>
      </c>
      <c r="N102" s="286">
        <f t="shared" si="101"/>
        <v>0</v>
      </c>
      <c r="O102" s="282">
        <f>SUM(O103:O110)</f>
        <v>0</v>
      </c>
      <c r="P102" s="283"/>
      <c r="Q102" s="42"/>
    </row>
    <row r="103" spans="1:17" x14ac:dyDescent="0.2">
      <c r="A103" s="102">
        <v>2241</v>
      </c>
      <c r="B103" s="152" t="s">
        <v>171</v>
      </c>
      <c r="C103" s="153">
        <f t="shared" si="24"/>
        <v>4500</v>
      </c>
      <c r="D103" s="279">
        <v>4500</v>
      </c>
      <c r="E103" s="280"/>
      <c r="F103" s="161">
        <f t="shared" ref="F103:F110" si="102">D103+E103</f>
        <v>4500</v>
      </c>
      <c r="G103" s="281"/>
      <c r="H103" s="280"/>
      <c r="I103" s="282">
        <f t="shared" ref="I103:I110" si="103">G103+H103</f>
        <v>0</v>
      </c>
      <c r="J103" s="279">
        <v>0</v>
      </c>
      <c r="K103" s="280"/>
      <c r="L103" s="161">
        <f t="shared" ref="L103:L110" si="104">J103+K103</f>
        <v>0</v>
      </c>
      <c r="M103" s="281"/>
      <c r="N103" s="280"/>
      <c r="O103" s="282">
        <f t="shared" ref="O103:O110" si="105">M103+N103</f>
        <v>0</v>
      </c>
      <c r="P103" s="283"/>
      <c r="Q103" s="42"/>
    </row>
    <row r="104" spans="1:17" ht="24" hidden="1" x14ac:dyDescent="0.2">
      <c r="A104" s="102">
        <v>2242</v>
      </c>
      <c r="B104" s="152" t="s">
        <v>172</v>
      </c>
      <c r="C104" s="153">
        <f t="shared" si="24"/>
        <v>0</v>
      </c>
      <c r="D104" s="279">
        <v>0</v>
      </c>
      <c r="E104" s="280"/>
      <c r="F104" s="161">
        <f t="shared" si="102"/>
        <v>0</v>
      </c>
      <c r="G104" s="281"/>
      <c r="H104" s="280"/>
      <c r="I104" s="282">
        <f t="shared" si="103"/>
        <v>0</v>
      </c>
      <c r="J104" s="279">
        <v>0</v>
      </c>
      <c r="K104" s="280"/>
      <c r="L104" s="161">
        <f t="shared" si="104"/>
        <v>0</v>
      </c>
      <c r="M104" s="281"/>
      <c r="N104" s="280"/>
      <c r="O104" s="282">
        <f t="shared" si="105"/>
        <v>0</v>
      </c>
      <c r="P104" s="283"/>
      <c r="Q104" s="42"/>
    </row>
    <row r="105" spans="1:17" ht="24" hidden="1" x14ac:dyDescent="0.2">
      <c r="A105" s="102">
        <v>2243</v>
      </c>
      <c r="B105" s="152" t="s">
        <v>173</v>
      </c>
      <c r="C105" s="153">
        <f t="shared" si="24"/>
        <v>0</v>
      </c>
      <c r="D105" s="279">
        <v>0</v>
      </c>
      <c r="E105" s="280"/>
      <c r="F105" s="161">
        <f t="shared" si="102"/>
        <v>0</v>
      </c>
      <c r="G105" s="281"/>
      <c r="H105" s="280"/>
      <c r="I105" s="282">
        <f t="shared" si="103"/>
        <v>0</v>
      </c>
      <c r="J105" s="279">
        <v>0</v>
      </c>
      <c r="K105" s="280"/>
      <c r="L105" s="161">
        <f t="shared" si="104"/>
        <v>0</v>
      </c>
      <c r="M105" s="281"/>
      <c r="N105" s="280"/>
      <c r="O105" s="282">
        <f t="shared" si="105"/>
        <v>0</v>
      </c>
      <c r="P105" s="283"/>
      <c r="Q105" s="42"/>
    </row>
    <row r="106" spans="1:17" x14ac:dyDescent="0.2">
      <c r="A106" s="102">
        <v>2244</v>
      </c>
      <c r="B106" s="152" t="s">
        <v>174</v>
      </c>
      <c r="C106" s="153">
        <f t="shared" si="24"/>
        <v>336077</v>
      </c>
      <c r="D106" s="279">
        <v>318071</v>
      </c>
      <c r="E106" s="280">
        <v>18006</v>
      </c>
      <c r="F106" s="161">
        <f t="shared" si="102"/>
        <v>336077</v>
      </c>
      <c r="G106" s="281"/>
      <c r="H106" s="280"/>
      <c r="I106" s="282">
        <f t="shared" si="103"/>
        <v>0</v>
      </c>
      <c r="J106" s="279">
        <v>0</v>
      </c>
      <c r="K106" s="280"/>
      <c r="L106" s="161">
        <f t="shared" si="104"/>
        <v>0</v>
      </c>
      <c r="M106" s="281"/>
      <c r="N106" s="280"/>
      <c r="O106" s="282">
        <f t="shared" si="105"/>
        <v>0</v>
      </c>
      <c r="P106" s="283"/>
      <c r="Q106" s="42"/>
    </row>
    <row r="107" spans="1:17" ht="24" hidden="1" x14ac:dyDescent="0.2">
      <c r="A107" s="102">
        <v>2246</v>
      </c>
      <c r="B107" s="152" t="s">
        <v>175</v>
      </c>
      <c r="C107" s="153">
        <f t="shared" si="24"/>
        <v>0</v>
      </c>
      <c r="D107" s="279">
        <v>0</v>
      </c>
      <c r="E107" s="280"/>
      <c r="F107" s="161">
        <f t="shared" si="102"/>
        <v>0</v>
      </c>
      <c r="G107" s="281"/>
      <c r="H107" s="280"/>
      <c r="I107" s="282">
        <f t="shared" si="103"/>
        <v>0</v>
      </c>
      <c r="J107" s="279">
        <v>0</v>
      </c>
      <c r="K107" s="280"/>
      <c r="L107" s="161">
        <f t="shared" si="104"/>
        <v>0</v>
      </c>
      <c r="M107" s="281"/>
      <c r="N107" s="280"/>
      <c r="O107" s="282">
        <f t="shared" si="105"/>
        <v>0</v>
      </c>
      <c r="P107" s="283"/>
      <c r="Q107" s="42"/>
    </row>
    <row r="108" spans="1:17" x14ac:dyDescent="0.2">
      <c r="A108" s="102">
        <v>2247</v>
      </c>
      <c r="B108" s="152" t="s">
        <v>176</v>
      </c>
      <c r="C108" s="153">
        <f t="shared" si="24"/>
        <v>17750</v>
      </c>
      <c r="D108" s="279">
        <v>17750</v>
      </c>
      <c r="E108" s="280"/>
      <c r="F108" s="161">
        <f t="shared" si="102"/>
        <v>17750</v>
      </c>
      <c r="G108" s="281"/>
      <c r="H108" s="280"/>
      <c r="I108" s="282">
        <f t="shared" si="103"/>
        <v>0</v>
      </c>
      <c r="J108" s="279">
        <v>0</v>
      </c>
      <c r="K108" s="280"/>
      <c r="L108" s="161">
        <f t="shared" si="104"/>
        <v>0</v>
      </c>
      <c r="M108" s="281"/>
      <c r="N108" s="280"/>
      <c r="O108" s="282">
        <f t="shared" si="105"/>
        <v>0</v>
      </c>
      <c r="P108" s="283"/>
      <c r="Q108" s="42"/>
    </row>
    <row r="109" spans="1:17" ht="24" hidden="1" x14ac:dyDescent="0.2">
      <c r="A109" s="102">
        <v>2248</v>
      </c>
      <c r="B109" s="152" t="s">
        <v>177</v>
      </c>
      <c r="C109" s="153">
        <f t="shared" si="24"/>
        <v>0</v>
      </c>
      <c r="D109" s="279">
        <v>0</v>
      </c>
      <c r="E109" s="280"/>
      <c r="F109" s="161">
        <f t="shared" si="102"/>
        <v>0</v>
      </c>
      <c r="G109" s="281"/>
      <c r="H109" s="280"/>
      <c r="I109" s="282">
        <f t="shared" si="103"/>
        <v>0</v>
      </c>
      <c r="J109" s="279">
        <v>0</v>
      </c>
      <c r="K109" s="280"/>
      <c r="L109" s="161">
        <f t="shared" si="104"/>
        <v>0</v>
      </c>
      <c r="M109" s="281"/>
      <c r="N109" s="280"/>
      <c r="O109" s="282">
        <f t="shared" si="105"/>
        <v>0</v>
      </c>
      <c r="P109" s="283"/>
      <c r="Q109" s="42"/>
    </row>
    <row r="110" spans="1:17" ht="24" hidden="1" x14ac:dyDescent="0.2">
      <c r="A110" s="102">
        <v>2249</v>
      </c>
      <c r="B110" s="152" t="s">
        <v>178</v>
      </c>
      <c r="C110" s="153">
        <f t="shared" si="24"/>
        <v>0</v>
      </c>
      <c r="D110" s="279">
        <v>0</v>
      </c>
      <c r="E110" s="280"/>
      <c r="F110" s="161">
        <f t="shared" si="102"/>
        <v>0</v>
      </c>
      <c r="G110" s="281"/>
      <c r="H110" s="280"/>
      <c r="I110" s="282">
        <f t="shared" si="103"/>
        <v>0</v>
      </c>
      <c r="J110" s="279">
        <v>0</v>
      </c>
      <c r="K110" s="280"/>
      <c r="L110" s="161">
        <f t="shared" si="104"/>
        <v>0</v>
      </c>
      <c r="M110" s="281"/>
      <c r="N110" s="280"/>
      <c r="O110" s="282">
        <f t="shared" si="105"/>
        <v>0</v>
      </c>
      <c r="P110" s="283"/>
      <c r="Q110" s="42"/>
    </row>
    <row r="111" spans="1:17" hidden="1" x14ac:dyDescent="0.2">
      <c r="A111" s="284">
        <v>2250</v>
      </c>
      <c r="B111" s="152" t="s">
        <v>179</v>
      </c>
      <c r="C111" s="153">
        <f t="shared" si="24"/>
        <v>0</v>
      </c>
      <c r="D111" s="285">
        <f>SUM(D112:D114)</f>
        <v>0</v>
      </c>
      <c r="E111" s="286">
        <f t="shared" ref="E111" si="106">SUM(E112:E114)</f>
        <v>0</v>
      </c>
      <c r="F111" s="161">
        <f>SUM(F112:F114)</f>
        <v>0</v>
      </c>
      <c r="G111" s="287">
        <f t="shared" ref="G111:I111" si="107">SUM(G112:G114)</f>
        <v>0</v>
      </c>
      <c r="H111" s="286">
        <f t="shared" si="107"/>
        <v>0</v>
      </c>
      <c r="I111" s="282">
        <f t="shared" si="107"/>
        <v>0</v>
      </c>
      <c r="J111" s="285">
        <f>SUM(J112:J114)</f>
        <v>0</v>
      </c>
      <c r="K111" s="286">
        <f t="shared" ref="K111:N111" si="108">SUM(K112:K114)</f>
        <v>0</v>
      </c>
      <c r="L111" s="161">
        <f t="shared" si="108"/>
        <v>0</v>
      </c>
      <c r="M111" s="287">
        <f t="shared" si="108"/>
        <v>0</v>
      </c>
      <c r="N111" s="286">
        <f t="shared" si="108"/>
        <v>0</v>
      </c>
      <c r="O111" s="282">
        <f>SUM(O112:O114)</f>
        <v>0</v>
      </c>
      <c r="P111" s="283"/>
      <c r="Q111" s="42"/>
    </row>
    <row r="112" spans="1:17" hidden="1" x14ac:dyDescent="0.2">
      <c r="A112" s="102">
        <v>2251</v>
      </c>
      <c r="B112" s="152" t="s">
        <v>180</v>
      </c>
      <c r="C112" s="153">
        <f t="shared" si="24"/>
        <v>0</v>
      </c>
      <c r="D112" s="279">
        <v>0</v>
      </c>
      <c r="E112" s="280"/>
      <c r="F112" s="161">
        <f t="shared" ref="F112:F114" si="109">D112+E112</f>
        <v>0</v>
      </c>
      <c r="G112" s="281"/>
      <c r="H112" s="280"/>
      <c r="I112" s="282">
        <f t="shared" ref="I112:I114" si="110">G112+H112</f>
        <v>0</v>
      </c>
      <c r="J112" s="279">
        <v>0</v>
      </c>
      <c r="K112" s="280"/>
      <c r="L112" s="161">
        <f t="shared" ref="L112:L114" si="111">J112+K112</f>
        <v>0</v>
      </c>
      <c r="M112" s="281"/>
      <c r="N112" s="280"/>
      <c r="O112" s="282">
        <f t="shared" ref="O112:O114" si="112">M112+N112</f>
        <v>0</v>
      </c>
      <c r="P112" s="283"/>
      <c r="Q112" s="42"/>
    </row>
    <row r="113" spans="1:17" ht="24" hidden="1" x14ac:dyDescent="0.2">
      <c r="A113" s="102">
        <v>2252</v>
      </c>
      <c r="B113" s="152" t="s">
        <v>181</v>
      </c>
      <c r="C113" s="153">
        <f t="shared" ref="C113:C176" si="113">SUM(F113,I113,L113,O113)</f>
        <v>0</v>
      </c>
      <c r="D113" s="279">
        <v>0</v>
      </c>
      <c r="E113" s="280"/>
      <c r="F113" s="161">
        <f t="shared" si="109"/>
        <v>0</v>
      </c>
      <c r="G113" s="281"/>
      <c r="H113" s="280"/>
      <c r="I113" s="282">
        <f t="shared" si="110"/>
        <v>0</v>
      </c>
      <c r="J113" s="279">
        <v>0</v>
      </c>
      <c r="K113" s="280"/>
      <c r="L113" s="161">
        <f t="shared" si="111"/>
        <v>0</v>
      </c>
      <c r="M113" s="281"/>
      <c r="N113" s="280"/>
      <c r="O113" s="282">
        <f t="shared" si="112"/>
        <v>0</v>
      </c>
      <c r="P113" s="283"/>
      <c r="Q113" s="42"/>
    </row>
    <row r="114" spans="1:17" ht="24" hidden="1" x14ac:dyDescent="0.2">
      <c r="A114" s="102">
        <v>2259</v>
      </c>
      <c r="B114" s="152" t="s">
        <v>182</v>
      </c>
      <c r="C114" s="153">
        <f t="shared" si="113"/>
        <v>0</v>
      </c>
      <c r="D114" s="279">
        <v>0</v>
      </c>
      <c r="E114" s="280"/>
      <c r="F114" s="161">
        <f t="shared" si="109"/>
        <v>0</v>
      </c>
      <c r="G114" s="281"/>
      <c r="H114" s="280"/>
      <c r="I114" s="282">
        <f t="shared" si="110"/>
        <v>0</v>
      </c>
      <c r="J114" s="279">
        <v>0</v>
      </c>
      <c r="K114" s="280"/>
      <c r="L114" s="161">
        <f t="shared" si="111"/>
        <v>0</v>
      </c>
      <c r="M114" s="281"/>
      <c r="N114" s="280"/>
      <c r="O114" s="282">
        <f t="shared" si="112"/>
        <v>0</v>
      </c>
      <c r="P114" s="283"/>
      <c r="Q114" s="42"/>
    </row>
    <row r="115" spans="1:17" x14ac:dyDescent="0.2">
      <c r="A115" s="284">
        <v>2260</v>
      </c>
      <c r="B115" s="152" t="s">
        <v>183</v>
      </c>
      <c r="C115" s="153">
        <f t="shared" si="113"/>
        <v>128695</v>
      </c>
      <c r="D115" s="285">
        <f>SUM(D116:D120)</f>
        <v>91618</v>
      </c>
      <c r="E115" s="286">
        <f t="shared" ref="E115" si="114">SUM(E116:E120)</f>
        <v>0</v>
      </c>
      <c r="F115" s="161">
        <f>SUM(F116:F120)</f>
        <v>91618</v>
      </c>
      <c r="G115" s="287">
        <f t="shared" ref="G115:I115" si="115">SUM(G116:G120)</f>
        <v>0</v>
      </c>
      <c r="H115" s="286">
        <f t="shared" si="115"/>
        <v>0</v>
      </c>
      <c r="I115" s="282">
        <f t="shared" si="115"/>
        <v>0</v>
      </c>
      <c r="J115" s="285">
        <f>SUM(J116:J120)</f>
        <v>37077</v>
      </c>
      <c r="K115" s="286">
        <f t="shared" ref="K115:N115" si="116">SUM(K116:K120)</f>
        <v>0</v>
      </c>
      <c r="L115" s="161">
        <f t="shared" si="116"/>
        <v>37077</v>
      </c>
      <c r="M115" s="287">
        <f t="shared" si="116"/>
        <v>0</v>
      </c>
      <c r="N115" s="286">
        <f t="shared" si="116"/>
        <v>0</v>
      </c>
      <c r="O115" s="282">
        <f>SUM(O116:O120)</f>
        <v>0</v>
      </c>
      <c r="P115" s="283"/>
      <c r="Q115" s="42"/>
    </row>
    <row r="116" spans="1:17" x14ac:dyDescent="0.2">
      <c r="A116" s="102">
        <v>2261</v>
      </c>
      <c r="B116" s="152" t="s">
        <v>184</v>
      </c>
      <c r="C116" s="153">
        <f t="shared" si="113"/>
        <v>93923</v>
      </c>
      <c r="D116" s="279">
        <v>56846</v>
      </c>
      <c r="E116" s="280"/>
      <c r="F116" s="161">
        <f t="shared" ref="F116:F120" si="117">D116+E116</f>
        <v>56846</v>
      </c>
      <c r="G116" s="281"/>
      <c r="H116" s="280"/>
      <c r="I116" s="282">
        <f t="shared" ref="I116:I120" si="118">G116+H116</f>
        <v>0</v>
      </c>
      <c r="J116" s="279">
        <v>37077</v>
      </c>
      <c r="K116" s="280"/>
      <c r="L116" s="161">
        <f t="shared" ref="L116:L120" si="119">J116+K116</f>
        <v>37077</v>
      </c>
      <c r="M116" s="281"/>
      <c r="N116" s="280"/>
      <c r="O116" s="282">
        <f t="shared" ref="O116:O120" si="120">M116+N116</f>
        <v>0</v>
      </c>
      <c r="P116" s="283"/>
      <c r="Q116" s="42"/>
    </row>
    <row r="117" spans="1:17" hidden="1" x14ac:dyDescent="0.2">
      <c r="A117" s="102">
        <v>2262</v>
      </c>
      <c r="B117" s="152" t="s">
        <v>185</v>
      </c>
      <c r="C117" s="153">
        <f t="shared" si="113"/>
        <v>0</v>
      </c>
      <c r="D117" s="279">
        <v>0</v>
      </c>
      <c r="E117" s="280"/>
      <c r="F117" s="161">
        <f t="shared" si="117"/>
        <v>0</v>
      </c>
      <c r="G117" s="281"/>
      <c r="H117" s="280"/>
      <c r="I117" s="282">
        <f t="shared" si="118"/>
        <v>0</v>
      </c>
      <c r="J117" s="279">
        <v>0</v>
      </c>
      <c r="K117" s="280"/>
      <c r="L117" s="161">
        <f t="shared" si="119"/>
        <v>0</v>
      </c>
      <c r="M117" s="281"/>
      <c r="N117" s="280"/>
      <c r="O117" s="282">
        <f t="shared" si="120"/>
        <v>0</v>
      </c>
      <c r="P117" s="283"/>
      <c r="Q117" s="42"/>
    </row>
    <row r="118" spans="1:17" x14ac:dyDescent="0.2">
      <c r="A118" s="102">
        <v>2263</v>
      </c>
      <c r="B118" s="152" t="s">
        <v>32</v>
      </c>
      <c r="C118" s="153">
        <f t="shared" si="113"/>
        <v>30916</v>
      </c>
      <c r="D118" s="279">
        <v>30916</v>
      </c>
      <c r="E118" s="280"/>
      <c r="F118" s="161">
        <f t="shared" si="117"/>
        <v>30916</v>
      </c>
      <c r="G118" s="281"/>
      <c r="H118" s="280"/>
      <c r="I118" s="282">
        <f t="shared" si="118"/>
        <v>0</v>
      </c>
      <c r="J118" s="279">
        <v>0</v>
      </c>
      <c r="K118" s="280"/>
      <c r="L118" s="161">
        <f t="shared" si="119"/>
        <v>0</v>
      </c>
      <c r="M118" s="281"/>
      <c r="N118" s="280"/>
      <c r="O118" s="282">
        <f t="shared" si="120"/>
        <v>0</v>
      </c>
      <c r="P118" s="283"/>
      <c r="Q118" s="42"/>
    </row>
    <row r="119" spans="1:17" ht="24" hidden="1" x14ac:dyDescent="0.2">
      <c r="A119" s="102">
        <v>2264</v>
      </c>
      <c r="B119" s="152" t="s">
        <v>186</v>
      </c>
      <c r="C119" s="153">
        <f t="shared" si="113"/>
        <v>0</v>
      </c>
      <c r="D119" s="279">
        <v>0</v>
      </c>
      <c r="E119" s="280"/>
      <c r="F119" s="161">
        <f t="shared" si="117"/>
        <v>0</v>
      </c>
      <c r="G119" s="281"/>
      <c r="H119" s="280"/>
      <c r="I119" s="282">
        <f t="shared" si="118"/>
        <v>0</v>
      </c>
      <c r="J119" s="279">
        <v>0</v>
      </c>
      <c r="K119" s="280"/>
      <c r="L119" s="161">
        <f t="shared" si="119"/>
        <v>0</v>
      </c>
      <c r="M119" s="281"/>
      <c r="N119" s="280"/>
      <c r="O119" s="282">
        <f t="shared" si="120"/>
        <v>0</v>
      </c>
      <c r="P119" s="283"/>
      <c r="Q119" s="42"/>
    </row>
    <row r="120" spans="1:17" x14ac:dyDescent="0.2">
      <c r="A120" s="102">
        <v>2269</v>
      </c>
      <c r="B120" s="152" t="s">
        <v>187</v>
      </c>
      <c r="C120" s="153">
        <f t="shared" si="113"/>
        <v>3856</v>
      </c>
      <c r="D120" s="279">
        <v>3856</v>
      </c>
      <c r="E120" s="280"/>
      <c r="F120" s="161">
        <f t="shared" si="117"/>
        <v>3856</v>
      </c>
      <c r="G120" s="281"/>
      <c r="H120" s="280"/>
      <c r="I120" s="282">
        <f t="shared" si="118"/>
        <v>0</v>
      </c>
      <c r="J120" s="279">
        <v>0</v>
      </c>
      <c r="K120" s="280"/>
      <c r="L120" s="161">
        <f t="shared" si="119"/>
        <v>0</v>
      </c>
      <c r="M120" s="281"/>
      <c r="N120" s="280"/>
      <c r="O120" s="282">
        <f t="shared" si="120"/>
        <v>0</v>
      </c>
      <c r="P120" s="283"/>
      <c r="Q120" s="42"/>
    </row>
    <row r="121" spans="1:17" x14ac:dyDescent="0.2">
      <c r="A121" s="284">
        <v>2270</v>
      </c>
      <c r="B121" s="152" t="s">
        <v>188</v>
      </c>
      <c r="C121" s="153">
        <f t="shared" si="113"/>
        <v>73100</v>
      </c>
      <c r="D121" s="285">
        <f>SUM(D122:D126)</f>
        <v>73100</v>
      </c>
      <c r="E121" s="286">
        <f t="shared" ref="E121" si="121">SUM(E122:E126)</f>
        <v>0</v>
      </c>
      <c r="F121" s="161">
        <f>SUM(F122:F126)</f>
        <v>73100</v>
      </c>
      <c r="G121" s="287">
        <f t="shared" ref="G121:I121" si="122">SUM(G122:G126)</f>
        <v>0</v>
      </c>
      <c r="H121" s="286">
        <f t="shared" si="122"/>
        <v>0</v>
      </c>
      <c r="I121" s="282">
        <f t="shared" si="122"/>
        <v>0</v>
      </c>
      <c r="J121" s="285">
        <f>SUM(J122:J126)</f>
        <v>0</v>
      </c>
      <c r="K121" s="286">
        <f t="shared" ref="K121:N121" si="123">SUM(K122:K126)</f>
        <v>0</v>
      </c>
      <c r="L121" s="161">
        <f t="shared" si="123"/>
        <v>0</v>
      </c>
      <c r="M121" s="287">
        <f t="shared" si="123"/>
        <v>0</v>
      </c>
      <c r="N121" s="286">
        <f t="shared" si="123"/>
        <v>0</v>
      </c>
      <c r="O121" s="282">
        <f>SUM(O122:O126)</f>
        <v>0</v>
      </c>
      <c r="P121" s="283"/>
      <c r="Q121" s="42"/>
    </row>
    <row r="122" spans="1:17" hidden="1" x14ac:dyDescent="0.2">
      <c r="A122" s="102">
        <v>2272</v>
      </c>
      <c r="B122" s="295" t="s">
        <v>189</v>
      </c>
      <c r="C122" s="153">
        <f t="shared" si="113"/>
        <v>0</v>
      </c>
      <c r="D122" s="279">
        <v>0</v>
      </c>
      <c r="E122" s="280"/>
      <c r="F122" s="161">
        <f t="shared" ref="F122:F126" si="124">D122+E122</f>
        <v>0</v>
      </c>
      <c r="G122" s="281"/>
      <c r="H122" s="280"/>
      <c r="I122" s="282">
        <f t="shared" ref="I122:I126" si="125">G122+H122</f>
        <v>0</v>
      </c>
      <c r="J122" s="279">
        <v>0</v>
      </c>
      <c r="K122" s="280"/>
      <c r="L122" s="161">
        <f t="shared" ref="L122:L126" si="126">J122+K122</f>
        <v>0</v>
      </c>
      <c r="M122" s="281"/>
      <c r="N122" s="280"/>
      <c r="O122" s="282">
        <f t="shared" ref="O122:O126" si="127">M122+N122</f>
        <v>0</v>
      </c>
      <c r="P122" s="283"/>
      <c r="Q122" s="42"/>
    </row>
    <row r="123" spans="1:17" ht="24" hidden="1" x14ac:dyDescent="0.2">
      <c r="A123" s="102">
        <v>2274</v>
      </c>
      <c r="B123" s="296" t="s">
        <v>190</v>
      </c>
      <c r="C123" s="153">
        <f t="shared" si="113"/>
        <v>0</v>
      </c>
      <c r="D123" s="279">
        <v>0</v>
      </c>
      <c r="E123" s="280"/>
      <c r="F123" s="161">
        <f t="shared" si="124"/>
        <v>0</v>
      </c>
      <c r="G123" s="281"/>
      <c r="H123" s="280"/>
      <c r="I123" s="282">
        <f t="shared" si="125"/>
        <v>0</v>
      </c>
      <c r="J123" s="279">
        <v>0</v>
      </c>
      <c r="K123" s="280"/>
      <c r="L123" s="161">
        <f t="shared" si="126"/>
        <v>0</v>
      </c>
      <c r="M123" s="281"/>
      <c r="N123" s="280"/>
      <c r="O123" s="282">
        <f t="shared" si="127"/>
        <v>0</v>
      </c>
      <c r="P123" s="283"/>
      <c r="Q123" s="42"/>
    </row>
    <row r="124" spans="1:17" ht="24" hidden="1" x14ac:dyDescent="0.2">
      <c r="A124" s="102">
        <v>2275</v>
      </c>
      <c r="B124" s="152" t="s">
        <v>191</v>
      </c>
      <c r="C124" s="153">
        <f t="shared" si="113"/>
        <v>0</v>
      </c>
      <c r="D124" s="279">
        <v>0</v>
      </c>
      <c r="E124" s="280"/>
      <c r="F124" s="161">
        <f t="shared" si="124"/>
        <v>0</v>
      </c>
      <c r="G124" s="281"/>
      <c r="H124" s="280"/>
      <c r="I124" s="282">
        <f t="shared" si="125"/>
        <v>0</v>
      </c>
      <c r="J124" s="279">
        <v>0</v>
      </c>
      <c r="K124" s="280"/>
      <c r="L124" s="161">
        <f t="shared" si="126"/>
        <v>0</v>
      </c>
      <c r="M124" s="281"/>
      <c r="N124" s="280"/>
      <c r="O124" s="282">
        <f t="shared" si="127"/>
        <v>0</v>
      </c>
      <c r="P124" s="283"/>
      <c r="Q124" s="42"/>
    </row>
    <row r="125" spans="1:17" ht="36" x14ac:dyDescent="0.2">
      <c r="A125" s="102">
        <v>2276</v>
      </c>
      <c r="B125" s="152" t="s">
        <v>192</v>
      </c>
      <c r="C125" s="153">
        <f t="shared" si="113"/>
        <v>1000</v>
      </c>
      <c r="D125" s="279">
        <v>1000</v>
      </c>
      <c r="E125" s="280"/>
      <c r="F125" s="161">
        <f t="shared" si="124"/>
        <v>1000</v>
      </c>
      <c r="G125" s="281"/>
      <c r="H125" s="280"/>
      <c r="I125" s="282">
        <f t="shared" si="125"/>
        <v>0</v>
      </c>
      <c r="J125" s="279">
        <v>0</v>
      </c>
      <c r="K125" s="280"/>
      <c r="L125" s="161">
        <f t="shared" si="126"/>
        <v>0</v>
      </c>
      <c r="M125" s="281"/>
      <c r="N125" s="280"/>
      <c r="O125" s="282">
        <f t="shared" si="127"/>
        <v>0</v>
      </c>
      <c r="P125" s="283"/>
      <c r="Q125" s="42"/>
    </row>
    <row r="126" spans="1:17" ht="24" x14ac:dyDescent="0.2">
      <c r="A126" s="102">
        <v>2279</v>
      </c>
      <c r="B126" s="152" t="s">
        <v>193</v>
      </c>
      <c r="C126" s="153">
        <f t="shared" si="113"/>
        <v>72100</v>
      </c>
      <c r="D126" s="279">
        <v>72100</v>
      </c>
      <c r="E126" s="280"/>
      <c r="F126" s="161">
        <f t="shared" si="124"/>
        <v>72100</v>
      </c>
      <c r="G126" s="281"/>
      <c r="H126" s="280"/>
      <c r="I126" s="282">
        <f t="shared" si="125"/>
        <v>0</v>
      </c>
      <c r="J126" s="279">
        <v>0</v>
      </c>
      <c r="K126" s="280"/>
      <c r="L126" s="161">
        <f t="shared" si="126"/>
        <v>0</v>
      </c>
      <c r="M126" s="281"/>
      <c r="N126" s="280"/>
      <c r="O126" s="282">
        <f t="shared" si="127"/>
        <v>0</v>
      </c>
      <c r="P126" s="283"/>
      <c r="Q126" s="42"/>
    </row>
    <row r="127" spans="1:17" ht="24" hidden="1" x14ac:dyDescent="0.2">
      <c r="A127" s="290">
        <v>2280</v>
      </c>
      <c r="B127" s="140" t="s">
        <v>194</v>
      </c>
      <c r="C127" s="141">
        <f t="shared" si="113"/>
        <v>0</v>
      </c>
      <c r="D127" s="291">
        <f>SUM(D128)</f>
        <v>0</v>
      </c>
      <c r="E127" s="292">
        <f>SUM(E128)</f>
        <v>0</v>
      </c>
      <c r="F127" s="149">
        <f t="shared" ref="F127:O127" si="128">SUM(F128)</f>
        <v>0</v>
      </c>
      <c r="G127" s="293">
        <f t="shared" si="128"/>
        <v>0</v>
      </c>
      <c r="H127" s="292">
        <f t="shared" si="128"/>
        <v>0</v>
      </c>
      <c r="I127" s="192">
        <f t="shared" si="128"/>
        <v>0</v>
      </c>
      <c r="J127" s="291">
        <f>SUM(J128)</f>
        <v>0</v>
      </c>
      <c r="K127" s="292">
        <f t="shared" si="128"/>
        <v>0</v>
      </c>
      <c r="L127" s="149">
        <f t="shared" si="128"/>
        <v>0</v>
      </c>
      <c r="M127" s="293">
        <f t="shared" si="128"/>
        <v>0</v>
      </c>
      <c r="N127" s="292">
        <f t="shared" si="128"/>
        <v>0</v>
      </c>
      <c r="O127" s="282">
        <f t="shared" si="128"/>
        <v>0</v>
      </c>
      <c r="P127" s="283"/>
      <c r="Q127" s="42"/>
    </row>
    <row r="128" spans="1:17" ht="24" hidden="1" x14ac:dyDescent="0.2">
      <c r="A128" s="102">
        <v>2283</v>
      </c>
      <c r="B128" s="152" t="s">
        <v>195</v>
      </c>
      <c r="C128" s="153">
        <f t="shared" si="113"/>
        <v>0</v>
      </c>
      <c r="D128" s="279">
        <v>0</v>
      </c>
      <c r="E128" s="280"/>
      <c r="F128" s="161">
        <f>D128+E128</f>
        <v>0</v>
      </c>
      <c r="G128" s="281"/>
      <c r="H128" s="280"/>
      <c r="I128" s="282">
        <f>G128+H128</f>
        <v>0</v>
      </c>
      <c r="J128" s="279">
        <v>0</v>
      </c>
      <c r="K128" s="280"/>
      <c r="L128" s="161">
        <f>J128+K128</f>
        <v>0</v>
      </c>
      <c r="M128" s="281"/>
      <c r="N128" s="280"/>
      <c r="O128" s="282">
        <f>M128+N128</f>
        <v>0</v>
      </c>
      <c r="P128" s="283"/>
      <c r="Q128" s="42"/>
    </row>
    <row r="129" spans="1:17" ht="38.25" customHeight="1" x14ac:dyDescent="0.2">
      <c r="A129" s="124">
        <v>2300</v>
      </c>
      <c r="B129" s="267" t="s">
        <v>196</v>
      </c>
      <c r="C129" s="125">
        <f t="shared" si="113"/>
        <v>1500</v>
      </c>
      <c r="D129" s="136">
        <f>SUM(D130,D135,D139,D140,D143,D150,D158,D159,D162)</f>
        <v>1500</v>
      </c>
      <c r="E129" s="137">
        <f t="shared" ref="E129" si="129">SUM(E130,E135,E139,E140,E143,E150,E158,E159,E162)</f>
        <v>0</v>
      </c>
      <c r="F129" s="138">
        <f>SUM(F130,F135,F139,F140,F143,F150,F158,F159,F162)</f>
        <v>1500</v>
      </c>
      <c r="G129" s="268">
        <f t="shared" ref="G129:I129" si="130">SUM(G130,G135,G139,G140,G143,G150,G158,G159,G162)</f>
        <v>0</v>
      </c>
      <c r="H129" s="137">
        <f t="shared" si="130"/>
        <v>0</v>
      </c>
      <c r="I129" s="269">
        <f t="shared" si="130"/>
        <v>0</v>
      </c>
      <c r="J129" s="136">
        <f>SUM(J130,J135,J139,J140,J143,J150,J158,J159,J162)</f>
        <v>0</v>
      </c>
      <c r="K129" s="137">
        <f t="shared" ref="K129:N129" si="131">SUM(K130,K135,K139,K140,K143,K150,K158,K159,K162)</f>
        <v>0</v>
      </c>
      <c r="L129" s="138">
        <f t="shared" si="131"/>
        <v>0</v>
      </c>
      <c r="M129" s="268">
        <f t="shared" si="131"/>
        <v>0</v>
      </c>
      <c r="N129" s="137">
        <f t="shared" si="131"/>
        <v>0</v>
      </c>
      <c r="O129" s="269">
        <f>SUM(O130,O135,O139,O140,O143,O150,O158,O159,O162)</f>
        <v>0</v>
      </c>
      <c r="P129" s="289"/>
      <c r="Q129" s="42"/>
    </row>
    <row r="130" spans="1:17" ht="24" x14ac:dyDescent="0.2">
      <c r="A130" s="290">
        <v>2310</v>
      </c>
      <c r="B130" s="140" t="s">
        <v>197</v>
      </c>
      <c r="C130" s="141">
        <f t="shared" si="113"/>
        <v>1500</v>
      </c>
      <c r="D130" s="291">
        <f>SUM(D131:D134)</f>
        <v>1500</v>
      </c>
      <c r="E130" s="292">
        <f t="shared" ref="E130:O130" si="132">SUM(E131:E134)</f>
        <v>0</v>
      </c>
      <c r="F130" s="149">
        <f t="shared" si="132"/>
        <v>1500</v>
      </c>
      <c r="G130" s="293">
        <f t="shared" si="132"/>
        <v>0</v>
      </c>
      <c r="H130" s="292">
        <f t="shared" si="132"/>
        <v>0</v>
      </c>
      <c r="I130" s="192">
        <f t="shared" si="132"/>
        <v>0</v>
      </c>
      <c r="J130" s="291">
        <f>SUM(J131:J134)</f>
        <v>0</v>
      </c>
      <c r="K130" s="292">
        <f t="shared" si="132"/>
        <v>0</v>
      </c>
      <c r="L130" s="149">
        <f t="shared" si="132"/>
        <v>0</v>
      </c>
      <c r="M130" s="293">
        <f t="shared" si="132"/>
        <v>0</v>
      </c>
      <c r="N130" s="292">
        <f t="shared" si="132"/>
        <v>0</v>
      </c>
      <c r="O130" s="192">
        <f t="shared" si="132"/>
        <v>0</v>
      </c>
      <c r="P130" s="278"/>
      <c r="Q130" s="42"/>
    </row>
    <row r="131" spans="1:17" hidden="1" x14ac:dyDescent="0.2">
      <c r="A131" s="102">
        <v>2311</v>
      </c>
      <c r="B131" s="152" t="s">
        <v>198</v>
      </c>
      <c r="C131" s="153">
        <f t="shared" si="113"/>
        <v>0</v>
      </c>
      <c r="D131" s="279">
        <v>0</v>
      </c>
      <c r="E131" s="280"/>
      <c r="F131" s="161">
        <f t="shared" ref="F131:F134" si="133">D131+E131</f>
        <v>0</v>
      </c>
      <c r="G131" s="281"/>
      <c r="H131" s="280"/>
      <c r="I131" s="282">
        <f t="shared" ref="I131:I134" si="134">G131+H131</f>
        <v>0</v>
      </c>
      <c r="J131" s="279">
        <v>0</v>
      </c>
      <c r="K131" s="280"/>
      <c r="L131" s="161">
        <f t="shared" ref="L131:L134" si="135">J131+K131</f>
        <v>0</v>
      </c>
      <c r="M131" s="281"/>
      <c r="N131" s="280"/>
      <c r="O131" s="282">
        <f t="shared" ref="O131:O134" si="136">M131+N131</f>
        <v>0</v>
      </c>
      <c r="P131" s="283"/>
      <c r="Q131" s="42"/>
    </row>
    <row r="132" spans="1:17" x14ac:dyDescent="0.2">
      <c r="A132" s="102">
        <v>2312</v>
      </c>
      <c r="B132" s="152" t="s">
        <v>199</v>
      </c>
      <c r="C132" s="153">
        <f t="shared" si="113"/>
        <v>1500</v>
      </c>
      <c r="D132" s="279">
        <v>1500</v>
      </c>
      <c r="E132" s="280"/>
      <c r="F132" s="161">
        <f t="shared" si="133"/>
        <v>1500</v>
      </c>
      <c r="G132" s="281"/>
      <c r="H132" s="280"/>
      <c r="I132" s="282">
        <f t="shared" si="134"/>
        <v>0</v>
      </c>
      <c r="J132" s="279">
        <v>0</v>
      </c>
      <c r="K132" s="280"/>
      <c r="L132" s="161">
        <f t="shared" si="135"/>
        <v>0</v>
      </c>
      <c r="M132" s="281"/>
      <c r="N132" s="280"/>
      <c r="O132" s="282">
        <f t="shared" si="136"/>
        <v>0</v>
      </c>
      <c r="P132" s="283"/>
      <c r="Q132" s="42"/>
    </row>
    <row r="133" spans="1:17" hidden="1" x14ac:dyDescent="0.2">
      <c r="A133" s="102">
        <v>2313</v>
      </c>
      <c r="B133" s="152" t="s">
        <v>200</v>
      </c>
      <c r="C133" s="153">
        <f t="shared" si="113"/>
        <v>0</v>
      </c>
      <c r="D133" s="279">
        <v>0</v>
      </c>
      <c r="E133" s="280"/>
      <c r="F133" s="161">
        <f t="shared" si="133"/>
        <v>0</v>
      </c>
      <c r="G133" s="281"/>
      <c r="H133" s="280"/>
      <c r="I133" s="282">
        <f t="shared" si="134"/>
        <v>0</v>
      </c>
      <c r="J133" s="279">
        <v>0</v>
      </c>
      <c r="K133" s="280"/>
      <c r="L133" s="161">
        <f t="shared" si="135"/>
        <v>0</v>
      </c>
      <c r="M133" s="281"/>
      <c r="N133" s="280"/>
      <c r="O133" s="282">
        <f t="shared" si="136"/>
        <v>0</v>
      </c>
      <c r="P133" s="283"/>
      <c r="Q133" s="42"/>
    </row>
    <row r="134" spans="1:17" ht="47.25" hidden="1" customHeight="1" x14ac:dyDescent="0.2">
      <c r="A134" s="102">
        <v>2314</v>
      </c>
      <c r="B134" s="152" t="s">
        <v>201</v>
      </c>
      <c r="C134" s="153">
        <f t="shared" si="113"/>
        <v>0</v>
      </c>
      <c r="D134" s="279">
        <v>0</v>
      </c>
      <c r="E134" s="280"/>
      <c r="F134" s="161">
        <f t="shared" si="133"/>
        <v>0</v>
      </c>
      <c r="G134" s="281"/>
      <c r="H134" s="280"/>
      <c r="I134" s="282">
        <f t="shared" si="134"/>
        <v>0</v>
      </c>
      <c r="J134" s="279">
        <v>0</v>
      </c>
      <c r="K134" s="280"/>
      <c r="L134" s="161">
        <f t="shared" si="135"/>
        <v>0</v>
      </c>
      <c r="M134" s="281"/>
      <c r="N134" s="280"/>
      <c r="O134" s="282">
        <f t="shared" si="136"/>
        <v>0</v>
      </c>
      <c r="P134" s="283"/>
      <c r="Q134" s="42"/>
    </row>
    <row r="135" spans="1:17" hidden="1" x14ac:dyDescent="0.2">
      <c r="A135" s="284">
        <v>2320</v>
      </c>
      <c r="B135" s="152" t="s">
        <v>202</v>
      </c>
      <c r="C135" s="153">
        <f t="shared" si="113"/>
        <v>0</v>
      </c>
      <c r="D135" s="285">
        <f>SUM(D136:D138)</f>
        <v>0</v>
      </c>
      <c r="E135" s="286">
        <f>SUM(E136:E138)</f>
        <v>0</v>
      </c>
      <c r="F135" s="161">
        <f>SUM(F136:F138)</f>
        <v>0</v>
      </c>
      <c r="G135" s="287">
        <f t="shared" ref="G135" si="137">SUM(G136:G138)</f>
        <v>0</v>
      </c>
      <c r="H135" s="286">
        <f>SUM(H136:H138)</f>
        <v>0</v>
      </c>
      <c r="I135" s="282">
        <f t="shared" ref="I135" si="138">SUM(I136:I138)</f>
        <v>0</v>
      </c>
      <c r="J135" s="285">
        <f>SUM(J136:J138)</f>
        <v>0</v>
      </c>
      <c r="K135" s="286">
        <f t="shared" ref="K135:N135" si="139">SUM(K136:K138)</f>
        <v>0</v>
      </c>
      <c r="L135" s="161">
        <f t="shared" si="139"/>
        <v>0</v>
      </c>
      <c r="M135" s="287">
        <f t="shared" si="139"/>
        <v>0</v>
      </c>
      <c r="N135" s="286">
        <f t="shared" si="139"/>
        <v>0</v>
      </c>
      <c r="O135" s="282">
        <f>SUM(O136:O138)</f>
        <v>0</v>
      </c>
      <c r="P135" s="283"/>
      <c r="Q135" s="42"/>
    </row>
    <row r="136" spans="1:17" hidden="1" x14ac:dyDescent="0.2">
      <c r="A136" s="102">
        <v>2321</v>
      </c>
      <c r="B136" s="152" t="s">
        <v>203</v>
      </c>
      <c r="C136" s="153">
        <f t="shared" si="113"/>
        <v>0</v>
      </c>
      <c r="D136" s="279">
        <v>0</v>
      </c>
      <c r="E136" s="280"/>
      <c r="F136" s="161">
        <f t="shared" ref="F136:F139" si="140">D136+E136</f>
        <v>0</v>
      </c>
      <c r="G136" s="281"/>
      <c r="H136" s="280"/>
      <c r="I136" s="282">
        <f t="shared" ref="I136:I139" si="141">G136+H136</f>
        <v>0</v>
      </c>
      <c r="J136" s="279">
        <v>0</v>
      </c>
      <c r="K136" s="280"/>
      <c r="L136" s="161">
        <f t="shared" ref="L136:L139" si="142">J136+K136</f>
        <v>0</v>
      </c>
      <c r="M136" s="281"/>
      <c r="N136" s="280"/>
      <c r="O136" s="282">
        <f t="shared" ref="O136:O139" si="143">M136+N136</f>
        <v>0</v>
      </c>
      <c r="P136" s="283"/>
      <c r="Q136" s="42"/>
    </row>
    <row r="137" spans="1:17" hidden="1" x14ac:dyDescent="0.2">
      <c r="A137" s="102">
        <v>2322</v>
      </c>
      <c r="B137" s="152" t="s">
        <v>204</v>
      </c>
      <c r="C137" s="153">
        <f t="shared" si="113"/>
        <v>0</v>
      </c>
      <c r="D137" s="279">
        <v>0</v>
      </c>
      <c r="E137" s="280"/>
      <c r="F137" s="161">
        <f t="shared" si="140"/>
        <v>0</v>
      </c>
      <c r="G137" s="281"/>
      <c r="H137" s="280"/>
      <c r="I137" s="282">
        <f t="shared" si="141"/>
        <v>0</v>
      </c>
      <c r="J137" s="279">
        <v>0</v>
      </c>
      <c r="K137" s="280"/>
      <c r="L137" s="161">
        <f t="shared" si="142"/>
        <v>0</v>
      </c>
      <c r="M137" s="281"/>
      <c r="N137" s="280"/>
      <c r="O137" s="282">
        <f t="shared" si="143"/>
        <v>0</v>
      </c>
      <c r="P137" s="283"/>
      <c r="Q137" s="42"/>
    </row>
    <row r="138" spans="1:17" ht="10.5" hidden="1" customHeight="1" x14ac:dyDescent="0.2">
      <c r="A138" s="102">
        <v>2329</v>
      </c>
      <c r="B138" s="152" t="s">
        <v>205</v>
      </c>
      <c r="C138" s="153">
        <f t="shared" si="113"/>
        <v>0</v>
      </c>
      <c r="D138" s="279">
        <v>0</v>
      </c>
      <c r="E138" s="280"/>
      <c r="F138" s="161">
        <f t="shared" si="140"/>
        <v>0</v>
      </c>
      <c r="G138" s="281"/>
      <c r="H138" s="280"/>
      <c r="I138" s="282">
        <f t="shared" si="141"/>
        <v>0</v>
      </c>
      <c r="J138" s="279">
        <v>0</v>
      </c>
      <c r="K138" s="280"/>
      <c r="L138" s="161">
        <f t="shared" si="142"/>
        <v>0</v>
      </c>
      <c r="M138" s="281"/>
      <c r="N138" s="280"/>
      <c r="O138" s="282">
        <f t="shared" si="143"/>
        <v>0</v>
      </c>
      <c r="P138" s="283"/>
      <c r="Q138" s="42"/>
    </row>
    <row r="139" spans="1:17" hidden="1" x14ac:dyDescent="0.2">
      <c r="A139" s="284">
        <v>2330</v>
      </c>
      <c r="B139" s="152" t="s">
        <v>206</v>
      </c>
      <c r="C139" s="153">
        <f t="shared" si="113"/>
        <v>0</v>
      </c>
      <c r="D139" s="279">
        <v>0</v>
      </c>
      <c r="E139" s="280"/>
      <c r="F139" s="161">
        <f t="shared" si="140"/>
        <v>0</v>
      </c>
      <c r="G139" s="281"/>
      <c r="H139" s="280"/>
      <c r="I139" s="282">
        <f t="shared" si="141"/>
        <v>0</v>
      </c>
      <c r="J139" s="279">
        <v>0</v>
      </c>
      <c r="K139" s="280"/>
      <c r="L139" s="161">
        <f t="shared" si="142"/>
        <v>0</v>
      </c>
      <c r="M139" s="281"/>
      <c r="N139" s="280"/>
      <c r="O139" s="282">
        <f t="shared" si="143"/>
        <v>0</v>
      </c>
      <c r="P139" s="283"/>
      <c r="Q139" s="42"/>
    </row>
    <row r="140" spans="1:17" ht="48" hidden="1" x14ac:dyDescent="0.2">
      <c r="A140" s="284">
        <v>2340</v>
      </c>
      <c r="B140" s="152" t="s">
        <v>207</v>
      </c>
      <c r="C140" s="153">
        <f t="shared" si="113"/>
        <v>0</v>
      </c>
      <c r="D140" s="285">
        <f>SUM(D141:D142)</f>
        <v>0</v>
      </c>
      <c r="E140" s="286">
        <f>SUM(E141:E142)</f>
        <v>0</v>
      </c>
      <c r="F140" s="161">
        <f>SUM(F141:F142)</f>
        <v>0</v>
      </c>
      <c r="G140" s="287">
        <f t="shared" ref="G140:I140" si="144">SUM(G141:G142)</f>
        <v>0</v>
      </c>
      <c r="H140" s="286">
        <f t="shared" si="144"/>
        <v>0</v>
      </c>
      <c r="I140" s="282">
        <f t="shared" si="144"/>
        <v>0</v>
      </c>
      <c r="J140" s="285">
        <f>SUM(J141:J142)</f>
        <v>0</v>
      </c>
      <c r="K140" s="286">
        <f t="shared" ref="K140:N140" si="145">SUM(K141:K142)</f>
        <v>0</v>
      </c>
      <c r="L140" s="161">
        <f t="shared" si="145"/>
        <v>0</v>
      </c>
      <c r="M140" s="287">
        <f t="shared" si="145"/>
        <v>0</v>
      </c>
      <c r="N140" s="286">
        <f t="shared" si="145"/>
        <v>0</v>
      </c>
      <c r="O140" s="282">
        <f>SUM(O141:O142)</f>
        <v>0</v>
      </c>
      <c r="P140" s="283"/>
      <c r="Q140" s="42"/>
    </row>
    <row r="141" spans="1:17" hidden="1" x14ac:dyDescent="0.2">
      <c r="A141" s="102">
        <v>2341</v>
      </c>
      <c r="B141" s="152" t="s">
        <v>208</v>
      </c>
      <c r="C141" s="153">
        <f t="shared" si="113"/>
        <v>0</v>
      </c>
      <c r="D141" s="279">
        <v>0</v>
      </c>
      <c r="E141" s="280"/>
      <c r="F141" s="161">
        <f t="shared" ref="F141:F142" si="146">D141+E141</f>
        <v>0</v>
      </c>
      <c r="G141" s="281"/>
      <c r="H141" s="280"/>
      <c r="I141" s="282">
        <f t="shared" ref="I141:I142" si="147">G141+H141</f>
        <v>0</v>
      </c>
      <c r="J141" s="279">
        <v>0</v>
      </c>
      <c r="K141" s="280"/>
      <c r="L141" s="161">
        <f t="shared" ref="L141:L142" si="148">J141+K141</f>
        <v>0</v>
      </c>
      <c r="M141" s="281"/>
      <c r="N141" s="280"/>
      <c r="O141" s="282">
        <f t="shared" ref="O141:O142" si="149">M141+N141</f>
        <v>0</v>
      </c>
      <c r="P141" s="283"/>
      <c r="Q141" s="42"/>
    </row>
    <row r="142" spans="1:17" ht="24" hidden="1" x14ac:dyDescent="0.2">
      <c r="A142" s="102">
        <v>2344</v>
      </c>
      <c r="B142" s="152" t="s">
        <v>209</v>
      </c>
      <c r="C142" s="153">
        <f t="shared" si="113"/>
        <v>0</v>
      </c>
      <c r="D142" s="279">
        <v>0</v>
      </c>
      <c r="E142" s="280"/>
      <c r="F142" s="161">
        <f t="shared" si="146"/>
        <v>0</v>
      </c>
      <c r="G142" s="281"/>
      <c r="H142" s="280"/>
      <c r="I142" s="282">
        <f t="shared" si="147"/>
        <v>0</v>
      </c>
      <c r="J142" s="279">
        <v>0</v>
      </c>
      <c r="K142" s="280"/>
      <c r="L142" s="161">
        <f t="shared" si="148"/>
        <v>0</v>
      </c>
      <c r="M142" s="281"/>
      <c r="N142" s="280"/>
      <c r="O142" s="282">
        <f t="shared" si="149"/>
        <v>0</v>
      </c>
      <c r="P142" s="283"/>
      <c r="Q142" s="42"/>
    </row>
    <row r="143" spans="1:17" ht="24" hidden="1" x14ac:dyDescent="0.2">
      <c r="A143" s="271">
        <v>2350</v>
      </c>
      <c r="B143" s="205" t="s">
        <v>210</v>
      </c>
      <c r="C143" s="217">
        <f t="shared" si="113"/>
        <v>0</v>
      </c>
      <c r="D143" s="272">
        <f>SUM(D144:D149)</f>
        <v>0</v>
      </c>
      <c r="E143" s="273">
        <f>SUM(E144:E149)</f>
        <v>0</v>
      </c>
      <c r="F143" s="274">
        <f>SUM(F144:F149)</f>
        <v>0</v>
      </c>
      <c r="G143" s="275">
        <f t="shared" ref="G143:N143" si="150">SUM(G144:G149)</f>
        <v>0</v>
      </c>
      <c r="H143" s="273">
        <f t="shared" si="150"/>
        <v>0</v>
      </c>
      <c r="I143" s="276">
        <f t="shared" si="150"/>
        <v>0</v>
      </c>
      <c r="J143" s="272">
        <f>SUM(J144:J149)</f>
        <v>0</v>
      </c>
      <c r="K143" s="273">
        <f t="shared" si="150"/>
        <v>0</v>
      </c>
      <c r="L143" s="274">
        <f t="shared" si="150"/>
        <v>0</v>
      </c>
      <c r="M143" s="275">
        <f t="shared" si="150"/>
        <v>0</v>
      </c>
      <c r="N143" s="273">
        <f t="shared" si="150"/>
        <v>0</v>
      </c>
      <c r="O143" s="276">
        <f>SUM(O144:O149)</f>
        <v>0</v>
      </c>
      <c r="P143" s="277"/>
      <c r="Q143" s="42"/>
    </row>
    <row r="144" spans="1:17" hidden="1" x14ac:dyDescent="0.2">
      <c r="A144" s="93">
        <v>2351</v>
      </c>
      <c r="B144" s="140" t="s">
        <v>211</v>
      </c>
      <c r="C144" s="141">
        <f t="shared" si="113"/>
        <v>0</v>
      </c>
      <c r="D144" s="193">
        <v>0</v>
      </c>
      <c r="E144" s="191"/>
      <c r="F144" s="149">
        <f t="shared" ref="F144:F149" si="151">D144+E144</f>
        <v>0</v>
      </c>
      <c r="G144" s="190"/>
      <c r="H144" s="191"/>
      <c r="I144" s="192">
        <f t="shared" ref="I144:I149" si="152">G144+H144</f>
        <v>0</v>
      </c>
      <c r="J144" s="193">
        <v>0</v>
      </c>
      <c r="K144" s="191"/>
      <c r="L144" s="149">
        <f t="shared" ref="L144:L149" si="153">J144+K144</f>
        <v>0</v>
      </c>
      <c r="M144" s="190"/>
      <c r="N144" s="191"/>
      <c r="O144" s="192">
        <f t="shared" ref="O144:O149" si="154">M144+N144</f>
        <v>0</v>
      </c>
      <c r="P144" s="278"/>
      <c r="Q144" s="42"/>
    </row>
    <row r="145" spans="1:17" hidden="1" x14ac:dyDescent="0.2">
      <c r="A145" s="102">
        <v>2352</v>
      </c>
      <c r="B145" s="152" t="s">
        <v>212</v>
      </c>
      <c r="C145" s="153">
        <f t="shared" si="113"/>
        <v>0</v>
      </c>
      <c r="D145" s="279">
        <v>0</v>
      </c>
      <c r="E145" s="280"/>
      <c r="F145" s="161">
        <f t="shared" si="151"/>
        <v>0</v>
      </c>
      <c r="G145" s="281"/>
      <c r="H145" s="280"/>
      <c r="I145" s="282">
        <f t="shared" si="152"/>
        <v>0</v>
      </c>
      <c r="J145" s="279">
        <v>0</v>
      </c>
      <c r="K145" s="280"/>
      <c r="L145" s="161">
        <f t="shared" si="153"/>
        <v>0</v>
      </c>
      <c r="M145" s="281"/>
      <c r="N145" s="280"/>
      <c r="O145" s="282">
        <f t="shared" si="154"/>
        <v>0</v>
      </c>
      <c r="P145" s="283"/>
      <c r="Q145" s="42"/>
    </row>
    <row r="146" spans="1:17" ht="24" hidden="1" x14ac:dyDescent="0.2">
      <c r="A146" s="102">
        <v>2353</v>
      </c>
      <c r="B146" s="152" t="s">
        <v>213</v>
      </c>
      <c r="C146" s="153">
        <f t="shared" si="113"/>
        <v>0</v>
      </c>
      <c r="D146" s="279">
        <v>0</v>
      </c>
      <c r="E146" s="280"/>
      <c r="F146" s="161">
        <f t="shared" si="151"/>
        <v>0</v>
      </c>
      <c r="G146" s="281"/>
      <c r="H146" s="280"/>
      <c r="I146" s="282">
        <f t="shared" si="152"/>
        <v>0</v>
      </c>
      <c r="J146" s="279">
        <v>0</v>
      </c>
      <c r="K146" s="280"/>
      <c r="L146" s="161">
        <f t="shared" si="153"/>
        <v>0</v>
      </c>
      <c r="M146" s="281"/>
      <c r="N146" s="280"/>
      <c r="O146" s="282">
        <f t="shared" si="154"/>
        <v>0</v>
      </c>
      <c r="P146" s="283"/>
      <c r="Q146" s="42"/>
    </row>
    <row r="147" spans="1:17" ht="24" hidden="1" x14ac:dyDescent="0.2">
      <c r="A147" s="102">
        <v>2354</v>
      </c>
      <c r="B147" s="152" t="s">
        <v>214</v>
      </c>
      <c r="C147" s="153">
        <f t="shared" si="113"/>
        <v>0</v>
      </c>
      <c r="D147" s="279">
        <v>0</v>
      </c>
      <c r="E147" s="280"/>
      <c r="F147" s="161">
        <f t="shared" si="151"/>
        <v>0</v>
      </c>
      <c r="G147" s="281"/>
      <c r="H147" s="280"/>
      <c r="I147" s="282">
        <f t="shared" si="152"/>
        <v>0</v>
      </c>
      <c r="J147" s="279">
        <v>0</v>
      </c>
      <c r="K147" s="280"/>
      <c r="L147" s="161">
        <f t="shared" si="153"/>
        <v>0</v>
      </c>
      <c r="M147" s="281"/>
      <c r="N147" s="280"/>
      <c r="O147" s="282">
        <f t="shared" si="154"/>
        <v>0</v>
      </c>
      <c r="P147" s="283"/>
      <c r="Q147" s="42"/>
    </row>
    <row r="148" spans="1:17" ht="24" hidden="1" x14ac:dyDescent="0.2">
      <c r="A148" s="102">
        <v>2355</v>
      </c>
      <c r="B148" s="152" t="s">
        <v>215</v>
      </c>
      <c r="C148" s="153">
        <f t="shared" si="113"/>
        <v>0</v>
      </c>
      <c r="D148" s="279">
        <v>0</v>
      </c>
      <c r="E148" s="280"/>
      <c r="F148" s="161">
        <f t="shared" si="151"/>
        <v>0</v>
      </c>
      <c r="G148" s="281"/>
      <c r="H148" s="280"/>
      <c r="I148" s="282">
        <f t="shared" si="152"/>
        <v>0</v>
      </c>
      <c r="J148" s="279">
        <v>0</v>
      </c>
      <c r="K148" s="280"/>
      <c r="L148" s="161">
        <f t="shared" si="153"/>
        <v>0</v>
      </c>
      <c r="M148" s="281"/>
      <c r="N148" s="280"/>
      <c r="O148" s="282">
        <f t="shared" si="154"/>
        <v>0</v>
      </c>
      <c r="P148" s="283"/>
      <c r="Q148" s="42"/>
    </row>
    <row r="149" spans="1:17" ht="24" hidden="1" x14ac:dyDescent="0.2">
      <c r="A149" s="102">
        <v>2359</v>
      </c>
      <c r="B149" s="152" t="s">
        <v>216</v>
      </c>
      <c r="C149" s="153">
        <f t="shared" si="113"/>
        <v>0</v>
      </c>
      <c r="D149" s="279">
        <v>0</v>
      </c>
      <c r="E149" s="280"/>
      <c r="F149" s="161">
        <f t="shared" si="151"/>
        <v>0</v>
      </c>
      <c r="G149" s="281"/>
      <c r="H149" s="280"/>
      <c r="I149" s="282">
        <f t="shared" si="152"/>
        <v>0</v>
      </c>
      <c r="J149" s="279">
        <v>0</v>
      </c>
      <c r="K149" s="280"/>
      <c r="L149" s="161">
        <f t="shared" si="153"/>
        <v>0</v>
      </c>
      <c r="M149" s="281"/>
      <c r="N149" s="280"/>
      <c r="O149" s="282">
        <f t="shared" si="154"/>
        <v>0</v>
      </c>
      <c r="P149" s="283"/>
      <c r="Q149" s="42"/>
    </row>
    <row r="150" spans="1:17" ht="24.75" hidden="1" customHeight="1" x14ac:dyDescent="0.2">
      <c r="A150" s="284">
        <v>2360</v>
      </c>
      <c r="B150" s="152" t="s">
        <v>217</v>
      </c>
      <c r="C150" s="153">
        <f t="shared" si="113"/>
        <v>0</v>
      </c>
      <c r="D150" s="285">
        <f>SUM(D151:D157)</f>
        <v>0</v>
      </c>
      <c r="E150" s="286">
        <f>SUM(E151:E157)</f>
        <v>0</v>
      </c>
      <c r="F150" s="161">
        <f>SUM(F151:F157)</f>
        <v>0</v>
      </c>
      <c r="G150" s="287">
        <f t="shared" ref="G150:I150" si="155">SUM(G151:G157)</f>
        <v>0</v>
      </c>
      <c r="H150" s="286">
        <f t="shared" si="155"/>
        <v>0</v>
      </c>
      <c r="I150" s="282">
        <f t="shared" si="155"/>
        <v>0</v>
      </c>
      <c r="J150" s="285">
        <f>SUM(J151:J157)</f>
        <v>0</v>
      </c>
      <c r="K150" s="286">
        <f t="shared" ref="K150:N150" si="156">SUM(K151:K157)</f>
        <v>0</v>
      </c>
      <c r="L150" s="161">
        <f t="shared" si="156"/>
        <v>0</v>
      </c>
      <c r="M150" s="287">
        <f t="shared" si="156"/>
        <v>0</v>
      </c>
      <c r="N150" s="286">
        <f t="shared" si="156"/>
        <v>0</v>
      </c>
      <c r="O150" s="282">
        <f>SUM(O151:O157)</f>
        <v>0</v>
      </c>
      <c r="P150" s="283"/>
      <c r="Q150" s="42"/>
    </row>
    <row r="151" spans="1:17" hidden="1" x14ac:dyDescent="0.2">
      <c r="A151" s="101">
        <v>2361</v>
      </c>
      <c r="B151" s="152" t="s">
        <v>218</v>
      </c>
      <c r="C151" s="153">
        <f t="shared" si="113"/>
        <v>0</v>
      </c>
      <c r="D151" s="279">
        <v>0</v>
      </c>
      <c r="E151" s="280"/>
      <c r="F151" s="161">
        <f t="shared" ref="F151:F158" si="157">D151+E151</f>
        <v>0</v>
      </c>
      <c r="G151" s="281"/>
      <c r="H151" s="280"/>
      <c r="I151" s="282">
        <f t="shared" ref="I151:I158" si="158">G151+H151</f>
        <v>0</v>
      </c>
      <c r="J151" s="279">
        <v>0</v>
      </c>
      <c r="K151" s="280"/>
      <c r="L151" s="161">
        <f t="shared" ref="L151:L158" si="159">J151+K151</f>
        <v>0</v>
      </c>
      <c r="M151" s="281"/>
      <c r="N151" s="280"/>
      <c r="O151" s="282">
        <f t="shared" ref="O151:O158" si="160">M151+N151</f>
        <v>0</v>
      </c>
      <c r="P151" s="283"/>
      <c r="Q151" s="42"/>
    </row>
    <row r="152" spans="1:17" ht="24" hidden="1" x14ac:dyDescent="0.2">
      <c r="A152" s="101">
        <v>2362</v>
      </c>
      <c r="B152" s="152" t="s">
        <v>219</v>
      </c>
      <c r="C152" s="153">
        <f t="shared" si="113"/>
        <v>0</v>
      </c>
      <c r="D152" s="279">
        <v>0</v>
      </c>
      <c r="E152" s="280"/>
      <c r="F152" s="161">
        <f t="shared" si="157"/>
        <v>0</v>
      </c>
      <c r="G152" s="281"/>
      <c r="H152" s="280"/>
      <c r="I152" s="282">
        <f t="shared" si="158"/>
        <v>0</v>
      </c>
      <c r="J152" s="279">
        <v>0</v>
      </c>
      <c r="K152" s="280"/>
      <c r="L152" s="161">
        <f t="shared" si="159"/>
        <v>0</v>
      </c>
      <c r="M152" s="281"/>
      <c r="N152" s="280"/>
      <c r="O152" s="282">
        <f t="shared" si="160"/>
        <v>0</v>
      </c>
      <c r="P152" s="283"/>
      <c r="Q152" s="42"/>
    </row>
    <row r="153" spans="1:17" hidden="1" x14ac:dyDescent="0.2">
      <c r="A153" s="101">
        <v>2363</v>
      </c>
      <c r="B153" s="152" t="s">
        <v>220</v>
      </c>
      <c r="C153" s="153">
        <f t="shared" si="113"/>
        <v>0</v>
      </c>
      <c r="D153" s="279">
        <v>0</v>
      </c>
      <c r="E153" s="280"/>
      <c r="F153" s="161">
        <f t="shared" si="157"/>
        <v>0</v>
      </c>
      <c r="G153" s="281"/>
      <c r="H153" s="280"/>
      <c r="I153" s="282">
        <f t="shared" si="158"/>
        <v>0</v>
      </c>
      <c r="J153" s="279">
        <v>0</v>
      </c>
      <c r="K153" s="280"/>
      <c r="L153" s="161">
        <f t="shared" si="159"/>
        <v>0</v>
      </c>
      <c r="M153" s="281"/>
      <c r="N153" s="280"/>
      <c r="O153" s="282">
        <f t="shared" si="160"/>
        <v>0</v>
      </c>
      <c r="P153" s="283"/>
      <c r="Q153" s="42"/>
    </row>
    <row r="154" spans="1:17" hidden="1" x14ac:dyDescent="0.2">
      <c r="A154" s="101">
        <v>2364</v>
      </c>
      <c r="B154" s="152" t="s">
        <v>221</v>
      </c>
      <c r="C154" s="153">
        <f t="shared" si="113"/>
        <v>0</v>
      </c>
      <c r="D154" s="279">
        <v>0</v>
      </c>
      <c r="E154" s="280"/>
      <c r="F154" s="161">
        <f t="shared" si="157"/>
        <v>0</v>
      </c>
      <c r="G154" s="281"/>
      <c r="H154" s="280"/>
      <c r="I154" s="282">
        <f t="shared" si="158"/>
        <v>0</v>
      </c>
      <c r="J154" s="279">
        <v>0</v>
      </c>
      <c r="K154" s="280"/>
      <c r="L154" s="161">
        <f t="shared" si="159"/>
        <v>0</v>
      </c>
      <c r="M154" s="281"/>
      <c r="N154" s="280"/>
      <c r="O154" s="282">
        <f t="shared" si="160"/>
        <v>0</v>
      </c>
      <c r="P154" s="283"/>
      <c r="Q154" s="42"/>
    </row>
    <row r="155" spans="1:17" ht="12.75" hidden="1" customHeight="1" x14ac:dyDescent="0.2">
      <c r="A155" s="101">
        <v>2365</v>
      </c>
      <c r="B155" s="152" t="s">
        <v>222</v>
      </c>
      <c r="C155" s="153">
        <f t="shared" si="113"/>
        <v>0</v>
      </c>
      <c r="D155" s="279">
        <v>0</v>
      </c>
      <c r="E155" s="280"/>
      <c r="F155" s="161">
        <f t="shared" si="157"/>
        <v>0</v>
      </c>
      <c r="G155" s="281"/>
      <c r="H155" s="280"/>
      <c r="I155" s="282">
        <f t="shared" si="158"/>
        <v>0</v>
      </c>
      <c r="J155" s="279">
        <v>0</v>
      </c>
      <c r="K155" s="280"/>
      <c r="L155" s="161">
        <f t="shared" si="159"/>
        <v>0</v>
      </c>
      <c r="M155" s="281"/>
      <c r="N155" s="280"/>
      <c r="O155" s="282">
        <f t="shared" si="160"/>
        <v>0</v>
      </c>
      <c r="P155" s="283"/>
      <c r="Q155" s="42"/>
    </row>
    <row r="156" spans="1:17" ht="36" hidden="1" x14ac:dyDescent="0.2">
      <c r="A156" s="101">
        <v>2366</v>
      </c>
      <c r="B156" s="152" t="s">
        <v>223</v>
      </c>
      <c r="C156" s="153">
        <f t="shared" si="113"/>
        <v>0</v>
      </c>
      <c r="D156" s="279">
        <v>0</v>
      </c>
      <c r="E156" s="280"/>
      <c r="F156" s="161">
        <f t="shared" si="157"/>
        <v>0</v>
      </c>
      <c r="G156" s="281"/>
      <c r="H156" s="280"/>
      <c r="I156" s="282">
        <f t="shared" si="158"/>
        <v>0</v>
      </c>
      <c r="J156" s="279">
        <v>0</v>
      </c>
      <c r="K156" s="280"/>
      <c r="L156" s="161">
        <f t="shared" si="159"/>
        <v>0</v>
      </c>
      <c r="M156" s="281"/>
      <c r="N156" s="280"/>
      <c r="O156" s="282">
        <f t="shared" si="160"/>
        <v>0</v>
      </c>
      <c r="P156" s="283"/>
      <c r="Q156" s="42"/>
    </row>
    <row r="157" spans="1:17" ht="48" hidden="1" x14ac:dyDescent="0.2">
      <c r="A157" s="101">
        <v>2369</v>
      </c>
      <c r="B157" s="152" t="s">
        <v>224</v>
      </c>
      <c r="C157" s="153">
        <f t="shared" si="113"/>
        <v>0</v>
      </c>
      <c r="D157" s="279">
        <v>0</v>
      </c>
      <c r="E157" s="280"/>
      <c r="F157" s="161">
        <f t="shared" si="157"/>
        <v>0</v>
      </c>
      <c r="G157" s="281"/>
      <c r="H157" s="280"/>
      <c r="I157" s="282">
        <f t="shared" si="158"/>
        <v>0</v>
      </c>
      <c r="J157" s="279">
        <v>0</v>
      </c>
      <c r="K157" s="280"/>
      <c r="L157" s="161">
        <f t="shared" si="159"/>
        <v>0</v>
      </c>
      <c r="M157" s="281"/>
      <c r="N157" s="280"/>
      <c r="O157" s="282">
        <f t="shared" si="160"/>
        <v>0</v>
      </c>
      <c r="P157" s="283"/>
      <c r="Q157" s="42"/>
    </row>
    <row r="158" spans="1:17" hidden="1" x14ac:dyDescent="0.2">
      <c r="A158" s="271">
        <v>2370</v>
      </c>
      <c r="B158" s="205" t="s">
        <v>225</v>
      </c>
      <c r="C158" s="217">
        <f t="shared" si="113"/>
        <v>0</v>
      </c>
      <c r="D158" s="218">
        <v>0</v>
      </c>
      <c r="E158" s="219"/>
      <c r="F158" s="274">
        <f t="shared" si="157"/>
        <v>0</v>
      </c>
      <c r="G158" s="288"/>
      <c r="H158" s="219"/>
      <c r="I158" s="276">
        <f t="shared" si="158"/>
        <v>0</v>
      </c>
      <c r="J158" s="218">
        <v>0</v>
      </c>
      <c r="K158" s="219"/>
      <c r="L158" s="274">
        <f t="shared" si="159"/>
        <v>0</v>
      </c>
      <c r="M158" s="288"/>
      <c r="N158" s="219"/>
      <c r="O158" s="276">
        <f t="shared" si="160"/>
        <v>0</v>
      </c>
      <c r="P158" s="277"/>
      <c r="Q158" s="42"/>
    </row>
    <row r="159" spans="1:17" hidden="1" x14ac:dyDescent="0.2">
      <c r="A159" s="271">
        <v>2380</v>
      </c>
      <c r="B159" s="205" t="s">
        <v>226</v>
      </c>
      <c r="C159" s="217">
        <f t="shared" si="113"/>
        <v>0</v>
      </c>
      <c r="D159" s="272">
        <f>SUM(D160:D161)</f>
        <v>0</v>
      </c>
      <c r="E159" s="273">
        <f t="shared" ref="E159" si="161">SUM(E160:E161)</f>
        <v>0</v>
      </c>
      <c r="F159" s="274">
        <f>SUM(F160:F161)</f>
        <v>0</v>
      </c>
      <c r="G159" s="275">
        <f t="shared" ref="G159:I159" si="162">SUM(G160:G161)</f>
        <v>0</v>
      </c>
      <c r="H159" s="273">
        <f t="shared" si="162"/>
        <v>0</v>
      </c>
      <c r="I159" s="276">
        <f t="shared" si="162"/>
        <v>0</v>
      </c>
      <c r="J159" s="272">
        <f>SUM(J160:J161)</f>
        <v>0</v>
      </c>
      <c r="K159" s="273">
        <f t="shared" ref="K159:N159" si="163">SUM(K160:K161)</f>
        <v>0</v>
      </c>
      <c r="L159" s="274">
        <f t="shared" si="163"/>
        <v>0</v>
      </c>
      <c r="M159" s="275">
        <f t="shared" si="163"/>
        <v>0</v>
      </c>
      <c r="N159" s="273">
        <f t="shared" si="163"/>
        <v>0</v>
      </c>
      <c r="O159" s="276">
        <f>SUM(O160:O161)</f>
        <v>0</v>
      </c>
      <c r="P159" s="277"/>
      <c r="Q159" s="42"/>
    </row>
    <row r="160" spans="1:17" hidden="1" x14ac:dyDescent="0.2">
      <c r="A160" s="92">
        <v>2381</v>
      </c>
      <c r="B160" s="140" t="s">
        <v>227</v>
      </c>
      <c r="C160" s="141">
        <f t="shared" si="113"/>
        <v>0</v>
      </c>
      <c r="D160" s="193">
        <v>0</v>
      </c>
      <c r="E160" s="191"/>
      <c r="F160" s="149">
        <f t="shared" ref="F160:F163" si="164">D160+E160</f>
        <v>0</v>
      </c>
      <c r="G160" s="190"/>
      <c r="H160" s="191"/>
      <c r="I160" s="192">
        <f t="shared" ref="I160:I163" si="165">G160+H160</f>
        <v>0</v>
      </c>
      <c r="J160" s="193">
        <v>0</v>
      </c>
      <c r="K160" s="191"/>
      <c r="L160" s="149">
        <f t="shared" ref="L160:L163" si="166">J160+K160</f>
        <v>0</v>
      </c>
      <c r="M160" s="190"/>
      <c r="N160" s="191"/>
      <c r="O160" s="192">
        <f t="shared" ref="O160:O163" si="167">M160+N160</f>
        <v>0</v>
      </c>
      <c r="P160" s="278"/>
      <c r="Q160" s="42"/>
    </row>
    <row r="161" spans="1:17" ht="24" hidden="1" x14ac:dyDescent="0.2">
      <c r="A161" s="101">
        <v>2389</v>
      </c>
      <c r="B161" s="152" t="s">
        <v>228</v>
      </c>
      <c r="C161" s="153">
        <f t="shared" si="113"/>
        <v>0</v>
      </c>
      <c r="D161" s="279">
        <v>0</v>
      </c>
      <c r="E161" s="280"/>
      <c r="F161" s="161">
        <f t="shared" si="164"/>
        <v>0</v>
      </c>
      <c r="G161" s="281"/>
      <c r="H161" s="280"/>
      <c r="I161" s="282">
        <f t="shared" si="165"/>
        <v>0</v>
      </c>
      <c r="J161" s="279">
        <v>0</v>
      </c>
      <c r="K161" s="280"/>
      <c r="L161" s="161">
        <f t="shared" si="166"/>
        <v>0</v>
      </c>
      <c r="M161" s="281"/>
      <c r="N161" s="280"/>
      <c r="O161" s="282">
        <f t="shared" si="167"/>
        <v>0</v>
      </c>
      <c r="P161" s="283"/>
      <c r="Q161" s="42"/>
    </row>
    <row r="162" spans="1:17" hidden="1" x14ac:dyDescent="0.2">
      <c r="A162" s="271">
        <v>2390</v>
      </c>
      <c r="B162" s="205" t="s">
        <v>229</v>
      </c>
      <c r="C162" s="217">
        <f t="shared" si="113"/>
        <v>0</v>
      </c>
      <c r="D162" s="218">
        <v>0</v>
      </c>
      <c r="E162" s="219"/>
      <c r="F162" s="274">
        <f t="shared" si="164"/>
        <v>0</v>
      </c>
      <c r="G162" s="288"/>
      <c r="H162" s="219"/>
      <c r="I162" s="276">
        <f t="shared" si="165"/>
        <v>0</v>
      </c>
      <c r="J162" s="218">
        <v>0</v>
      </c>
      <c r="K162" s="219"/>
      <c r="L162" s="274">
        <f t="shared" si="166"/>
        <v>0</v>
      </c>
      <c r="M162" s="288"/>
      <c r="N162" s="219"/>
      <c r="O162" s="276">
        <f t="shared" si="167"/>
        <v>0</v>
      </c>
      <c r="P162" s="277"/>
      <c r="Q162" s="42"/>
    </row>
    <row r="163" spans="1:17" hidden="1" x14ac:dyDescent="0.2">
      <c r="A163" s="124">
        <v>2400</v>
      </c>
      <c r="B163" s="267" t="s">
        <v>230</v>
      </c>
      <c r="C163" s="125">
        <f t="shared" si="113"/>
        <v>0</v>
      </c>
      <c r="D163" s="126">
        <v>0</v>
      </c>
      <c r="E163" s="127"/>
      <c r="F163" s="138">
        <f t="shared" si="164"/>
        <v>0</v>
      </c>
      <c r="G163" s="297"/>
      <c r="H163" s="127"/>
      <c r="I163" s="269">
        <f t="shared" si="165"/>
        <v>0</v>
      </c>
      <c r="J163" s="126">
        <v>0</v>
      </c>
      <c r="K163" s="127"/>
      <c r="L163" s="138">
        <f t="shared" si="166"/>
        <v>0</v>
      </c>
      <c r="M163" s="297"/>
      <c r="N163" s="127"/>
      <c r="O163" s="269">
        <f t="shared" si="167"/>
        <v>0</v>
      </c>
      <c r="P163" s="289"/>
      <c r="Q163" s="42"/>
    </row>
    <row r="164" spans="1:17" ht="24" x14ac:dyDescent="0.2">
      <c r="A164" s="124">
        <v>2500</v>
      </c>
      <c r="B164" s="267" t="s">
        <v>231</v>
      </c>
      <c r="C164" s="125">
        <f t="shared" si="113"/>
        <v>1500</v>
      </c>
      <c r="D164" s="136">
        <f>SUM(D165,D170)</f>
        <v>1500</v>
      </c>
      <c r="E164" s="137">
        <f t="shared" ref="E164" si="168">SUM(E165,E170)</f>
        <v>0</v>
      </c>
      <c r="F164" s="138">
        <f>SUM(F165,F170)</f>
        <v>1500</v>
      </c>
      <c r="G164" s="268">
        <f t="shared" ref="G164:I164" si="169">SUM(G165,G170)</f>
        <v>0</v>
      </c>
      <c r="H164" s="137">
        <f t="shared" si="169"/>
        <v>0</v>
      </c>
      <c r="I164" s="269">
        <f t="shared" si="169"/>
        <v>0</v>
      </c>
      <c r="J164" s="136">
        <f>SUM(J165,J170)</f>
        <v>0</v>
      </c>
      <c r="K164" s="137">
        <f t="shared" ref="K164:O164" si="170">SUM(K165,K170)</f>
        <v>0</v>
      </c>
      <c r="L164" s="138">
        <f t="shared" si="170"/>
        <v>0</v>
      </c>
      <c r="M164" s="268">
        <f t="shared" si="170"/>
        <v>0</v>
      </c>
      <c r="N164" s="137">
        <f t="shared" si="170"/>
        <v>0</v>
      </c>
      <c r="O164" s="269">
        <f t="shared" si="170"/>
        <v>0</v>
      </c>
      <c r="P164" s="270"/>
      <c r="Q164" s="42"/>
    </row>
    <row r="165" spans="1:17" ht="16.5" customHeight="1" x14ac:dyDescent="0.2">
      <c r="A165" s="290">
        <v>2510</v>
      </c>
      <c r="B165" s="140" t="s">
        <v>232</v>
      </c>
      <c r="C165" s="141">
        <f t="shared" si="113"/>
        <v>1500</v>
      </c>
      <c r="D165" s="291">
        <f>SUM(D166:D169)</f>
        <v>1500</v>
      </c>
      <c r="E165" s="292">
        <f t="shared" ref="E165" si="171">SUM(E166:E169)</f>
        <v>0</v>
      </c>
      <c r="F165" s="149">
        <f>SUM(F166:F169)</f>
        <v>1500</v>
      </c>
      <c r="G165" s="293">
        <f t="shared" ref="G165:I165" si="172">SUM(G166:G169)</f>
        <v>0</v>
      </c>
      <c r="H165" s="292">
        <f t="shared" si="172"/>
        <v>0</v>
      </c>
      <c r="I165" s="192">
        <f t="shared" si="172"/>
        <v>0</v>
      </c>
      <c r="J165" s="291">
        <f>SUM(J166:J169)</f>
        <v>0</v>
      </c>
      <c r="K165" s="292">
        <f t="shared" ref="K165:O165" si="173">SUM(K166:K169)</f>
        <v>0</v>
      </c>
      <c r="L165" s="149">
        <f t="shared" si="173"/>
        <v>0</v>
      </c>
      <c r="M165" s="293">
        <f t="shared" si="173"/>
        <v>0</v>
      </c>
      <c r="N165" s="292">
        <f t="shared" si="173"/>
        <v>0</v>
      </c>
      <c r="O165" s="298">
        <f t="shared" si="173"/>
        <v>0</v>
      </c>
      <c r="P165" s="299"/>
      <c r="Q165" s="42"/>
    </row>
    <row r="166" spans="1:17" ht="24" hidden="1" x14ac:dyDescent="0.2">
      <c r="A166" s="102">
        <v>2512</v>
      </c>
      <c r="B166" s="152" t="s">
        <v>233</v>
      </c>
      <c r="C166" s="153">
        <f t="shared" si="113"/>
        <v>0</v>
      </c>
      <c r="D166" s="279">
        <v>0</v>
      </c>
      <c r="E166" s="280"/>
      <c r="F166" s="161">
        <f t="shared" ref="F166:F171" si="174">D166+E166</f>
        <v>0</v>
      </c>
      <c r="G166" s="281"/>
      <c r="H166" s="280"/>
      <c r="I166" s="282">
        <f t="shared" ref="I166:I171" si="175">G166+H166</f>
        <v>0</v>
      </c>
      <c r="J166" s="279">
        <v>0</v>
      </c>
      <c r="K166" s="280"/>
      <c r="L166" s="161">
        <f t="shared" ref="L166:L171" si="176">J166+K166</f>
        <v>0</v>
      </c>
      <c r="M166" s="281"/>
      <c r="N166" s="280"/>
      <c r="O166" s="282">
        <f t="shared" ref="O166:O171" si="177">M166+N166</f>
        <v>0</v>
      </c>
      <c r="P166" s="283"/>
      <c r="Q166" s="42"/>
    </row>
    <row r="167" spans="1:17" ht="36" hidden="1" x14ac:dyDescent="0.2">
      <c r="A167" s="102">
        <v>2513</v>
      </c>
      <c r="B167" s="152" t="s">
        <v>234</v>
      </c>
      <c r="C167" s="153">
        <f t="shared" si="113"/>
        <v>0</v>
      </c>
      <c r="D167" s="279">
        <v>0</v>
      </c>
      <c r="E167" s="280"/>
      <c r="F167" s="161">
        <f t="shared" si="174"/>
        <v>0</v>
      </c>
      <c r="G167" s="281"/>
      <c r="H167" s="280"/>
      <c r="I167" s="282">
        <f t="shared" si="175"/>
        <v>0</v>
      </c>
      <c r="J167" s="279">
        <v>0</v>
      </c>
      <c r="K167" s="280"/>
      <c r="L167" s="161">
        <f t="shared" si="176"/>
        <v>0</v>
      </c>
      <c r="M167" s="281"/>
      <c r="N167" s="280"/>
      <c r="O167" s="282">
        <f t="shared" si="177"/>
        <v>0</v>
      </c>
      <c r="P167" s="283"/>
      <c r="Q167" s="42"/>
    </row>
    <row r="168" spans="1:17" ht="24" hidden="1" x14ac:dyDescent="0.2">
      <c r="A168" s="102">
        <v>2515</v>
      </c>
      <c r="B168" s="152" t="s">
        <v>235</v>
      </c>
      <c r="C168" s="153">
        <f t="shared" si="113"/>
        <v>0</v>
      </c>
      <c r="D168" s="279">
        <v>0</v>
      </c>
      <c r="E168" s="280"/>
      <c r="F168" s="161">
        <f t="shared" si="174"/>
        <v>0</v>
      </c>
      <c r="G168" s="281"/>
      <c r="H168" s="280"/>
      <c r="I168" s="282">
        <f t="shared" si="175"/>
        <v>0</v>
      </c>
      <c r="J168" s="279">
        <v>0</v>
      </c>
      <c r="K168" s="280"/>
      <c r="L168" s="161">
        <f t="shared" si="176"/>
        <v>0</v>
      </c>
      <c r="M168" s="281"/>
      <c r="N168" s="280"/>
      <c r="O168" s="282">
        <f t="shared" si="177"/>
        <v>0</v>
      </c>
      <c r="P168" s="283"/>
      <c r="Q168" s="42"/>
    </row>
    <row r="169" spans="1:17" ht="24" x14ac:dyDescent="0.2">
      <c r="A169" s="102">
        <v>2519</v>
      </c>
      <c r="B169" s="152" t="s">
        <v>236</v>
      </c>
      <c r="C169" s="153">
        <f t="shared" si="113"/>
        <v>1500</v>
      </c>
      <c r="D169" s="279">
        <v>1500</v>
      </c>
      <c r="E169" s="280"/>
      <c r="F169" s="161">
        <f t="shared" si="174"/>
        <v>1500</v>
      </c>
      <c r="G169" s="281"/>
      <c r="H169" s="280"/>
      <c r="I169" s="282">
        <f t="shared" si="175"/>
        <v>0</v>
      </c>
      <c r="J169" s="279">
        <v>0</v>
      </c>
      <c r="K169" s="280"/>
      <c r="L169" s="161">
        <f t="shared" si="176"/>
        <v>0</v>
      </c>
      <c r="M169" s="281"/>
      <c r="N169" s="280"/>
      <c r="O169" s="282">
        <f t="shared" si="177"/>
        <v>0</v>
      </c>
      <c r="P169" s="283"/>
      <c r="Q169" s="42"/>
    </row>
    <row r="170" spans="1:17" ht="24" hidden="1" x14ac:dyDescent="0.2">
      <c r="A170" s="284">
        <v>2520</v>
      </c>
      <c r="B170" s="152" t="s">
        <v>237</v>
      </c>
      <c r="C170" s="153">
        <f t="shared" si="113"/>
        <v>0</v>
      </c>
      <c r="D170" s="279">
        <v>0</v>
      </c>
      <c r="E170" s="280"/>
      <c r="F170" s="161">
        <f t="shared" si="174"/>
        <v>0</v>
      </c>
      <c r="G170" s="281"/>
      <c r="H170" s="280"/>
      <c r="I170" s="282">
        <f t="shared" si="175"/>
        <v>0</v>
      </c>
      <c r="J170" s="279">
        <v>0</v>
      </c>
      <c r="K170" s="280"/>
      <c r="L170" s="161">
        <f t="shared" si="176"/>
        <v>0</v>
      </c>
      <c r="M170" s="281"/>
      <c r="N170" s="280"/>
      <c r="O170" s="282">
        <f t="shared" si="177"/>
        <v>0</v>
      </c>
      <c r="P170" s="283"/>
      <c r="Q170" s="42"/>
    </row>
    <row r="171" spans="1:17" s="301" customFormat="1" ht="48" hidden="1" x14ac:dyDescent="0.2">
      <c r="A171" s="65">
        <v>2800</v>
      </c>
      <c r="B171" s="140" t="s">
        <v>238</v>
      </c>
      <c r="C171" s="141">
        <f t="shared" si="113"/>
        <v>0</v>
      </c>
      <c r="D171" s="193">
        <v>0</v>
      </c>
      <c r="E171" s="191"/>
      <c r="F171" s="97">
        <f t="shared" si="174"/>
        <v>0</v>
      </c>
      <c r="G171" s="98"/>
      <c r="H171" s="96"/>
      <c r="I171" s="99">
        <f t="shared" si="175"/>
        <v>0</v>
      </c>
      <c r="J171" s="95">
        <v>0</v>
      </c>
      <c r="K171" s="96"/>
      <c r="L171" s="97">
        <f t="shared" si="176"/>
        <v>0</v>
      </c>
      <c r="M171" s="98"/>
      <c r="N171" s="96"/>
      <c r="O171" s="99">
        <f t="shared" si="177"/>
        <v>0</v>
      </c>
      <c r="P171" s="100"/>
      <c r="Q171" s="300"/>
    </row>
    <row r="172" spans="1:17" hidden="1" x14ac:dyDescent="0.2">
      <c r="A172" s="259">
        <v>3000</v>
      </c>
      <c r="B172" s="259" t="s">
        <v>239</v>
      </c>
      <c r="C172" s="260">
        <f t="shared" si="113"/>
        <v>0</v>
      </c>
      <c r="D172" s="261">
        <f>SUM(D173,D183)</f>
        <v>0</v>
      </c>
      <c r="E172" s="262">
        <f t="shared" ref="E172" si="178">SUM(E173,E183)</f>
        <v>0</v>
      </c>
      <c r="F172" s="263">
        <f>SUM(F173,F183)</f>
        <v>0</v>
      </c>
      <c r="G172" s="264">
        <f t="shared" ref="G172:I172" si="179">SUM(G173,G183)</f>
        <v>0</v>
      </c>
      <c r="H172" s="262">
        <f t="shared" si="179"/>
        <v>0</v>
      </c>
      <c r="I172" s="265">
        <f t="shared" si="179"/>
        <v>0</v>
      </c>
      <c r="J172" s="261">
        <f>SUM(J173,J183)</f>
        <v>0</v>
      </c>
      <c r="K172" s="262">
        <f t="shared" ref="K172:N172" si="180">SUM(K173,K183)</f>
        <v>0</v>
      </c>
      <c r="L172" s="263">
        <f t="shared" si="180"/>
        <v>0</v>
      </c>
      <c r="M172" s="264">
        <f t="shared" si="180"/>
        <v>0</v>
      </c>
      <c r="N172" s="262">
        <f t="shared" si="180"/>
        <v>0</v>
      </c>
      <c r="O172" s="265">
        <f>SUM(O173,O183)</f>
        <v>0</v>
      </c>
      <c r="P172" s="266"/>
      <c r="Q172" s="42"/>
    </row>
    <row r="173" spans="1:17" ht="24" hidden="1" x14ac:dyDescent="0.2">
      <c r="A173" s="124">
        <v>3200</v>
      </c>
      <c r="B173" s="302" t="s">
        <v>240</v>
      </c>
      <c r="C173" s="125">
        <f t="shared" si="113"/>
        <v>0</v>
      </c>
      <c r="D173" s="136">
        <f>SUM(D174,D178)</f>
        <v>0</v>
      </c>
      <c r="E173" s="137">
        <f t="shared" ref="E173" si="181">SUM(E174,E178)</f>
        <v>0</v>
      </c>
      <c r="F173" s="138">
        <f>SUM(F174,F178)</f>
        <v>0</v>
      </c>
      <c r="G173" s="268">
        <f t="shared" ref="G173:I173" si="182">SUM(G174,G178)</f>
        <v>0</v>
      </c>
      <c r="H173" s="137">
        <f t="shared" si="182"/>
        <v>0</v>
      </c>
      <c r="I173" s="269">
        <f t="shared" si="182"/>
        <v>0</v>
      </c>
      <c r="J173" s="136">
        <f>SUM(J174,J178)</f>
        <v>0</v>
      </c>
      <c r="K173" s="137">
        <f t="shared" ref="K173:O173" si="183">SUM(K174,K178)</f>
        <v>0</v>
      </c>
      <c r="L173" s="138">
        <f t="shared" si="183"/>
        <v>0</v>
      </c>
      <c r="M173" s="268">
        <f t="shared" si="183"/>
        <v>0</v>
      </c>
      <c r="N173" s="137">
        <f t="shared" si="183"/>
        <v>0</v>
      </c>
      <c r="O173" s="303">
        <f t="shared" si="183"/>
        <v>0</v>
      </c>
      <c r="P173" s="270"/>
      <c r="Q173" s="42"/>
    </row>
    <row r="174" spans="1:17" ht="36" hidden="1" x14ac:dyDescent="0.2">
      <c r="A174" s="290">
        <v>3260</v>
      </c>
      <c r="B174" s="140" t="s">
        <v>241</v>
      </c>
      <c r="C174" s="141">
        <f t="shared" si="113"/>
        <v>0</v>
      </c>
      <c r="D174" s="291">
        <f>SUM(D175:D177)</f>
        <v>0</v>
      </c>
      <c r="E174" s="292">
        <f t="shared" ref="E174" si="184">SUM(E175:E177)</f>
        <v>0</v>
      </c>
      <c r="F174" s="149">
        <f>SUM(F175:F177)</f>
        <v>0</v>
      </c>
      <c r="G174" s="293">
        <f t="shared" ref="G174:I174" si="185">SUM(G175:G177)</f>
        <v>0</v>
      </c>
      <c r="H174" s="292">
        <f t="shared" si="185"/>
        <v>0</v>
      </c>
      <c r="I174" s="192">
        <f t="shared" si="185"/>
        <v>0</v>
      </c>
      <c r="J174" s="291">
        <f>SUM(J175:J177)</f>
        <v>0</v>
      </c>
      <c r="K174" s="292">
        <f t="shared" ref="K174:N174" si="186">SUM(K175:K177)</f>
        <v>0</v>
      </c>
      <c r="L174" s="149">
        <f t="shared" si="186"/>
        <v>0</v>
      </c>
      <c r="M174" s="293">
        <f t="shared" si="186"/>
        <v>0</v>
      </c>
      <c r="N174" s="292">
        <f t="shared" si="186"/>
        <v>0</v>
      </c>
      <c r="O174" s="192">
        <f>SUM(O175:O177)</f>
        <v>0</v>
      </c>
      <c r="P174" s="278"/>
      <c r="Q174" s="42"/>
    </row>
    <row r="175" spans="1:17" ht="24" hidden="1" x14ac:dyDescent="0.2">
      <c r="A175" s="102">
        <v>3261</v>
      </c>
      <c r="B175" s="152" t="s">
        <v>242</v>
      </c>
      <c r="C175" s="153">
        <f t="shared" si="113"/>
        <v>0</v>
      </c>
      <c r="D175" s="279">
        <v>0</v>
      </c>
      <c r="E175" s="280"/>
      <c r="F175" s="161">
        <f t="shared" ref="F175:F177" si="187">D175+E175</f>
        <v>0</v>
      </c>
      <c r="G175" s="281"/>
      <c r="H175" s="280"/>
      <c r="I175" s="282">
        <f t="shared" ref="I175:I177" si="188">G175+H175</f>
        <v>0</v>
      </c>
      <c r="J175" s="279">
        <v>0</v>
      </c>
      <c r="K175" s="280"/>
      <c r="L175" s="161">
        <f t="shared" ref="L175:L177" si="189">J175+K175</f>
        <v>0</v>
      </c>
      <c r="M175" s="281"/>
      <c r="N175" s="280"/>
      <c r="O175" s="282">
        <f t="shared" ref="O175:O177" si="190">M175+N175</f>
        <v>0</v>
      </c>
      <c r="P175" s="283"/>
      <c r="Q175" s="42"/>
    </row>
    <row r="176" spans="1:17" ht="36" hidden="1" x14ac:dyDescent="0.2">
      <c r="A176" s="102">
        <v>3262</v>
      </c>
      <c r="B176" s="152" t="s">
        <v>243</v>
      </c>
      <c r="C176" s="153">
        <f t="shared" si="113"/>
        <v>0</v>
      </c>
      <c r="D176" s="279">
        <v>0</v>
      </c>
      <c r="E176" s="280"/>
      <c r="F176" s="161">
        <f t="shared" si="187"/>
        <v>0</v>
      </c>
      <c r="G176" s="281"/>
      <c r="H176" s="280"/>
      <c r="I176" s="282">
        <f t="shared" si="188"/>
        <v>0</v>
      </c>
      <c r="J176" s="279">
        <v>0</v>
      </c>
      <c r="K176" s="280"/>
      <c r="L176" s="161">
        <f t="shared" si="189"/>
        <v>0</v>
      </c>
      <c r="M176" s="281"/>
      <c r="N176" s="280"/>
      <c r="O176" s="282">
        <f t="shared" si="190"/>
        <v>0</v>
      </c>
      <c r="P176" s="283"/>
      <c r="Q176" s="42"/>
    </row>
    <row r="177" spans="1:17" ht="24" hidden="1" x14ac:dyDescent="0.2">
      <c r="A177" s="102">
        <v>3263</v>
      </c>
      <c r="B177" s="152" t="s">
        <v>244</v>
      </c>
      <c r="C177" s="153">
        <f t="shared" ref="C177:C240" si="191">SUM(F177,I177,L177,O177)</f>
        <v>0</v>
      </c>
      <c r="D177" s="279">
        <v>0</v>
      </c>
      <c r="E177" s="280"/>
      <c r="F177" s="161">
        <f t="shared" si="187"/>
        <v>0</v>
      </c>
      <c r="G177" s="281"/>
      <c r="H177" s="280"/>
      <c r="I177" s="282">
        <f t="shared" si="188"/>
        <v>0</v>
      </c>
      <c r="J177" s="279">
        <v>0</v>
      </c>
      <c r="K177" s="280"/>
      <c r="L177" s="161">
        <f t="shared" si="189"/>
        <v>0</v>
      </c>
      <c r="M177" s="281"/>
      <c r="N177" s="280"/>
      <c r="O177" s="282">
        <f t="shared" si="190"/>
        <v>0</v>
      </c>
      <c r="P177" s="283"/>
      <c r="Q177" s="42"/>
    </row>
    <row r="178" spans="1:17" ht="84" hidden="1" x14ac:dyDescent="0.2">
      <c r="A178" s="290">
        <v>3290</v>
      </c>
      <c r="B178" s="140" t="s">
        <v>245</v>
      </c>
      <c r="C178" s="304">
        <f t="shared" si="191"/>
        <v>0</v>
      </c>
      <c r="D178" s="291">
        <f>SUM(D179:D182)</f>
        <v>0</v>
      </c>
      <c r="E178" s="292">
        <f t="shared" ref="E178" si="192">SUM(E179:E182)</f>
        <v>0</v>
      </c>
      <c r="F178" s="149">
        <f>SUM(F179:F182)</f>
        <v>0</v>
      </c>
      <c r="G178" s="293">
        <f t="shared" ref="G178:I178" si="193">SUM(G179:G182)</f>
        <v>0</v>
      </c>
      <c r="H178" s="292">
        <f t="shared" si="193"/>
        <v>0</v>
      </c>
      <c r="I178" s="192">
        <f t="shared" si="193"/>
        <v>0</v>
      </c>
      <c r="J178" s="291">
        <f>SUM(J179:J182)</f>
        <v>0</v>
      </c>
      <c r="K178" s="292">
        <f t="shared" ref="K178:O178" si="194">SUM(K179:K182)</f>
        <v>0</v>
      </c>
      <c r="L178" s="149">
        <f t="shared" si="194"/>
        <v>0</v>
      </c>
      <c r="M178" s="293">
        <f t="shared" si="194"/>
        <v>0</v>
      </c>
      <c r="N178" s="292">
        <f t="shared" si="194"/>
        <v>0</v>
      </c>
      <c r="O178" s="305">
        <f t="shared" si="194"/>
        <v>0</v>
      </c>
      <c r="P178" s="306"/>
      <c r="Q178" s="42"/>
    </row>
    <row r="179" spans="1:17" ht="72" hidden="1" x14ac:dyDescent="0.2">
      <c r="A179" s="102">
        <v>3291</v>
      </c>
      <c r="B179" s="152" t="s">
        <v>246</v>
      </c>
      <c r="C179" s="153">
        <f t="shared" si="191"/>
        <v>0</v>
      </c>
      <c r="D179" s="279">
        <v>0</v>
      </c>
      <c r="E179" s="280"/>
      <c r="F179" s="161">
        <f t="shared" ref="F179:F182" si="195">D179+E179</f>
        <v>0</v>
      </c>
      <c r="G179" s="281"/>
      <c r="H179" s="280"/>
      <c r="I179" s="282">
        <f t="shared" ref="I179:I182" si="196">G179+H179</f>
        <v>0</v>
      </c>
      <c r="J179" s="279">
        <v>0</v>
      </c>
      <c r="K179" s="280"/>
      <c r="L179" s="161">
        <f t="shared" ref="L179:L182" si="197">J179+K179</f>
        <v>0</v>
      </c>
      <c r="M179" s="281"/>
      <c r="N179" s="280"/>
      <c r="O179" s="282">
        <f t="shared" ref="O179:O182" si="198">M179+N179</f>
        <v>0</v>
      </c>
      <c r="P179" s="283"/>
      <c r="Q179" s="42"/>
    </row>
    <row r="180" spans="1:17" ht="72" hidden="1" x14ac:dyDescent="0.2">
      <c r="A180" s="102">
        <v>3292</v>
      </c>
      <c r="B180" s="152" t="s">
        <v>247</v>
      </c>
      <c r="C180" s="153">
        <f t="shared" si="191"/>
        <v>0</v>
      </c>
      <c r="D180" s="279">
        <v>0</v>
      </c>
      <c r="E180" s="280"/>
      <c r="F180" s="161">
        <f t="shared" si="195"/>
        <v>0</v>
      </c>
      <c r="G180" s="281"/>
      <c r="H180" s="280"/>
      <c r="I180" s="282">
        <f t="shared" si="196"/>
        <v>0</v>
      </c>
      <c r="J180" s="279">
        <v>0</v>
      </c>
      <c r="K180" s="280"/>
      <c r="L180" s="161">
        <f t="shared" si="197"/>
        <v>0</v>
      </c>
      <c r="M180" s="281"/>
      <c r="N180" s="280"/>
      <c r="O180" s="282">
        <f t="shared" si="198"/>
        <v>0</v>
      </c>
      <c r="P180" s="283"/>
      <c r="Q180" s="42"/>
    </row>
    <row r="181" spans="1:17" ht="72" hidden="1" x14ac:dyDescent="0.2">
      <c r="A181" s="102">
        <v>3293</v>
      </c>
      <c r="B181" s="152" t="s">
        <v>248</v>
      </c>
      <c r="C181" s="153">
        <f t="shared" si="191"/>
        <v>0</v>
      </c>
      <c r="D181" s="279">
        <v>0</v>
      </c>
      <c r="E181" s="280"/>
      <c r="F181" s="161">
        <f t="shared" si="195"/>
        <v>0</v>
      </c>
      <c r="G181" s="281"/>
      <c r="H181" s="280"/>
      <c r="I181" s="282">
        <f t="shared" si="196"/>
        <v>0</v>
      </c>
      <c r="J181" s="279">
        <v>0</v>
      </c>
      <c r="K181" s="280"/>
      <c r="L181" s="161">
        <f t="shared" si="197"/>
        <v>0</v>
      </c>
      <c r="M181" s="281"/>
      <c r="N181" s="280"/>
      <c r="O181" s="282">
        <f t="shared" si="198"/>
        <v>0</v>
      </c>
      <c r="P181" s="283"/>
      <c r="Q181" s="42"/>
    </row>
    <row r="182" spans="1:17" ht="60" hidden="1" x14ac:dyDescent="0.2">
      <c r="A182" s="307">
        <v>3294</v>
      </c>
      <c r="B182" s="152" t="s">
        <v>249</v>
      </c>
      <c r="C182" s="304">
        <f t="shared" si="191"/>
        <v>0</v>
      </c>
      <c r="D182" s="308">
        <v>0</v>
      </c>
      <c r="E182" s="309"/>
      <c r="F182" s="310">
        <f t="shared" si="195"/>
        <v>0</v>
      </c>
      <c r="G182" s="311"/>
      <c r="H182" s="309"/>
      <c r="I182" s="305">
        <f t="shared" si="196"/>
        <v>0</v>
      </c>
      <c r="J182" s="308">
        <v>0</v>
      </c>
      <c r="K182" s="309"/>
      <c r="L182" s="310">
        <f t="shared" si="197"/>
        <v>0</v>
      </c>
      <c r="M182" s="311"/>
      <c r="N182" s="309"/>
      <c r="O182" s="305">
        <f t="shared" si="198"/>
        <v>0</v>
      </c>
      <c r="P182" s="306"/>
      <c r="Q182" s="42"/>
    </row>
    <row r="183" spans="1:17" ht="48" hidden="1" x14ac:dyDescent="0.2">
      <c r="A183" s="181">
        <v>3300</v>
      </c>
      <c r="B183" s="302" t="s">
        <v>250</v>
      </c>
      <c r="C183" s="312">
        <f t="shared" si="191"/>
        <v>0</v>
      </c>
      <c r="D183" s="313">
        <f>SUM(D184:D185)</f>
        <v>0</v>
      </c>
      <c r="E183" s="314">
        <f t="shared" ref="E183" si="199">SUM(E184:E185)</f>
        <v>0</v>
      </c>
      <c r="F183" s="315">
        <f>SUM(F184:F185)</f>
        <v>0</v>
      </c>
      <c r="G183" s="316">
        <f t="shared" ref="G183:I183" si="200">SUM(G184:G185)</f>
        <v>0</v>
      </c>
      <c r="H183" s="314">
        <f t="shared" si="200"/>
        <v>0</v>
      </c>
      <c r="I183" s="303">
        <f t="shared" si="200"/>
        <v>0</v>
      </c>
      <c r="J183" s="313">
        <f>SUM(J184:J185)</f>
        <v>0</v>
      </c>
      <c r="K183" s="314">
        <f t="shared" ref="K183:O183" si="201">SUM(K184:K185)</f>
        <v>0</v>
      </c>
      <c r="L183" s="315">
        <f t="shared" si="201"/>
        <v>0</v>
      </c>
      <c r="M183" s="316">
        <f t="shared" si="201"/>
        <v>0</v>
      </c>
      <c r="N183" s="314">
        <f t="shared" si="201"/>
        <v>0</v>
      </c>
      <c r="O183" s="303">
        <f t="shared" si="201"/>
        <v>0</v>
      </c>
      <c r="P183" s="270"/>
      <c r="Q183" s="42"/>
    </row>
    <row r="184" spans="1:17" ht="48" hidden="1" x14ac:dyDescent="0.2">
      <c r="A184" s="204">
        <v>3310</v>
      </c>
      <c r="B184" s="205" t="s">
        <v>251</v>
      </c>
      <c r="C184" s="217">
        <f t="shared" si="191"/>
        <v>0</v>
      </c>
      <c r="D184" s="218">
        <v>0</v>
      </c>
      <c r="E184" s="219"/>
      <c r="F184" s="274">
        <f t="shared" ref="F184:F185" si="202">D184+E184</f>
        <v>0</v>
      </c>
      <c r="G184" s="288"/>
      <c r="H184" s="219"/>
      <c r="I184" s="276">
        <f t="shared" ref="I184:I185" si="203">G184+H184</f>
        <v>0</v>
      </c>
      <c r="J184" s="218">
        <v>0</v>
      </c>
      <c r="K184" s="219"/>
      <c r="L184" s="274">
        <f t="shared" ref="L184:L185" si="204">J184+K184</f>
        <v>0</v>
      </c>
      <c r="M184" s="288"/>
      <c r="N184" s="219"/>
      <c r="O184" s="276">
        <f t="shared" ref="O184:O185" si="205">M184+N184</f>
        <v>0</v>
      </c>
      <c r="P184" s="277"/>
      <c r="Q184" s="42"/>
    </row>
    <row r="185" spans="1:17" ht="60" hidden="1" x14ac:dyDescent="0.2">
      <c r="A185" s="93">
        <v>3320</v>
      </c>
      <c r="B185" s="140" t="s">
        <v>252</v>
      </c>
      <c r="C185" s="141">
        <f t="shared" si="191"/>
        <v>0</v>
      </c>
      <c r="D185" s="193">
        <v>0</v>
      </c>
      <c r="E185" s="191"/>
      <c r="F185" s="149">
        <f t="shared" si="202"/>
        <v>0</v>
      </c>
      <c r="G185" s="190"/>
      <c r="H185" s="191"/>
      <c r="I185" s="192">
        <f t="shared" si="203"/>
        <v>0</v>
      </c>
      <c r="J185" s="193">
        <v>0</v>
      </c>
      <c r="K185" s="191"/>
      <c r="L185" s="149">
        <f t="shared" si="204"/>
        <v>0</v>
      </c>
      <c r="M185" s="190"/>
      <c r="N185" s="191"/>
      <c r="O185" s="192">
        <f t="shared" si="205"/>
        <v>0</v>
      </c>
      <c r="P185" s="278"/>
      <c r="Q185" s="42"/>
    </row>
    <row r="186" spans="1:17" hidden="1" x14ac:dyDescent="0.2">
      <c r="A186" s="317">
        <v>4000</v>
      </c>
      <c r="B186" s="259" t="s">
        <v>253</v>
      </c>
      <c r="C186" s="260">
        <f t="shared" si="191"/>
        <v>0</v>
      </c>
      <c r="D186" s="261">
        <f>SUM(D187,D190)</f>
        <v>0</v>
      </c>
      <c r="E186" s="262">
        <f t="shared" ref="E186" si="206">SUM(E187,E190)</f>
        <v>0</v>
      </c>
      <c r="F186" s="263">
        <f>SUM(F187,F190)</f>
        <v>0</v>
      </c>
      <c r="G186" s="264">
        <f t="shared" ref="G186:I186" si="207">SUM(G187,G190)</f>
        <v>0</v>
      </c>
      <c r="H186" s="262">
        <f t="shared" si="207"/>
        <v>0</v>
      </c>
      <c r="I186" s="265">
        <f t="shared" si="207"/>
        <v>0</v>
      </c>
      <c r="J186" s="261">
        <f>SUM(J187,J190)</f>
        <v>0</v>
      </c>
      <c r="K186" s="262">
        <f t="shared" ref="K186:N186" si="208">SUM(K187,K190)</f>
        <v>0</v>
      </c>
      <c r="L186" s="263">
        <f t="shared" si="208"/>
        <v>0</v>
      </c>
      <c r="M186" s="264">
        <f t="shared" si="208"/>
        <v>0</v>
      </c>
      <c r="N186" s="262">
        <f t="shared" si="208"/>
        <v>0</v>
      </c>
      <c r="O186" s="265">
        <f>SUM(O187,O190)</f>
        <v>0</v>
      </c>
      <c r="P186" s="266"/>
      <c r="Q186" s="42"/>
    </row>
    <row r="187" spans="1:17" ht="24" hidden="1" x14ac:dyDescent="0.2">
      <c r="A187" s="318">
        <v>4200</v>
      </c>
      <c r="B187" s="267" t="s">
        <v>254</v>
      </c>
      <c r="C187" s="125">
        <f t="shared" si="191"/>
        <v>0</v>
      </c>
      <c r="D187" s="136">
        <f>SUM(D188,D189)</f>
        <v>0</v>
      </c>
      <c r="E187" s="137">
        <f t="shared" ref="E187" si="209">SUM(E188,E189)</f>
        <v>0</v>
      </c>
      <c r="F187" s="138">
        <f>SUM(F188,F189)</f>
        <v>0</v>
      </c>
      <c r="G187" s="268">
        <f t="shared" ref="G187:I187" si="210">SUM(G188,G189)</f>
        <v>0</v>
      </c>
      <c r="H187" s="137">
        <f t="shared" si="210"/>
        <v>0</v>
      </c>
      <c r="I187" s="269">
        <f t="shared" si="210"/>
        <v>0</v>
      </c>
      <c r="J187" s="136">
        <f>SUM(J188,J189)</f>
        <v>0</v>
      </c>
      <c r="K187" s="137">
        <f t="shared" ref="K187:N187" si="211">SUM(K188,K189)</f>
        <v>0</v>
      </c>
      <c r="L187" s="138">
        <f t="shared" si="211"/>
        <v>0</v>
      </c>
      <c r="M187" s="268">
        <f t="shared" si="211"/>
        <v>0</v>
      </c>
      <c r="N187" s="137">
        <f t="shared" si="211"/>
        <v>0</v>
      </c>
      <c r="O187" s="269">
        <f>SUM(O188,O189)</f>
        <v>0</v>
      </c>
      <c r="P187" s="289"/>
      <c r="Q187" s="42"/>
    </row>
    <row r="188" spans="1:17" ht="36" hidden="1" x14ac:dyDescent="0.2">
      <c r="A188" s="290">
        <v>4240</v>
      </c>
      <c r="B188" s="140" t="s">
        <v>255</v>
      </c>
      <c r="C188" s="141">
        <f t="shared" si="191"/>
        <v>0</v>
      </c>
      <c r="D188" s="193">
        <v>0</v>
      </c>
      <c r="E188" s="191"/>
      <c r="F188" s="149">
        <f t="shared" ref="F188:F189" si="212">D188+E188</f>
        <v>0</v>
      </c>
      <c r="G188" s="190"/>
      <c r="H188" s="191"/>
      <c r="I188" s="192">
        <f t="shared" ref="I188:I189" si="213">G188+H188</f>
        <v>0</v>
      </c>
      <c r="J188" s="193">
        <v>0</v>
      </c>
      <c r="K188" s="191"/>
      <c r="L188" s="149">
        <f t="shared" ref="L188:L189" si="214">J188+K188</f>
        <v>0</v>
      </c>
      <c r="M188" s="190"/>
      <c r="N188" s="191"/>
      <c r="O188" s="192">
        <f t="shared" ref="O188:O189" si="215">M188+N188</f>
        <v>0</v>
      </c>
      <c r="P188" s="278"/>
      <c r="Q188" s="42"/>
    </row>
    <row r="189" spans="1:17" ht="24" hidden="1" x14ac:dyDescent="0.2">
      <c r="A189" s="284">
        <v>4250</v>
      </c>
      <c r="B189" s="152" t="s">
        <v>256</v>
      </c>
      <c r="C189" s="153">
        <f t="shared" si="191"/>
        <v>0</v>
      </c>
      <c r="D189" s="279">
        <v>0</v>
      </c>
      <c r="E189" s="280"/>
      <c r="F189" s="161">
        <f t="shared" si="212"/>
        <v>0</v>
      </c>
      <c r="G189" s="281"/>
      <c r="H189" s="280"/>
      <c r="I189" s="282">
        <f t="shared" si="213"/>
        <v>0</v>
      </c>
      <c r="J189" s="279">
        <v>0</v>
      </c>
      <c r="K189" s="280"/>
      <c r="L189" s="161">
        <f t="shared" si="214"/>
        <v>0</v>
      </c>
      <c r="M189" s="281"/>
      <c r="N189" s="280"/>
      <c r="O189" s="282">
        <f t="shared" si="215"/>
        <v>0</v>
      </c>
      <c r="P189" s="283"/>
      <c r="Q189" s="42"/>
    </row>
    <row r="190" spans="1:17" hidden="1" x14ac:dyDescent="0.2">
      <c r="A190" s="124">
        <v>4300</v>
      </c>
      <c r="B190" s="267" t="s">
        <v>257</v>
      </c>
      <c r="C190" s="125">
        <f t="shared" si="191"/>
        <v>0</v>
      </c>
      <c r="D190" s="136">
        <f>SUM(D191)</f>
        <v>0</v>
      </c>
      <c r="E190" s="137">
        <f t="shared" ref="E190" si="216">SUM(E191)</f>
        <v>0</v>
      </c>
      <c r="F190" s="138">
        <f>SUM(F191)</f>
        <v>0</v>
      </c>
      <c r="G190" s="268">
        <f t="shared" ref="G190:I190" si="217">SUM(G191)</f>
        <v>0</v>
      </c>
      <c r="H190" s="137">
        <f t="shared" si="217"/>
        <v>0</v>
      </c>
      <c r="I190" s="269">
        <f t="shared" si="217"/>
        <v>0</v>
      </c>
      <c r="J190" s="136">
        <f>SUM(J191)</f>
        <v>0</v>
      </c>
      <c r="K190" s="137">
        <f t="shared" ref="K190:N190" si="218">SUM(K191)</f>
        <v>0</v>
      </c>
      <c r="L190" s="138">
        <f t="shared" si="218"/>
        <v>0</v>
      </c>
      <c r="M190" s="268">
        <f t="shared" si="218"/>
        <v>0</v>
      </c>
      <c r="N190" s="137">
        <f t="shared" si="218"/>
        <v>0</v>
      </c>
      <c r="O190" s="269">
        <f>SUM(O191)</f>
        <v>0</v>
      </c>
      <c r="P190" s="289"/>
      <c r="Q190" s="42"/>
    </row>
    <row r="191" spans="1:17" ht="24" hidden="1" x14ac:dyDescent="0.2">
      <c r="A191" s="290">
        <v>4310</v>
      </c>
      <c r="B191" s="140" t="s">
        <v>258</v>
      </c>
      <c r="C191" s="141">
        <f t="shared" si="191"/>
        <v>0</v>
      </c>
      <c r="D191" s="291">
        <f>SUM(D192:D192)</f>
        <v>0</v>
      </c>
      <c r="E191" s="292">
        <f t="shared" ref="E191" si="219">SUM(E192:E192)</f>
        <v>0</v>
      </c>
      <c r="F191" s="149">
        <f>SUM(F192:F192)</f>
        <v>0</v>
      </c>
      <c r="G191" s="293">
        <f t="shared" ref="G191:I191" si="220">SUM(G192:G192)</f>
        <v>0</v>
      </c>
      <c r="H191" s="292">
        <f t="shared" si="220"/>
        <v>0</v>
      </c>
      <c r="I191" s="192">
        <f t="shared" si="220"/>
        <v>0</v>
      </c>
      <c r="J191" s="291">
        <f>SUM(J192:J192)</f>
        <v>0</v>
      </c>
      <c r="K191" s="292">
        <f t="shared" ref="K191:N191" si="221">SUM(K192:K192)</f>
        <v>0</v>
      </c>
      <c r="L191" s="149">
        <f t="shared" si="221"/>
        <v>0</v>
      </c>
      <c r="M191" s="293">
        <f t="shared" si="221"/>
        <v>0</v>
      </c>
      <c r="N191" s="292">
        <f t="shared" si="221"/>
        <v>0</v>
      </c>
      <c r="O191" s="192">
        <f>SUM(O192:O192)</f>
        <v>0</v>
      </c>
      <c r="P191" s="278"/>
      <c r="Q191" s="42"/>
    </row>
    <row r="192" spans="1:17" ht="36" hidden="1" x14ac:dyDescent="0.2">
      <c r="A192" s="102">
        <v>4311</v>
      </c>
      <c r="B192" s="152" t="s">
        <v>259</v>
      </c>
      <c r="C192" s="153">
        <f t="shared" si="191"/>
        <v>0</v>
      </c>
      <c r="D192" s="279">
        <v>0</v>
      </c>
      <c r="E192" s="280"/>
      <c r="F192" s="161">
        <f>D192+E192</f>
        <v>0</v>
      </c>
      <c r="G192" s="281"/>
      <c r="H192" s="280"/>
      <c r="I192" s="282">
        <f>G192+H192</f>
        <v>0</v>
      </c>
      <c r="J192" s="279">
        <v>0</v>
      </c>
      <c r="K192" s="280"/>
      <c r="L192" s="161">
        <f>J192+K192</f>
        <v>0</v>
      </c>
      <c r="M192" s="281"/>
      <c r="N192" s="280"/>
      <c r="O192" s="282">
        <f>M192+N192</f>
        <v>0</v>
      </c>
      <c r="P192" s="283"/>
      <c r="Q192" s="42"/>
    </row>
    <row r="193" spans="1:17" s="73" customFormat="1" ht="24" x14ac:dyDescent="0.2">
      <c r="A193" s="319"/>
      <c r="B193" s="65" t="s">
        <v>260</v>
      </c>
      <c r="C193" s="252">
        <f t="shared" si="191"/>
        <v>1500</v>
      </c>
      <c r="D193" s="253">
        <f>SUM(D194,D229,D268)</f>
        <v>1500</v>
      </c>
      <c r="E193" s="254">
        <f t="shared" ref="E193" si="222">SUM(E194,E229,E268)</f>
        <v>0</v>
      </c>
      <c r="F193" s="255">
        <f>SUM(F194,F229,F268)</f>
        <v>1500</v>
      </c>
      <c r="G193" s="256">
        <f t="shared" ref="G193:I193" si="223">SUM(G194,G229,G268)</f>
        <v>0</v>
      </c>
      <c r="H193" s="254">
        <f t="shared" si="223"/>
        <v>0</v>
      </c>
      <c r="I193" s="257">
        <f t="shared" si="223"/>
        <v>0</v>
      </c>
      <c r="J193" s="253">
        <f>SUM(J194,J229,J268)</f>
        <v>0</v>
      </c>
      <c r="K193" s="254">
        <f t="shared" ref="K193:N193" si="224">SUM(K194,K229,K268)</f>
        <v>0</v>
      </c>
      <c r="L193" s="255">
        <f t="shared" si="224"/>
        <v>0</v>
      </c>
      <c r="M193" s="256">
        <f t="shared" si="224"/>
        <v>0</v>
      </c>
      <c r="N193" s="254">
        <f t="shared" si="224"/>
        <v>0</v>
      </c>
      <c r="O193" s="320">
        <f>SUM(O194,O229,O268)</f>
        <v>0</v>
      </c>
      <c r="P193" s="321"/>
      <c r="Q193" s="66"/>
    </row>
    <row r="194" spans="1:17" x14ac:dyDescent="0.2">
      <c r="A194" s="259">
        <v>5000</v>
      </c>
      <c r="B194" s="259" t="s">
        <v>261</v>
      </c>
      <c r="C194" s="260">
        <f t="shared" si="191"/>
        <v>1500</v>
      </c>
      <c r="D194" s="261">
        <f>D195+D203</f>
        <v>1500</v>
      </c>
      <c r="E194" s="262">
        <f t="shared" ref="E194" si="225">E195+E203</f>
        <v>0</v>
      </c>
      <c r="F194" s="263">
        <f>F195+F203</f>
        <v>1500</v>
      </c>
      <c r="G194" s="264">
        <f t="shared" ref="G194:I194" si="226">G195+G203</f>
        <v>0</v>
      </c>
      <c r="H194" s="262">
        <f t="shared" si="226"/>
        <v>0</v>
      </c>
      <c r="I194" s="265">
        <f t="shared" si="226"/>
        <v>0</v>
      </c>
      <c r="J194" s="261">
        <f>J195+J203</f>
        <v>0</v>
      </c>
      <c r="K194" s="262">
        <f t="shared" ref="K194:N194" si="227">K195+K203</f>
        <v>0</v>
      </c>
      <c r="L194" s="263">
        <f t="shared" si="227"/>
        <v>0</v>
      </c>
      <c r="M194" s="264">
        <f t="shared" si="227"/>
        <v>0</v>
      </c>
      <c r="N194" s="262">
        <f t="shared" si="227"/>
        <v>0</v>
      </c>
      <c r="O194" s="265">
        <f>O195+O203</f>
        <v>0</v>
      </c>
      <c r="P194" s="266"/>
      <c r="Q194" s="42"/>
    </row>
    <row r="195" spans="1:17" hidden="1" x14ac:dyDescent="0.2">
      <c r="A195" s="124">
        <v>5100</v>
      </c>
      <c r="B195" s="267" t="s">
        <v>262</v>
      </c>
      <c r="C195" s="125">
        <f t="shared" si="191"/>
        <v>0</v>
      </c>
      <c r="D195" s="136">
        <f>D196+D197+D200+D201+D202</f>
        <v>0</v>
      </c>
      <c r="E195" s="137">
        <f t="shared" ref="E195" si="228">E196+E197+E200+E201+E202</f>
        <v>0</v>
      </c>
      <c r="F195" s="138">
        <f>F196+F197+F200+F201+F202</f>
        <v>0</v>
      </c>
      <c r="G195" s="268">
        <f t="shared" ref="G195:I195" si="229">G196+G197+G200+G201+G202</f>
        <v>0</v>
      </c>
      <c r="H195" s="137">
        <f t="shared" si="229"/>
        <v>0</v>
      </c>
      <c r="I195" s="269">
        <f t="shared" si="229"/>
        <v>0</v>
      </c>
      <c r="J195" s="136">
        <f>J196+J197+J200+J201+J202</f>
        <v>0</v>
      </c>
      <c r="K195" s="137">
        <f t="shared" ref="K195:N195" si="230">K196+K197+K200+K201+K202</f>
        <v>0</v>
      </c>
      <c r="L195" s="138">
        <f t="shared" si="230"/>
        <v>0</v>
      </c>
      <c r="M195" s="268">
        <f t="shared" si="230"/>
        <v>0</v>
      </c>
      <c r="N195" s="137">
        <f t="shared" si="230"/>
        <v>0</v>
      </c>
      <c r="O195" s="269">
        <f>O196+O197+O200+O201+O202</f>
        <v>0</v>
      </c>
      <c r="P195" s="289"/>
      <c r="Q195" s="42"/>
    </row>
    <row r="196" spans="1:17" hidden="1" x14ac:dyDescent="0.2">
      <c r="A196" s="290">
        <v>5110</v>
      </c>
      <c r="B196" s="140" t="s">
        <v>263</v>
      </c>
      <c r="C196" s="141">
        <f t="shared" si="191"/>
        <v>0</v>
      </c>
      <c r="D196" s="193">
        <v>0</v>
      </c>
      <c r="E196" s="191"/>
      <c r="F196" s="149">
        <f>D196+E196</f>
        <v>0</v>
      </c>
      <c r="G196" s="190"/>
      <c r="H196" s="191"/>
      <c r="I196" s="192">
        <f>G196+H196</f>
        <v>0</v>
      </c>
      <c r="J196" s="193">
        <v>0</v>
      </c>
      <c r="K196" s="191"/>
      <c r="L196" s="149">
        <f>J196+K196</f>
        <v>0</v>
      </c>
      <c r="M196" s="190"/>
      <c r="N196" s="191"/>
      <c r="O196" s="192">
        <f>M196+N196</f>
        <v>0</v>
      </c>
      <c r="P196" s="278"/>
      <c r="Q196" s="42"/>
    </row>
    <row r="197" spans="1:17" ht="24" hidden="1" x14ac:dyDescent="0.2">
      <c r="A197" s="284">
        <v>5120</v>
      </c>
      <c r="B197" s="152" t="s">
        <v>264</v>
      </c>
      <c r="C197" s="153">
        <f t="shared" si="191"/>
        <v>0</v>
      </c>
      <c r="D197" s="285">
        <f>D198+D199</f>
        <v>0</v>
      </c>
      <c r="E197" s="286">
        <f t="shared" ref="E197" si="231">E198+E199</f>
        <v>0</v>
      </c>
      <c r="F197" s="161">
        <f>F198+F199</f>
        <v>0</v>
      </c>
      <c r="G197" s="287">
        <f t="shared" ref="G197:I197" si="232">G198+G199</f>
        <v>0</v>
      </c>
      <c r="H197" s="286">
        <f t="shared" si="232"/>
        <v>0</v>
      </c>
      <c r="I197" s="282">
        <f t="shared" si="232"/>
        <v>0</v>
      </c>
      <c r="J197" s="285">
        <f>J198+J199</f>
        <v>0</v>
      </c>
      <c r="K197" s="286">
        <f t="shared" ref="K197:O197" si="233">K198+K199</f>
        <v>0</v>
      </c>
      <c r="L197" s="161">
        <f t="shared" si="233"/>
        <v>0</v>
      </c>
      <c r="M197" s="287">
        <f t="shared" si="233"/>
        <v>0</v>
      </c>
      <c r="N197" s="286">
        <f t="shared" si="233"/>
        <v>0</v>
      </c>
      <c r="O197" s="282">
        <f t="shared" si="233"/>
        <v>0</v>
      </c>
      <c r="P197" s="283"/>
      <c r="Q197" s="42"/>
    </row>
    <row r="198" spans="1:17" hidden="1" x14ac:dyDescent="0.2">
      <c r="A198" s="102">
        <v>5121</v>
      </c>
      <c r="B198" s="152" t="s">
        <v>265</v>
      </c>
      <c r="C198" s="153">
        <f t="shared" si="191"/>
        <v>0</v>
      </c>
      <c r="D198" s="279">
        <v>0</v>
      </c>
      <c r="E198" s="280"/>
      <c r="F198" s="161">
        <f t="shared" ref="F198:F202" si="234">D198+E198</f>
        <v>0</v>
      </c>
      <c r="G198" s="281"/>
      <c r="H198" s="280"/>
      <c r="I198" s="282">
        <f t="shared" ref="I198:I202" si="235">G198+H198</f>
        <v>0</v>
      </c>
      <c r="J198" s="279">
        <v>0</v>
      </c>
      <c r="K198" s="280"/>
      <c r="L198" s="161">
        <f t="shared" ref="L198:L202" si="236">J198+K198</f>
        <v>0</v>
      </c>
      <c r="M198" s="281"/>
      <c r="N198" s="280"/>
      <c r="O198" s="282">
        <f t="shared" ref="O198:O202" si="237">M198+N198</f>
        <v>0</v>
      </c>
      <c r="P198" s="283"/>
      <c r="Q198" s="42"/>
    </row>
    <row r="199" spans="1:17" ht="24" hidden="1" x14ac:dyDescent="0.2">
      <c r="A199" s="102">
        <v>5129</v>
      </c>
      <c r="B199" s="152" t="s">
        <v>266</v>
      </c>
      <c r="C199" s="153">
        <f t="shared" si="191"/>
        <v>0</v>
      </c>
      <c r="D199" s="279">
        <v>0</v>
      </c>
      <c r="E199" s="280"/>
      <c r="F199" s="161">
        <f t="shared" si="234"/>
        <v>0</v>
      </c>
      <c r="G199" s="281"/>
      <c r="H199" s="280"/>
      <c r="I199" s="282">
        <f t="shared" si="235"/>
        <v>0</v>
      </c>
      <c r="J199" s="279">
        <v>0</v>
      </c>
      <c r="K199" s="280"/>
      <c r="L199" s="161">
        <f t="shared" si="236"/>
        <v>0</v>
      </c>
      <c r="M199" s="281"/>
      <c r="N199" s="280"/>
      <c r="O199" s="282">
        <f t="shared" si="237"/>
        <v>0</v>
      </c>
      <c r="P199" s="283"/>
      <c r="Q199" s="42"/>
    </row>
    <row r="200" spans="1:17" hidden="1" x14ac:dyDescent="0.2">
      <c r="A200" s="284">
        <v>5130</v>
      </c>
      <c r="B200" s="152" t="s">
        <v>267</v>
      </c>
      <c r="C200" s="153">
        <f t="shared" si="191"/>
        <v>0</v>
      </c>
      <c r="D200" s="279">
        <v>0</v>
      </c>
      <c r="E200" s="280"/>
      <c r="F200" s="161">
        <f t="shared" si="234"/>
        <v>0</v>
      </c>
      <c r="G200" s="281"/>
      <c r="H200" s="280"/>
      <c r="I200" s="282">
        <f t="shared" si="235"/>
        <v>0</v>
      </c>
      <c r="J200" s="279">
        <v>0</v>
      </c>
      <c r="K200" s="280"/>
      <c r="L200" s="161">
        <f t="shared" si="236"/>
        <v>0</v>
      </c>
      <c r="M200" s="281"/>
      <c r="N200" s="280"/>
      <c r="O200" s="282">
        <f t="shared" si="237"/>
        <v>0</v>
      </c>
      <c r="P200" s="283"/>
      <c r="Q200" s="42"/>
    </row>
    <row r="201" spans="1:17" hidden="1" x14ac:dyDescent="0.2">
      <c r="A201" s="284">
        <v>5140</v>
      </c>
      <c r="B201" s="152" t="s">
        <v>268</v>
      </c>
      <c r="C201" s="153">
        <f t="shared" si="191"/>
        <v>0</v>
      </c>
      <c r="D201" s="279">
        <v>0</v>
      </c>
      <c r="E201" s="280"/>
      <c r="F201" s="161">
        <f t="shared" si="234"/>
        <v>0</v>
      </c>
      <c r="G201" s="281"/>
      <c r="H201" s="280"/>
      <c r="I201" s="282">
        <f t="shared" si="235"/>
        <v>0</v>
      </c>
      <c r="J201" s="279">
        <v>0</v>
      </c>
      <c r="K201" s="280"/>
      <c r="L201" s="161">
        <f t="shared" si="236"/>
        <v>0</v>
      </c>
      <c r="M201" s="281"/>
      <c r="N201" s="280"/>
      <c r="O201" s="282">
        <f t="shared" si="237"/>
        <v>0</v>
      </c>
      <c r="P201" s="283"/>
      <c r="Q201" s="42"/>
    </row>
    <row r="202" spans="1:17" ht="24" hidden="1" x14ac:dyDescent="0.2">
      <c r="A202" s="284">
        <v>5170</v>
      </c>
      <c r="B202" s="152" t="s">
        <v>269</v>
      </c>
      <c r="C202" s="153">
        <f t="shared" si="191"/>
        <v>0</v>
      </c>
      <c r="D202" s="279">
        <v>0</v>
      </c>
      <c r="E202" s="280"/>
      <c r="F202" s="161">
        <f t="shared" si="234"/>
        <v>0</v>
      </c>
      <c r="G202" s="281"/>
      <c r="H202" s="280"/>
      <c r="I202" s="282">
        <f t="shared" si="235"/>
        <v>0</v>
      </c>
      <c r="J202" s="279">
        <v>0</v>
      </c>
      <c r="K202" s="280"/>
      <c r="L202" s="161">
        <f t="shared" si="236"/>
        <v>0</v>
      </c>
      <c r="M202" s="281"/>
      <c r="N202" s="280"/>
      <c r="O202" s="282">
        <f t="shared" si="237"/>
        <v>0</v>
      </c>
      <c r="P202" s="283"/>
      <c r="Q202" s="42"/>
    </row>
    <row r="203" spans="1:17" x14ac:dyDescent="0.2">
      <c r="A203" s="124">
        <v>5200</v>
      </c>
      <c r="B203" s="267" t="s">
        <v>270</v>
      </c>
      <c r="C203" s="125">
        <f t="shared" si="191"/>
        <v>1500</v>
      </c>
      <c r="D203" s="136">
        <f>D204+D214+D215+D224+D225+D226+D228</f>
        <v>1500</v>
      </c>
      <c r="E203" s="137">
        <f t="shared" ref="E203" si="238">E204+E214+E215+E224+E225+E226+E228</f>
        <v>0</v>
      </c>
      <c r="F203" s="138">
        <f>F204+F214+F215+F224+F225+F226+F228</f>
        <v>1500</v>
      </c>
      <c r="G203" s="268">
        <f t="shared" ref="G203:I203" si="239">G204+G214+G215+G224+G225+G226+G228</f>
        <v>0</v>
      </c>
      <c r="H203" s="137">
        <f t="shared" si="239"/>
        <v>0</v>
      </c>
      <c r="I203" s="269">
        <f t="shared" si="239"/>
        <v>0</v>
      </c>
      <c r="J203" s="136">
        <f>J204+J214+J215+J224+J225+J226+J228</f>
        <v>0</v>
      </c>
      <c r="K203" s="137">
        <f t="shared" ref="K203:O203" si="240">K204+K214+K215+K224+K225+K226+K228</f>
        <v>0</v>
      </c>
      <c r="L203" s="138">
        <f t="shared" si="240"/>
        <v>0</v>
      </c>
      <c r="M203" s="268">
        <f t="shared" si="240"/>
        <v>0</v>
      </c>
      <c r="N203" s="137">
        <f t="shared" si="240"/>
        <v>0</v>
      </c>
      <c r="O203" s="269">
        <f t="shared" si="240"/>
        <v>0</v>
      </c>
      <c r="P203" s="289"/>
      <c r="Q203" s="42"/>
    </row>
    <row r="204" spans="1:17" hidden="1" x14ac:dyDescent="0.2">
      <c r="A204" s="271">
        <v>5210</v>
      </c>
      <c r="B204" s="205" t="s">
        <v>271</v>
      </c>
      <c r="C204" s="217">
        <f t="shared" si="191"/>
        <v>0</v>
      </c>
      <c r="D204" s="272">
        <f>SUM(D205:D213)</f>
        <v>0</v>
      </c>
      <c r="E204" s="273">
        <f>SUM(E205:E213)</f>
        <v>0</v>
      </c>
      <c r="F204" s="274">
        <f t="shared" ref="F204:N204" si="241">SUM(F205:F213)</f>
        <v>0</v>
      </c>
      <c r="G204" s="275">
        <f t="shared" si="241"/>
        <v>0</v>
      </c>
      <c r="H204" s="273">
        <f t="shared" si="241"/>
        <v>0</v>
      </c>
      <c r="I204" s="276">
        <f t="shared" si="241"/>
        <v>0</v>
      </c>
      <c r="J204" s="272">
        <f>SUM(J205:J213)</f>
        <v>0</v>
      </c>
      <c r="K204" s="273">
        <f t="shared" si="241"/>
        <v>0</v>
      </c>
      <c r="L204" s="274">
        <f t="shared" si="241"/>
        <v>0</v>
      </c>
      <c r="M204" s="275">
        <f t="shared" si="241"/>
        <v>0</v>
      </c>
      <c r="N204" s="273">
        <f t="shared" si="241"/>
        <v>0</v>
      </c>
      <c r="O204" s="276">
        <f>SUM(O205:O213)</f>
        <v>0</v>
      </c>
      <c r="P204" s="277"/>
      <c r="Q204" s="42"/>
    </row>
    <row r="205" spans="1:17" hidden="1" x14ac:dyDescent="0.2">
      <c r="A205" s="93">
        <v>5211</v>
      </c>
      <c r="B205" s="140" t="s">
        <v>272</v>
      </c>
      <c r="C205" s="141">
        <f t="shared" si="191"/>
        <v>0</v>
      </c>
      <c r="D205" s="193">
        <v>0</v>
      </c>
      <c r="E205" s="191"/>
      <c r="F205" s="149">
        <f t="shared" ref="F205:F214" si="242">D205+E205</f>
        <v>0</v>
      </c>
      <c r="G205" s="190"/>
      <c r="H205" s="191"/>
      <c r="I205" s="192">
        <f t="shared" ref="I205:I214" si="243">G205+H205</f>
        <v>0</v>
      </c>
      <c r="J205" s="193">
        <v>0</v>
      </c>
      <c r="K205" s="191"/>
      <c r="L205" s="149">
        <f t="shared" ref="L205:L214" si="244">J205+K205</f>
        <v>0</v>
      </c>
      <c r="M205" s="190"/>
      <c r="N205" s="191"/>
      <c r="O205" s="192">
        <f t="shared" ref="O205:O214" si="245">M205+N205</f>
        <v>0</v>
      </c>
      <c r="P205" s="278"/>
      <c r="Q205" s="42"/>
    </row>
    <row r="206" spans="1:17" hidden="1" x14ac:dyDescent="0.2">
      <c r="A206" s="102">
        <v>5212</v>
      </c>
      <c r="B206" s="152" t="s">
        <v>273</v>
      </c>
      <c r="C206" s="153">
        <f t="shared" si="191"/>
        <v>0</v>
      </c>
      <c r="D206" s="279">
        <v>0</v>
      </c>
      <c r="E206" s="280"/>
      <c r="F206" s="161">
        <f t="shared" si="242"/>
        <v>0</v>
      </c>
      <c r="G206" s="281"/>
      <c r="H206" s="280"/>
      <c r="I206" s="282">
        <f t="shared" si="243"/>
        <v>0</v>
      </c>
      <c r="J206" s="279">
        <v>0</v>
      </c>
      <c r="K206" s="280"/>
      <c r="L206" s="161">
        <f t="shared" si="244"/>
        <v>0</v>
      </c>
      <c r="M206" s="281"/>
      <c r="N206" s="280"/>
      <c r="O206" s="282">
        <f t="shared" si="245"/>
        <v>0</v>
      </c>
      <c r="P206" s="283"/>
      <c r="Q206" s="42"/>
    </row>
    <row r="207" spans="1:17" hidden="1" x14ac:dyDescent="0.2">
      <c r="A207" s="102">
        <v>5213</v>
      </c>
      <c r="B207" s="152" t="s">
        <v>274</v>
      </c>
      <c r="C207" s="153">
        <f t="shared" si="191"/>
        <v>0</v>
      </c>
      <c r="D207" s="279">
        <v>0</v>
      </c>
      <c r="E207" s="280"/>
      <c r="F207" s="161">
        <f t="shared" si="242"/>
        <v>0</v>
      </c>
      <c r="G207" s="281"/>
      <c r="H207" s="280"/>
      <c r="I207" s="282">
        <f t="shared" si="243"/>
        <v>0</v>
      </c>
      <c r="J207" s="279">
        <v>0</v>
      </c>
      <c r="K207" s="280"/>
      <c r="L207" s="161">
        <f t="shared" si="244"/>
        <v>0</v>
      </c>
      <c r="M207" s="281"/>
      <c r="N207" s="280"/>
      <c r="O207" s="282">
        <f t="shared" si="245"/>
        <v>0</v>
      </c>
      <c r="P207" s="283"/>
      <c r="Q207" s="42"/>
    </row>
    <row r="208" spans="1:17" hidden="1" x14ac:dyDescent="0.2">
      <c r="A208" s="102">
        <v>5214</v>
      </c>
      <c r="B208" s="152" t="s">
        <v>275</v>
      </c>
      <c r="C208" s="153">
        <f t="shared" si="191"/>
        <v>0</v>
      </c>
      <c r="D208" s="279">
        <v>0</v>
      </c>
      <c r="E208" s="280"/>
      <c r="F208" s="161">
        <f t="shared" si="242"/>
        <v>0</v>
      </c>
      <c r="G208" s="281"/>
      <c r="H208" s="280"/>
      <c r="I208" s="282">
        <f t="shared" si="243"/>
        <v>0</v>
      </c>
      <c r="J208" s="279">
        <v>0</v>
      </c>
      <c r="K208" s="280"/>
      <c r="L208" s="161">
        <f t="shared" si="244"/>
        <v>0</v>
      </c>
      <c r="M208" s="281"/>
      <c r="N208" s="280"/>
      <c r="O208" s="282">
        <f t="shared" si="245"/>
        <v>0</v>
      </c>
      <c r="P208" s="283"/>
      <c r="Q208" s="42"/>
    </row>
    <row r="209" spans="1:17" hidden="1" x14ac:dyDescent="0.2">
      <c r="A209" s="102">
        <v>5215</v>
      </c>
      <c r="B209" s="152" t="s">
        <v>276</v>
      </c>
      <c r="C209" s="153">
        <f t="shared" si="191"/>
        <v>0</v>
      </c>
      <c r="D209" s="279">
        <v>0</v>
      </c>
      <c r="E209" s="280"/>
      <c r="F209" s="161">
        <f t="shared" si="242"/>
        <v>0</v>
      </c>
      <c r="G209" s="281"/>
      <c r="H209" s="280"/>
      <c r="I209" s="282">
        <f t="shared" si="243"/>
        <v>0</v>
      </c>
      <c r="J209" s="279">
        <v>0</v>
      </c>
      <c r="K209" s="280"/>
      <c r="L209" s="161">
        <f t="shared" si="244"/>
        <v>0</v>
      </c>
      <c r="M209" s="281"/>
      <c r="N209" s="280"/>
      <c r="O209" s="282">
        <f t="shared" si="245"/>
        <v>0</v>
      </c>
      <c r="P209" s="283"/>
      <c r="Q209" s="42"/>
    </row>
    <row r="210" spans="1:17" ht="24" hidden="1" x14ac:dyDescent="0.2">
      <c r="A210" s="102">
        <v>5216</v>
      </c>
      <c r="B210" s="152" t="s">
        <v>277</v>
      </c>
      <c r="C210" s="153">
        <f t="shared" si="191"/>
        <v>0</v>
      </c>
      <c r="D210" s="279">
        <v>0</v>
      </c>
      <c r="E210" s="280"/>
      <c r="F210" s="161">
        <f t="shared" si="242"/>
        <v>0</v>
      </c>
      <c r="G210" s="281"/>
      <c r="H210" s="280"/>
      <c r="I210" s="282">
        <f t="shared" si="243"/>
        <v>0</v>
      </c>
      <c r="J210" s="279">
        <v>0</v>
      </c>
      <c r="K210" s="280"/>
      <c r="L210" s="161">
        <f t="shared" si="244"/>
        <v>0</v>
      </c>
      <c r="M210" s="281"/>
      <c r="N210" s="280"/>
      <c r="O210" s="282">
        <f t="shared" si="245"/>
        <v>0</v>
      </c>
      <c r="P210" s="283"/>
      <c r="Q210" s="42"/>
    </row>
    <row r="211" spans="1:17" hidden="1" x14ac:dyDescent="0.2">
      <c r="A211" s="102">
        <v>5217</v>
      </c>
      <c r="B211" s="152" t="s">
        <v>278</v>
      </c>
      <c r="C211" s="153">
        <f t="shared" si="191"/>
        <v>0</v>
      </c>
      <c r="D211" s="279">
        <v>0</v>
      </c>
      <c r="E211" s="280"/>
      <c r="F211" s="161">
        <f t="shared" si="242"/>
        <v>0</v>
      </c>
      <c r="G211" s="281"/>
      <c r="H211" s="280"/>
      <c r="I211" s="282">
        <f t="shared" si="243"/>
        <v>0</v>
      </c>
      <c r="J211" s="279">
        <v>0</v>
      </c>
      <c r="K211" s="280"/>
      <c r="L211" s="161">
        <f t="shared" si="244"/>
        <v>0</v>
      </c>
      <c r="M211" s="281"/>
      <c r="N211" s="280"/>
      <c r="O211" s="282">
        <f t="shared" si="245"/>
        <v>0</v>
      </c>
      <c r="P211" s="283"/>
      <c r="Q211" s="42"/>
    </row>
    <row r="212" spans="1:17" hidden="1" x14ac:dyDescent="0.2">
      <c r="A212" s="102">
        <v>5218</v>
      </c>
      <c r="B212" s="152" t="s">
        <v>279</v>
      </c>
      <c r="C212" s="153">
        <f t="shared" si="191"/>
        <v>0</v>
      </c>
      <c r="D212" s="279">
        <v>0</v>
      </c>
      <c r="E212" s="280"/>
      <c r="F212" s="161">
        <f t="shared" si="242"/>
        <v>0</v>
      </c>
      <c r="G212" s="281"/>
      <c r="H212" s="280"/>
      <c r="I212" s="282">
        <f t="shared" si="243"/>
        <v>0</v>
      </c>
      <c r="J212" s="279">
        <v>0</v>
      </c>
      <c r="K212" s="280"/>
      <c r="L212" s="161">
        <f t="shared" si="244"/>
        <v>0</v>
      </c>
      <c r="M212" s="281"/>
      <c r="N212" s="280"/>
      <c r="O212" s="282">
        <f t="shared" si="245"/>
        <v>0</v>
      </c>
      <c r="P212" s="283"/>
      <c r="Q212" s="42"/>
    </row>
    <row r="213" spans="1:17" hidden="1" x14ac:dyDescent="0.2">
      <c r="A213" s="102">
        <v>5219</v>
      </c>
      <c r="B213" s="152" t="s">
        <v>280</v>
      </c>
      <c r="C213" s="153">
        <f t="shared" si="191"/>
        <v>0</v>
      </c>
      <c r="D213" s="279">
        <v>0</v>
      </c>
      <c r="E213" s="280"/>
      <c r="F213" s="161">
        <f t="shared" si="242"/>
        <v>0</v>
      </c>
      <c r="G213" s="281"/>
      <c r="H213" s="280"/>
      <c r="I213" s="282">
        <f t="shared" si="243"/>
        <v>0</v>
      </c>
      <c r="J213" s="279">
        <v>0</v>
      </c>
      <c r="K213" s="280"/>
      <c r="L213" s="161">
        <f t="shared" si="244"/>
        <v>0</v>
      </c>
      <c r="M213" s="281"/>
      <c r="N213" s="280"/>
      <c r="O213" s="282">
        <f t="shared" si="245"/>
        <v>0</v>
      </c>
      <c r="P213" s="283"/>
      <c r="Q213" s="42"/>
    </row>
    <row r="214" spans="1:17" ht="13.5" hidden="1" customHeight="1" x14ac:dyDescent="0.2">
      <c r="A214" s="284">
        <v>5220</v>
      </c>
      <c r="B214" s="152" t="s">
        <v>281</v>
      </c>
      <c r="C214" s="153">
        <f t="shared" si="191"/>
        <v>0</v>
      </c>
      <c r="D214" s="279">
        <v>0</v>
      </c>
      <c r="E214" s="280"/>
      <c r="F214" s="161">
        <f t="shared" si="242"/>
        <v>0</v>
      </c>
      <c r="G214" s="281"/>
      <c r="H214" s="280"/>
      <c r="I214" s="282">
        <f t="shared" si="243"/>
        <v>0</v>
      </c>
      <c r="J214" s="279">
        <v>0</v>
      </c>
      <c r="K214" s="280"/>
      <c r="L214" s="161">
        <f t="shared" si="244"/>
        <v>0</v>
      </c>
      <c r="M214" s="281"/>
      <c r="N214" s="280"/>
      <c r="O214" s="282">
        <f t="shared" si="245"/>
        <v>0</v>
      </c>
      <c r="P214" s="283"/>
      <c r="Q214" s="42"/>
    </row>
    <row r="215" spans="1:17" x14ac:dyDescent="0.2">
      <c r="A215" s="284">
        <v>5230</v>
      </c>
      <c r="B215" s="152" t="s">
        <v>282</v>
      </c>
      <c r="C215" s="153">
        <f t="shared" si="191"/>
        <v>1500</v>
      </c>
      <c r="D215" s="285">
        <f>SUM(D216:D223)</f>
        <v>1500</v>
      </c>
      <c r="E215" s="286">
        <f t="shared" ref="E215" si="246">SUM(E216:E223)</f>
        <v>0</v>
      </c>
      <c r="F215" s="161">
        <f>SUM(F216:F223)</f>
        <v>1500</v>
      </c>
      <c r="G215" s="287">
        <f t="shared" ref="G215:I215" si="247">SUM(G216:G223)</f>
        <v>0</v>
      </c>
      <c r="H215" s="286">
        <f t="shared" si="247"/>
        <v>0</v>
      </c>
      <c r="I215" s="282">
        <f t="shared" si="247"/>
        <v>0</v>
      </c>
      <c r="J215" s="285">
        <f>SUM(J216:J223)</f>
        <v>0</v>
      </c>
      <c r="K215" s="286">
        <f t="shared" ref="K215:N215" si="248">SUM(K216:K223)</f>
        <v>0</v>
      </c>
      <c r="L215" s="161">
        <f t="shared" si="248"/>
        <v>0</v>
      </c>
      <c r="M215" s="287">
        <f t="shared" si="248"/>
        <v>0</v>
      </c>
      <c r="N215" s="286">
        <f t="shared" si="248"/>
        <v>0</v>
      </c>
      <c r="O215" s="282">
        <f>SUM(O216:O223)</f>
        <v>0</v>
      </c>
      <c r="P215" s="283"/>
      <c r="Q215" s="42"/>
    </row>
    <row r="216" spans="1:17" hidden="1" x14ac:dyDescent="0.2">
      <c r="A216" s="102">
        <v>5231</v>
      </c>
      <c r="B216" s="152" t="s">
        <v>283</v>
      </c>
      <c r="C216" s="153">
        <f t="shared" si="191"/>
        <v>0</v>
      </c>
      <c r="D216" s="279">
        <v>0</v>
      </c>
      <c r="E216" s="280"/>
      <c r="F216" s="161">
        <f t="shared" ref="F216:F225" si="249">D216+E216</f>
        <v>0</v>
      </c>
      <c r="G216" s="281"/>
      <c r="H216" s="280"/>
      <c r="I216" s="282">
        <f t="shared" ref="I216:I225" si="250">G216+H216</f>
        <v>0</v>
      </c>
      <c r="J216" s="279">
        <v>0</v>
      </c>
      <c r="K216" s="280"/>
      <c r="L216" s="161">
        <f t="shared" ref="L216:L225" si="251">J216+K216</f>
        <v>0</v>
      </c>
      <c r="M216" s="281"/>
      <c r="N216" s="280"/>
      <c r="O216" s="282">
        <f t="shared" ref="O216:O225" si="252">M216+N216</f>
        <v>0</v>
      </c>
      <c r="P216" s="283"/>
      <c r="Q216" s="42"/>
    </row>
    <row r="217" spans="1:17" hidden="1" x14ac:dyDescent="0.2">
      <c r="A217" s="102">
        <v>5232</v>
      </c>
      <c r="B217" s="152" t="s">
        <v>284</v>
      </c>
      <c r="C217" s="153">
        <f t="shared" si="191"/>
        <v>0</v>
      </c>
      <c r="D217" s="279">
        <v>0</v>
      </c>
      <c r="E217" s="280"/>
      <c r="F217" s="161">
        <f t="shared" si="249"/>
        <v>0</v>
      </c>
      <c r="G217" s="281"/>
      <c r="H217" s="280"/>
      <c r="I217" s="282">
        <f t="shared" si="250"/>
        <v>0</v>
      </c>
      <c r="J217" s="279">
        <v>0</v>
      </c>
      <c r="K217" s="280"/>
      <c r="L217" s="161">
        <f t="shared" si="251"/>
        <v>0</v>
      </c>
      <c r="M217" s="281"/>
      <c r="N217" s="280"/>
      <c r="O217" s="282">
        <f t="shared" si="252"/>
        <v>0</v>
      </c>
      <c r="P217" s="283"/>
      <c r="Q217" s="42"/>
    </row>
    <row r="218" spans="1:17" hidden="1" x14ac:dyDescent="0.2">
      <c r="A218" s="102">
        <v>5233</v>
      </c>
      <c r="B218" s="152" t="s">
        <v>285</v>
      </c>
      <c r="C218" s="153">
        <f t="shared" si="191"/>
        <v>0</v>
      </c>
      <c r="D218" s="279">
        <v>0</v>
      </c>
      <c r="E218" s="280"/>
      <c r="F218" s="161">
        <f t="shared" si="249"/>
        <v>0</v>
      </c>
      <c r="G218" s="281"/>
      <c r="H218" s="280"/>
      <c r="I218" s="282">
        <f t="shared" si="250"/>
        <v>0</v>
      </c>
      <c r="J218" s="279">
        <v>0</v>
      </c>
      <c r="K218" s="280"/>
      <c r="L218" s="161">
        <f t="shared" si="251"/>
        <v>0</v>
      </c>
      <c r="M218" s="281"/>
      <c r="N218" s="280"/>
      <c r="O218" s="282">
        <f t="shared" si="252"/>
        <v>0</v>
      </c>
      <c r="P218" s="283"/>
      <c r="Q218" s="42"/>
    </row>
    <row r="219" spans="1:17" ht="24" hidden="1" x14ac:dyDescent="0.2">
      <c r="A219" s="102">
        <v>5234</v>
      </c>
      <c r="B219" s="152" t="s">
        <v>286</v>
      </c>
      <c r="C219" s="153">
        <f t="shared" si="191"/>
        <v>0</v>
      </c>
      <c r="D219" s="279">
        <v>0</v>
      </c>
      <c r="E219" s="280"/>
      <c r="F219" s="161">
        <f t="shared" si="249"/>
        <v>0</v>
      </c>
      <c r="G219" s="281"/>
      <c r="H219" s="280"/>
      <c r="I219" s="282">
        <f t="shared" si="250"/>
        <v>0</v>
      </c>
      <c r="J219" s="279">
        <v>0</v>
      </c>
      <c r="K219" s="280"/>
      <c r="L219" s="161">
        <f t="shared" si="251"/>
        <v>0</v>
      </c>
      <c r="M219" s="281"/>
      <c r="N219" s="280"/>
      <c r="O219" s="282">
        <f t="shared" si="252"/>
        <v>0</v>
      </c>
      <c r="P219" s="283"/>
      <c r="Q219" s="42"/>
    </row>
    <row r="220" spans="1:17" ht="14.25" hidden="1" customHeight="1" x14ac:dyDescent="0.2">
      <c r="A220" s="102">
        <v>5236</v>
      </c>
      <c r="B220" s="152" t="s">
        <v>287</v>
      </c>
      <c r="C220" s="153">
        <f t="shared" si="191"/>
        <v>0</v>
      </c>
      <c r="D220" s="279">
        <v>0</v>
      </c>
      <c r="E220" s="280"/>
      <c r="F220" s="161">
        <f t="shared" si="249"/>
        <v>0</v>
      </c>
      <c r="G220" s="281"/>
      <c r="H220" s="280"/>
      <c r="I220" s="282">
        <f t="shared" si="250"/>
        <v>0</v>
      </c>
      <c r="J220" s="279">
        <v>0</v>
      </c>
      <c r="K220" s="280"/>
      <c r="L220" s="161">
        <f t="shared" si="251"/>
        <v>0</v>
      </c>
      <c r="M220" s="281"/>
      <c r="N220" s="280"/>
      <c r="O220" s="282">
        <f t="shared" si="252"/>
        <v>0</v>
      </c>
      <c r="P220" s="283"/>
      <c r="Q220" s="42"/>
    </row>
    <row r="221" spans="1:17" ht="14.25" hidden="1" customHeight="1" x14ac:dyDescent="0.2">
      <c r="A221" s="102">
        <v>5237</v>
      </c>
      <c r="B221" s="152" t="s">
        <v>288</v>
      </c>
      <c r="C221" s="153">
        <f t="shared" si="191"/>
        <v>0</v>
      </c>
      <c r="D221" s="279">
        <v>0</v>
      </c>
      <c r="E221" s="280"/>
      <c r="F221" s="161">
        <f t="shared" si="249"/>
        <v>0</v>
      </c>
      <c r="G221" s="281"/>
      <c r="H221" s="280"/>
      <c r="I221" s="282">
        <f t="shared" si="250"/>
        <v>0</v>
      </c>
      <c r="J221" s="279">
        <v>0</v>
      </c>
      <c r="K221" s="280"/>
      <c r="L221" s="161">
        <f t="shared" si="251"/>
        <v>0</v>
      </c>
      <c r="M221" s="281"/>
      <c r="N221" s="280"/>
      <c r="O221" s="282">
        <f t="shared" si="252"/>
        <v>0</v>
      </c>
      <c r="P221" s="283"/>
      <c r="Q221" s="42"/>
    </row>
    <row r="222" spans="1:17" ht="24" hidden="1" x14ac:dyDescent="0.2">
      <c r="A222" s="102">
        <v>5238</v>
      </c>
      <c r="B222" s="152" t="s">
        <v>289</v>
      </c>
      <c r="C222" s="153">
        <f t="shared" si="191"/>
        <v>0</v>
      </c>
      <c r="D222" s="279">
        <v>0</v>
      </c>
      <c r="E222" s="280"/>
      <c r="F222" s="161">
        <f t="shared" si="249"/>
        <v>0</v>
      </c>
      <c r="G222" s="281"/>
      <c r="H222" s="280"/>
      <c r="I222" s="282">
        <f t="shared" si="250"/>
        <v>0</v>
      </c>
      <c r="J222" s="279">
        <v>0</v>
      </c>
      <c r="K222" s="280"/>
      <c r="L222" s="161">
        <f t="shared" si="251"/>
        <v>0</v>
      </c>
      <c r="M222" s="281"/>
      <c r="N222" s="280"/>
      <c r="O222" s="282">
        <f t="shared" si="252"/>
        <v>0</v>
      </c>
      <c r="P222" s="283"/>
      <c r="Q222" s="42"/>
    </row>
    <row r="223" spans="1:17" ht="24" x14ac:dyDescent="0.2">
      <c r="A223" s="102">
        <v>5239</v>
      </c>
      <c r="B223" s="152" t="s">
        <v>290</v>
      </c>
      <c r="C223" s="153">
        <f t="shared" si="191"/>
        <v>1500</v>
      </c>
      <c r="D223" s="279">
        <v>1500</v>
      </c>
      <c r="E223" s="280"/>
      <c r="F223" s="161">
        <f t="shared" si="249"/>
        <v>1500</v>
      </c>
      <c r="G223" s="281"/>
      <c r="H223" s="280"/>
      <c r="I223" s="282">
        <f t="shared" si="250"/>
        <v>0</v>
      </c>
      <c r="J223" s="279">
        <v>0</v>
      </c>
      <c r="K223" s="280"/>
      <c r="L223" s="161">
        <f t="shared" si="251"/>
        <v>0</v>
      </c>
      <c r="M223" s="281"/>
      <c r="N223" s="280"/>
      <c r="O223" s="282">
        <f t="shared" si="252"/>
        <v>0</v>
      </c>
      <c r="P223" s="283"/>
      <c r="Q223" s="42"/>
    </row>
    <row r="224" spans="1:17" ht="24" hidden="1" x14ac:dyDescent="0.2">
      <c r="A224" s="284">
        <v>5240</v>
      </c>
      <c r="B224" s="152" t="s">
        <v>291</v>
      </c>
      <c r="C224" s="153">
        <f t="shared" si="191"/>
        <v>0</v>
      </c>
      <c r="D224" s="279">
        <v>0</v>
      </c>
      <c r="E224" s="280"/>
      <c r="F224" s="161">
        <f t="shared" si="249"/>
        <v>0</v>
      </c>
      <c r="G224" s="281"/>
      <c r="H224" s="280"/>
      <c r="I224" s="282">
        <f t="shared" si="250"/>
        <v>0</v>
      </c>
      <c r="J224" s="279">
        <v>0</v>
      </c>
      <c r="K224" s="280"/>
      <c r="L224" s="161">
        <f t="shared" si="251"/>
        <v>0</v>
      </c>
      <c r="M224" s="281"/>
      <c r="N224" s="280"/>
      <c r="O224" s="282">
        <f t="shared" si="252"/>
        <v>0</v>
      </c>
      <c r="P224" s="283"/>
      <c r="Q224" s="42"/>
    </row>
    <row r="225" spans="1:17" hidden="1" x14ac:dyDescent="0.2">
      <c r="A225" s="284">
        <v>5250</v>
      </c>
      <c r="B225" s="152" t="s">
        <v>292</v>
      </c>
      <c r="C225" s="153">
        <f t="shared" si="191"/>
        <v>0</v>
      </c>
      <c r="D225" s="279">
        <v>0</v>
      </c>
      <c r="E225" s="280"/>
      <c r="F225" s="161">
        <f t="shared" si="249"/>
        <v>0</v>
      </c>
      <c r="G225" s="281"/>
      <c r="H225" s="280"/>
      <c r="I225" s="282">
        <f t="shared" si="250"/>
        <v>0</v>
      </c>
      <c r="J225" s="279">
        <v>0</v>
      </c>
      <c r="K225" s="280"/>
      <c r="L225" s="161">
        <f t="shared" si="251"/>
        <v>0</v>
      </c>
      <c r="M225" s="281"/>
      <c r="N225" s="280"/>
      <c r="O225" s="282">
        <f t="shared" si="252"/>
        <v>0</v>
      </c>
      <c r="P225" s="283"/>
      <c r="Q225" s="42"/>
    </row>
    <row r="226" spans="1:17" hidden="1" x14ac:dyDescent="0.2">
      <c r="A226" s="284">
        <v>5260</v>
      </c>
      <c r="B226" s="152" t="s">
        <v>293</v>
      </c>
      <c r="C226" s="153">
        <f t="shared" si="191"/>
        <v>0</v>
      </c>
      <c r="D226" s="285">
        <f>SUM(D227)</f>
        <v>0</v>
      </c>
      <c r="E226" s="286">
        <f t="shared" ref="E226" si="253">SUM(E227)</f>
        <v>0</v>
      </c>
      <c r="F226" s="161">
        <f>SUM(F227)</f>
        <v>0</v>
      </c>
      <c r="G226" s="287">
        <f t="shared" ref="G226:I226" si="254">SUM(G227)</f>
        <v>0</v>
      </c>
      <c r="H226" s="286">
        <f t="shared" si="254"/>
        <v>0</v>
      </c>
      <c r="I226" s="282">
        <f t="shared" si="254"/>
        <v>0</v>
      </c>
      <c r="J226" s="285">
        <f>SUM(J227)</f>
        <v>0</v>
      </c>
      <c r="K226" s="286">
        <f t="shared" ref="K226:N226" si="255">SUM(K227)</f>
        <v>0</v>
      </c>
      <c r="L226" s="161">
        <f t="shared" si="255"/>
        <v>0</v>
      </c>
      <c r="M226" s="287">
        <f t="shared" si="255"/>
        <v>0</v>
      </c>
      <c r="N226" s="286">
        <f t="shared" si="255"/>
        <v>0</v>
      </c>
      <c r="O226" s="282">
        <f>SUM(O227)</f>
        <v>0</v>
      </c>
      <c r="P226" s="283"/>
      <c r="Q226" s="42"/>
    </row>
    <row r="227" spans="1:17" ht="24" hidden="1" x14ac:dyDescent="0.2">
      <c r="A227" s="102">
        <v>5269</v>
      </c>
      <c r="B227" s="152" t="s">
        <v>294</v>
      </c>
      <c r="C227" s="153">
        <f t="shared" si="191"/>
        <v>0</v>
      </c>
      <c r="D227" s="279">
        <v>0</v>
      </c>
      <c r="E227" s="280"/>
      <c r="F227" s="161">
        <f t="shared" ref="F227:F228" si="256">D227+E227</f>
        <v>0</v>
      </c>
      <c r="G227" s="281"/>
      <c r="H227" s="280"/>
      <c r="I227" s="282">
        <f t="shared" ref="I227:I228" si="257">G227+H227</f>
        <v>0</v>
      </c>
      <c r="J227" s="279">
        <v>0</v>
      </c>
      <c r="K227" s="280"/>
      <c r="L227" s="161">
        <f t="shared" ref="L227:L228" si="258">J227+K227</f>
        <v>0</v>
      </c>
      <c r="M227" s="281"/>
      <c r="N227" s="280"/>
      <c r="O227" s="282">
        <f t="shared" ref="O227:O228" si="259">M227+N227</f>
        <v>0</v>
      </c>
      <c r="P227" s="283"/>
      <c r="Q227" s="42"/>
    </row>
    <row r="228" spans="1:17" ht="24" hidden="1" x14ac:dyDescent="0.2">
      <c r="A228" s="271">
        <v>5270</v>
      </c>
      <c r="B228" s="205" t="s">
        <v>295</v>
      </c>
      <c r="C228" s="217">
        <f t="shared" si="191"/>
        <v>0</v>
      </c>
      <c r="D228" s="218">
        <v>0</v>
      </c>
      <c r="E228" s="219"/>
      <c r="F228" s="274">
        <f t="shared" si="256"/>
        <v>0</v>
      </c>
      <c r="G228" s="288"/>
      <c r="H228" s="219"/>
      <c r="I228" s="276">
        <f t="shared" si="257"/>
        <v>0</v>
      </c>
      <c r="J228" s="218">
        <v>0</v>
      </c>
      <c r="K228" s="219"/>
      <c r="L228" s="274">
        <f t="shared" si="258"/>
        <v>0</v>
      </c>
      <c r="M228" s="288"/>
      <c r="N228" s="219"/>
      <c r="O228" s="276">
        <f t="shared" si="259"/>
        <v>0</v>
      </c>
      <c r="P228" s="277"/>
      <c r="Q228" s="42"/>
    </row>
    <row r="229" spans="1:17" hidden="1" x14ac:dyDescent="0.2">
      <c r="A229" s="259">
        <v>6000</v>
      </c>
      <c r="B229" s="259" t="s">
        <v>296</v>
      </c>
      <c r="C229" s="260">
        <f t="shared" si="191"/>
        <v>0</v>
      </c>
      <c r="D229" s="261">
        <f>D230+D250+D258</f>
        <v>0</v>
      </c>
      <c r="E229" s="262">
        <f t="shared" ref="E229" si="260">E230+E250+E258</f>
        <v>0</v>
      </c>
      <c r="F229" s="263">
        <f>F230+F250+F258</f>
        <v>0</v>
      </c>
      <c r="G229" s="264">
        <f t="shared" ref="G229:I229" si="261">G230+G250+G258</f>
        <v>0</v>
      </c>
      <c r="H229" s="262">
        <f t="shared" si="261"/>
        <v>0</v>
      </c>
      <c r="I229" s="265">
        <f t="shared" si="261"/>
        <v>0</v>
      </c>
      <c r="J229" s="261">
        <f>J230+J250+J258</f>
        <v>0</v>
      </c>
      <c r="K229" s="262">
        <f t="shared" ref="K229:N229" si="262">K230+K250+K258</f>
        <v>0</v>
      </c>
      <c r="L229" s="263">
        <f t="shared" si="262"/>
        <v>0</v>
      </c>
      <c r="M229" s="264">
        <f t="shared" si="262"/>
        <v>0</v>
      </c>
      <c r="N229" s="262">
        <f t="shared" si="262"/>
        <v>0</v>
      </c>
      <c r="O229" s="265">
        <f>O230+O250+O258</f>
        <v>0</v>
      </c>
      <c r="P229" s="266"/>
      <c r="Q229" s="42"/>
    </row>
    <row r="230" spans="1:17" ht="14.25" hidden="1" customHeight="1" x14ac:dyDescent="0.2">
      <c r="A230" s="181">
        <v>6200</v>
      </c>
      <c r="B230" s="302" t="s">
        <v>297</v>
      </c>
      <c r="C230" s="312">
        <f t="shared" si="191"/>
        <v>0</v>
      </c>
      <c r="D230" s="313">
        <f>SUM(D231,D232,D234,D237,D243,D244,D245)</f>
        <v>0</v>
      </c>
      <c r="E230" s="314">
        <f t="shared" ref="E230" si="263">SUM(E231,E232,E234,E237,E243,E244,E245)</f>
        <v>0</v>
      </c>
      <c r="F230" s="315">
        <f>SUM(F231,F232,F234,F237,F243,F244,F245)</f>
        <v>0</v>
      </c>
      <c r="G230" s="316">
        <f t="shared" ref="G230:I230" si="264">SUM(G231,G232,G234,G237,G243,G244,G245)</f>
        <v>0</v>
      </c>
      <c r="H230" s="314">
        <f t="shared" si="264"/>
        <v>0</v>
      </c>
      <c r="I230" s="303">
        <f t="shared" si="264"/>
        <v>0</v>
      </c>
      <c r="J230" s="313">
        <f>SUM(J231,J232,J234,J237,J243,J244,J245)</f>
        <v>0</v>
      </c>
      <c r="K230" s="314">
        <f t="shared" ref="K230:N230" si="265">SUM(K231,K232,K234,K237,K243,K244,K245)</f>
        <v>0</v>
      </c>
      <c r="L230" s="315">
        <f t="shared" si="265"/>
        <v>0</v>
      </c>
      <c r="M230" s="316">
        <f t="shared" si="265"/>
        <v>0</v>
      </c>
      <c r="N230" s="314">
        <f t="shared" si="265"/>
        <v>0</v>
      </c>
      <c r="O230" s="303">
        <f>SUM(O231,O232,O234,O237,O243,O244,O245)</f>
        <v>0</v>
      </c>
      <c r="P230" s="270"/>
      <c r="Q230" s="42"/>
    </row>
    <row r="231" spans="1:17" ht="24" hidden="1" x14ac:dyDescent="0.2">
      <c r="A231" s="290">
        <v>6220</v>
      </c>
      <c r="B231" s="140" t="s">
        <v>298</v>
      </c>
      <c r="C231" s="141">
        <f t="shared" si="191"/>
        <v>0</v>
      </c>
      <c r="D231" s="193">
        <v>0</v>
      </c>
      <c r="E231" s="191"/>
      <c r="F231" s="149">
        <f>D231+E231</f>
        <v>0</v>
      </c>
      <c r="G231" s="190"/>
      <c r="H231" s="191"/>
      <c r="I231" s="192">
        <f>G231+H231</f>
        <v>0</v>
      </c>
      <c r="J231" s="193">
        <v>0</v>
      </c>
      <c r="K231" s="191"/>
      <c r="L231" s="149">
        <f>J231+K231</f>
        <v>0</v>
      </c>
      <c r="M231" s="190"/>
      <c r="N231" s="191"/>
      <c r="O231" s="192">
        <f>M231+N231</f>
        <v>0</v>
      </c>
      <c r="P231" s="278"/>
      <c r="Q231" s="42"/>
    </row>
    <row r="232" spans="1:17" hidden="1" x14ac:dyDescent="0.2">
      <c r="A232" s="284">
        <v>6230</v>
      </c>
      <c r="B232" s="152" t="s">
        <v>299</v>
      </c>
      <c r="C232" s="153">
        <f t="shared" si="191"/>
        <v>0</v>
      </c>
      <c r="D232" s="285">
        <f>SUM(D233)</f>
        <v>0</v>
      </c>
      <c r="E232" s="286">
        <f t="shared" ref="E232:O232" si="266">SUM(E233)</f>
        <v>0</v>
      </c>
      <c r="F232" s="161">
        <f t="shared" si="266"/>
        <v>0</v>
      </c>
      <c r="G232" s="287">
        <f t="shared" si="266"/>
        <v>0</v>
      </c>
      <c r="H232" s="286">
        <f t="shared" si="266"/>
        <v>0</v>
      </c>
      <c r="I232" s="282">
        <f t="shared" si="266"/>
        <v>0</v>
      </c>
      <c r="J232" s="285">
        <f>SUM(J233)</f>
        <v>0</v>
      </c>
      <c r="K232" s="286">
        <f t="shared" si="266"/>
        <v>0</v>
      </c>
      <c r="L232" s="161">
        <f t="shared" si="266"/>
        <v>0</v>
      </c>
      <c r="M232" s="287">
        <f t="shared" si="266"/>
        <v>0</v>
      </c>
      <c r="N232" s="286">
        <f t="shared" si="266"/>
        <v>0</v>
      </c>
      <c r="O232" s="282">
        <f t="shared" si="266"/>
        <v>0</v>
      </c>
      <c r="P232" s="283"/>
      <c r="Q232" s="42"/>
    </row>
    <row r="233" spans="1:17" ht="24" hidden="1" x14ac:dyDescent="0.2">
      <c r="A233" s="102">
        <v>6239</v>
      </c>
      <c r="B233" s="140" t="s">
        <v>300</v>
      </c>
      <c r="C233" s="153">
        <f t="shared" si="191"/>
        <v>0</v>
      </c>
      <c r="D233" s="193">
        <v>0</v>
      </c>
      <c r="E233" s="191"/>
      <c r="F233" s="149">
        <f>D233+E233</f>
        <v>0</v>
      </c>
      <c r="G233" s="190"/>
      <c r="H233" s="191"/>
      <c r="I233" s="192">
        <f>G233+H233</f>
        <v>0</v>
      </c>
      <c r="J233" s="193">
        <v>0</v>
      </c>
      <c r="K233" s="191"/>
      <c r="L233" s="149">
        <f>J233+K233</f>
        <v>0</v>
      </c>
      <c r="M233" s="190"/>
      <c r="N233" s="191"/>
      <c r="O233" s="192">
        <f>M233+N233</f>
        <v>0</v>
      </c>
      <c r="P233" s="278"/>
      <c r="Q233" s="42"/>
    </row>
    <row r="234" spans="1:17" ht="24" hidden="1" x14ac:dyDescent="0.2">
      <c r="A234" s="284">
        <v>6240</v>
      </c>
      <c r="B234" s="152" t="s">
        <v>301</v>
      </c>
      <c r="C234" s="153">
        <f t="shared" si="191"/>
        <v>0</v>
      </c>
      <c r="D234" s="285">
        <f>SUM(D235:D236)</f>
        <v>0</v>
      </c>
      <c r="E234" s="286">
        <f t="shared" ref="E234" si="267">SUM(E235:E236)</f>
        <v>0</v>
      </c>
      <c r="F234" s="161">
        <f>SUM(F235:F236)</f>
        <v>0</v>
      </c>
      <c r="G234" s="287">
        <f t="shared" ref="G234:I234" si="268">SUM(G235:G236)</f>
        <v>0</v>
      </c>
      <c r="H234" s="286">
        <f t="shared" si="268"/>
        <v>0</v>
      </c>
      <c r="I234" s="282">
        <f t="shared" si="268"/>
        <v>0</v>
      </c>
      <c r="J234" s="285">
        <f>SUM(J235:J236)</f>
        <v>0</v>
      </c>
      <c r="K234" s="286">
        <f t="shared" ref="K234:N234" si="269">SUM(K235:K236)</f>
        <v>0</v>
      </c>
      <c r="L234" s="161">
        <f t="shared" si="269"/>
        <v>0</v>
      </c>
      <c r="M234" s="287">
        <f t="shared" si="269"/>
        <v>0</v>
      </c>
      <c r="N234" s="286">
        <f t="shared" si="269"/>
        <v>0</v>
      </c>
      <c r="O234" s="282">
        <f>SUM(O235:O236)</f>
        <v>0</v>
      </c>
      <c r="P234" s="283"/>
      <c r="Q234" s="42"/>
    </row>
    <row r="235" spans="1:17" hidden="1" x14ac:dyDescent="0.2">
      <c r="A235" s="102">
        <v>6241</v>
      </c>
      <c r="B235" s="152" t="s">
        <v>302</v>
      </c>
      <c r="C235" s="153">
        <f t="shared" si="191"/>
        <v>0</v>
      </c>
      <c r="D235" s="279">
        <v>0</v>
      </c>
      <c r="E235" s="280"/>
      <c r="F235" s="161">
        <f t="shared" ref="F235:F236" si="270">D235+E235</f>
        <v>0</v>
      </c>
      <c r="G235" s="281"/>
      <c r="H235" s="280"/>
      <c r="I235" s="282">
        <f t="shared" ref="I235:I236" si="271">G235+H235</f>
        <v>0</v>
      </c>
      <c r="J235" s="279">
        <v>0</v>
      </c>
      <c r="K235" s="280"/>
      <c r="L235" s="161">
        <f t="shared" ref="L235:L236" si="272">J235+K235</f>
        <v>0</v>
      </c>
      <c r="M235" s="281"/>
      <c r="N235" s="280"/>
      <c r="O235" s="282">
        <f t="shared" ref="O235:O236" si="273">M235+N235</f>
        <v>0</v>
      </c>
      <c r="P235" s="283"/>
      <c r="Q235" s="42"/>
    </row>
    <row r="236" spans="1:17" hidden="1" x14ac:dyDescent="0.2">
      <c r="A236" s="102">
        <v>6242</v>
      </c>
      <c r="B236" s="152" t="s">
        <v>303</v>
      </c>
      <c r="C236" s="153">
        <f t="shared" si="191"/>
        <v>0</v>
      </c>
      <c r="D236" s="279">
        <v>0</v>
      </c>
      <c r="E236" s="280"/>
      <c r="F236" s="161">
        <f t="shared" si="270"/>
        <v>0</v>
      </c>
      <c r="G236" s="281"/>
      <c r="H236" s="280"/>
      <c r="I236" s="282">
        <f t="shared" si="271"/>
        <v>0</v>
      </c>
      <c r="J236" s="279">
        <v>0</v>
      </c>
      <c r="K236" s="280"/>
      <c r="L236" s="161">
        <f t="shared" si="272"/>
        <v>0</v>
      </c>
      <c r="M236" s="281"/>
      <c r="N236" s="280"/>
      <c r="O236" s="282">
        <f t="shared" si="273"/>
        <v>0</v>
      </c>
      <c r="P236" s="283"/>
      <c r="Q236" s="42"/>
    </row>
    <row r="237" spans="1:17" ht="25.5" hidden="1" customHeight="1" x14ac:dyDescent="0.2">
      <c r="A237" s="284">
        <v>6250</v>
      </c>
      <c r="B237" s="152" t="s">
        <v>304</v>
      </c>
      <c r="C237" s="153">
        <f t="shared" si="191"/>
        <v>0</v>
      </c>
      <c r="D237" s="285">
        <f>SUM(D238:D242)</f>
        <v>0</v>
      </c>
      <c r="E237" s="286">
        <f t="shared" ref="E237" si="274">SUM(E238:E242)</f>
        <v>0</v>
      </c>
      <c r="F237" s="161">
        <f>SUM(F238:F242)</f>
        <v>0</v>
      </c>
      <c r="G237" s="287">
        <f t="shared" ref="G237:I237" si="275">SUM(G238:G242)</f>
        <v>0</v>
      </c>
      <c r="H237" s="286">
        <f t="shared" si="275"/>
        <v>0</v>
      </c>
      <c r="I237" s="282">
        <f t="shared" si="275"/>
        <v>0</v>
      </c>
      <c r="J237" s="285">
        <f>SUM(J238:J242)</f>
        <v>0</v>
      </c>
      <c r="K237" s="286">
        <f t="shared" ref="K237:N237" si="276">SUM(K238:K242)</f>
        <v>0</v>
      </c>
      <c r="L237" s="161">
        <f t="shared" si="276"/>
        <v>0</v>
      </c>
      <c r="M237" s="287">
        <f t="shared" si="276"/>
        <v>0</v>
      </c>
      <c r="N237" s="286">
        <f t="shared" si="276"/>
        <v>0</v>
      </c>
      <c r="O237" s="282">
        <f>SUM(O238:O242)</f>
        <v>0</v>
      </c>
      <c r="P237" s="283"/>
      <c r="Q237" s="42"/>
    </row>
    <row r="238" spans="1:17" ht="14.25" hidden="1" customHeight="1" x14ac:dyDescent="0.2">
      <c r="A238" s="102">
        <v>6252</v>
      </c>
      <c r="B238" s="152" t="s">
        <v>305</v>
      </c>
      <c r="C238" s="153">
        <f t="shared" si="191"/>
        <v>0</v>
      </c>
      <c r="D238" s="279">
        <v>0</v>
      </c>
      <c r="E238" s="280"/>
      <c r="F238" s="161">
        <f t="shared" ref="F238:F244" si="277">D238+E238</f>
        <v>0</v>
      </c>
      <c r="G238" s="281"/>
      <c r="H238" s="280"/>
      <c r="I238" s="282">
        <f t="shared" ref="I238:I244" si="278">G238+H238</f>
        <v>0</v>
      </c>
      <c r="J238" s="279">
        <v>0</v>
      </c>
      <c r="K238" s="280"/>
      <c r="L238" s="161">
        <f t="shared" ref="L238:L244" si="279">J238+K238</f>
        <v>0</v>
      </c>
      <c r="M238" s="281"/>
      <c r="N238" s="280"/>
      <c r="O238" s="282">
        <f t="shared" ref="O238:O244" si="280">M238+N238</f>
        <v>0</v>
      </c>
      <c r="P238" s="283"/>
      <c r="Q238" s="42"/>
    </row>
    <row r="239" spans="1:17" ht="14.25" hidden="1" customHeight="1" x14ac:dyDescent="0.2">
      <c r="A239" s="102">
        <v>6253</v>
      </c>
      <c r="B239" s="152" t="s">
        <v>306</v>
      </c>
      <c r="C239" s="153">
        <f t="shared" si="191"/>
        <v>0</v>
      </c>
      <c r="D239" s="279">
        <v>0</v>
      </c>
      <c r="E239" s="280"/>
      <c r="F239" s="161">
        <f t="shared" si="277"/>
        <v>0</v>
      </c>
      <c r="G239" s="281"/>
      <c r="H239" s="280"/>
      <c r="I239" s="282">
        <f t="shared" si="278"/>
        <v>0</v>
      </c>
      <c r="J239" s="279">
        <v>0</v>
      </c>
      <c r="K239" s="280"/>
      <c r="L239" s="161">
        <f t="shared" si="279"/>
        <v>0</v>
      </c>
      <c r="M239" s="281"/>
      <c r="N239" s="280"/>
      <c r="O239" s="282">
        <f t="shared" si="280"/>
        <v>0</v>
      </c>
      <c r="P239" s="283"/>
      <c r="Q239" s="42"/>
    </row>
    <row r="240" spans="1:17" ht="24" hidden="1" x14ac:dyDescent="0.2">
      <c r="A240" s="102">
        <v>6254</v>
      </c>
      <c r="B240" s="152" t="s">
        <v>307</v>
      </c>
      <c r="C240" s="153">
        <f t="shared" si="191"/>
        <v>0</v>
      </c>
      <c r="D240" s="279">
        <v>0</v>
      </c>
      <c r="E240" s="280"/>
      <c r="F240" s="161">
        <f t="shared" si="277"/>
        <v>0</v>
      </c>
      <c r="G240" s="281"/>
      <c r="H240" s="280"/>
      <c r="I240" s="282">
        <f t="shared" si="278"/>
        <v>0</v>
      </c>
      <c r="J240" s="279">
        <v>0</v>
      </c>
      <c r="K240" s="280"/>
      <c r="L240" s="161">
        <f t="shared" si="279"/>
        <v>0</v>
      </c>
      <c r="M240" s="281"/>
      <c r="N240" s="280"/>
      <c r="O240" s="282">
        <f t="shared" si="280"/>
        <v>0</v>
      </c>
      <c r="P240" s="283"/>
      <c r="Q240" s="42"/>
    </row>
    <row r="241" spans="1:17" ht="24" hidden="1" x14ac:dyDescent="0.2">
      <c r="A241" s="102">
        <v>6255</v>
      </c>
      <c r="B241" s="152" t="s">
        <v>308</v>
      </c>
      <c r="C241" s="153">
        <f t="shared" ref="C241:C295" si="281">SUM(F241,I241,L241,O241)</f>
        <v>0</v>
      </c>
      <c r="D241" s="279">
        <v>0</v>
      </c>
      <c r="E241" s="280"/>
      <c r="F241" s="161">
        <f t="shared" si="277"/>
        <v>0</v>
      </c>
      <c r="G241" s="281"/>
      <c r="H241" s="280"/>
      <c r="I241" s="282">
        <f t="shared" si="278"/>
        <v>0</v>
      </c>
      <c r="J241" s="279">
        <v>0</v>
      </c>
      <c r="K241" s="280"/>
      <c r="L241" s="161">
        <f t="shared" si="279"/>
        <v>0</v>
      </c>
      <c r="M241" s="281"/>
      <c r="N241" s="280"/>
      <c r="O241" s="282">
        <f t="shared" si="280"/>
        <v>0</v>
      </c>
      <c r="P241" s="283"/>
      <c r="Q241" s="42"/>
    </row>
    <row r="242" spans="1:17" hidden="1" x14ac:dyDescent="0.2">
      <c r="A242" s="102">
        <v>6259</v>
      </c>
      <c r="B242" s="152" t="s">
        <v>309</v>
      </c>
      <c r="C242" s="153">
        <f t="shared" si="281"/>
        <v>0</v>
      </c>
      <c r="D242" s="279">
        <v>0</v>
      </c>
      <c r="E242" s="280"/>
      <c r="F242" s="161">
        <f t="shared" si="277"/>
        <v>0</v>
      </c>
      <c r="G242" s="281"/>
      <c r="H242" s="280"/>
      <c r="I242" s="282">
        <f t="shared" si="278"/>
        <v>0</v>
      </c>
      <c r="J242" s="279">
        <v>0</v>
      </c>
      <c r="K242" s="280"/>
      <c r="L242" s="161">
        <f t="shared" si="279"/>
        <v>0</v>
      </c>
      <c r="M242" s="281"/>
      <c r="N242" s="280"/>
      <c r="O242" s="282">
        <f t="shared" si="280"/>
        <v>0</v>
      </c>
      <c r="P242" s="283"/>
      <c r="Q242" s="42"/>
    </row>
    <row r="243" spans="1:17" ht="24" hidden="1" x14ac:dyDescent="0.2">
      <c r="A243" s="284">
        <v>6260</v>
      </c>
      <c r="B243" s="152" t="s">
        <v>310</v>
      </c>
      <c r="C243" s="153">
        <f t="shared" si="281"/>
        <v>0</v>
      </c>
      <c r="D243" s="279">
        <v>0</v>
      </c>
      <c r="E243" s="280"/>
      <c r="F243" s="161">
        <f t="shared" si="277"/>
        <v>0</v>
      </c>
      <c r="G243" s="281"/>
      <c r="H243" s="280"/>
      <c r="I243" s="282">
        <f t="shared" si="278"/>
        <v>0</v>
      </c>
      <c r="J243" s="279">
        <v>0</v>
      </c>
      <c r="K243" s="280"/>
      <c r="L243" s="161">
        <f t="shared" si="279"/>
        <v>0</v>
      </c>
      <c r="M243" s="281"/>
      <c r="N243" s="280"/>
      <c r="O243" s="282">
        <f t="shared" si="280"/>
        <v>0</v>
      </c>
      <c r="P243" s="283"/>
      <c r="Q243" s="42"/>
    </row>
    <row r="244" spans="1:17" hidden="1" x14ac:dyDescent="0.2">
      <c r="A244" s="284">
        <v>6270</v>
      </c>
      <c r="B244" s="152" t="s">
        <v>311</v>
      </c>
      <c r="C244" s="153">
        <f t="shared" si="281"/>
        <v>0</v>
      </c>
      <c r="D244" s="279">
        <v>0</v>
      </c>
      <c r="E244" s="280"/>
      <c r="F244" s="161">
        <f t="shared" si="277"/>
        <v>0</v>
      </c>
      <c r="G244" s="281"/>
      <c r="H244" s="280"/>
      <c r="I244" s="282">
        <f t="shared" si="278"/>
        <v>0</v>
      </c>
      <c r="J244" s="279">
        <v>0</v>
      </c>
      <c r="K244" s="280"/>
      <c r="L244" s="161">
        <f t="shared" si="279"/>
        <v>0</v>
      </c>
      <c r="M244" s="281"/>
      <c r="N244" s="280"/>
      <c r="O244" s="282">
        <f t="shared" si="280"/>
        <v>0</v>
      </c>
      <c r="P244" s="283"/>
      <c r="Q244" s="42"/>
    </row>
    <row r="245" spans="1:17" ht="24" hidden="1" x14ac:dyDescent="0.2">
      <c r="A245" s="290">
        <v>6290</v>
      </c>
      <c r="B245" s="140" t="s">
        <v>312</v>
      </c>
      <c r="C245" s="304">
        <f t="shared" si="281"/>
        <v>0</v>
      </c>
      <c r="D245" s="291">
        <f>SUM(D246:D249)</f>
        <v>0</v>
      </c>
      <c r="E245" s="292">
        <f t="shared" ref="E245" si="282">SUM(E246:E249)</f>
        <v>0</v>
      </c>
      <c r="F245" s="149">
        <f>SUM(F246:F249)</f>
        <v>0</v>
      </c>
      <c r="G245" s="293">
        <f t="shared" ref="G245:I245" si="283">SUM(G246:G249)</f>
        <v>0</v>
      </c>
      <c r="H245" s="292">
        <f t="shared" si="283"/>
        <v>0</v>
      </c>
      <c r="I245" s="192">
        <f t="shared" si="283"/>
        <v>0</v>
      </c>
      <c r="J245" s="291">
        <f>SUM(J246:J249)</f>
        <v>0</v>
      </c>
      <c r="K245" s="292">
        <f t="shared" ref="K245:O245" si="284">SUM(K246:K249)</f>
        <v>0</v>
      </c>
      <c r="L245" s="149">
        <f t="shared" si="284"/>
        <v>0</v>
      </c>
      <c r="M245" s="293">
        <f t="shared" si="284"/>
        <v>0</v>
      </c>
      <c r="N245" s="292">
        <f t="shared" si="284"/>
        <v>0</v>
      </c>
      <c r="O245" s="192">
        <f t="shared" si="284"/>
        <v>0</v>
      </c>
      <c r="P245" s="306"/>
      <c r="Q245" s="42"/>
    </row>
    <row r="246" spans="1:17" hidden="1" x14ac:dyDescent="0.2">
      <c r="A246" s="102">
        <v>6291</v>
      </c>
      <c r="B246" s="152" t="s">
        <v>313</v>
      </c>
      <c r="C246" s="153">
        <f t="shared" si="281"/>
        <v>0</v>
      </c>
      <c r="D246" s="279">
        <v>0</v>
      </c>
      <c r="E246" s="280"/>
      <c r="F246" s="161">
        <f t="shared" ref="F246:F249" si="285">D246+E246</f>
        <v>0</v>
      </c>
      <c r="G246" s="281"/>
      <c r="H246" s="280"/>
      <c r="I246" s="282">
        <f t="shared" ref="I246:I249" si="286">G246+H246</f>
        <v>0</v>
      </c>
      <c r="J246" s="279">
        <v>0</v>
      </c>
      <c r="K246" s="280"/>
      <c r="L246" s="161">
        <f t="shared" ref="L246:L249" si="287">J246+K246</f>
        <v>0</v>
      </c>
      <c r="M246" s="281"/>
      <c r="N246" s="280"/>
      <c r="O246" s="282">
        <f t="shared" ref="O246:O249" si="288">M246+N246</f>
        <v>0</v>
      </c>
      <c r="P246" s="283"/>
      <c r="Q246" s="42"/>
    </row>
    <row r="247" spans="1:17" hidden="1" x14ac:dyDescent="0.2">
      <c r="A247" s="102">
        <v>6292</v>
      </c>
      <c r="B247" s="152" t="s">
        <v>314</v>
      </c>
      <c r="C247" s="153">
        <f t="shared" si="281"/>
        <v>0</v>
      </c>
      <c r="D247" s="279">
        <v>0</v>
      </c>
      <c r="E247" s="280"/>
      <c r="F247" s="161">
        <f t="shared" si="285"/>
        <v>0</v>
      </c>
      <c r="G247" s="281"/>
      <c r="H247" s="280"/>
      <c r="I247" s="282">
        <f t="shared" si="286"/>
        <v>0</v>
      </c>
      <c r="J247" s="279">
        <v>0</v>
      </c>
      <c r="K247" s="280"/>
      <c r="L247" s="161">
        <f t="shared" si="287"/>
        <v>0</v>
      </c>
      <c r="M247" s="281"/>
      <c r="N247" s="280"/>
      <c r="O247" s="282">
        <f t="shared" si="288"/>
        <v>0</v>
      </c>
      <c r="P247" s="283"/>
      <c r="Q247" s="42"/>
    </row>
    <row r="248" spans="1:17" ht="72" hidden="1" x14ac:dyDescent="0.2">
      <c r="A248" s="102">
        <v>6296</v>
      </c>
      <c r="B248" s="152" t="s">
        <v>315</v>
      </c>
      <c r="C248" s="153">
        <f t="shared" si="281"/>
        <v>0</v>
      </c>
      <c r="D248" s="279">
        <v>0</v>
      </c>
      <c r="E248" s="280"/>
      <c r="F248" s="161">
        <f t="shared" si="285"/>
        <v>0</v>
      </c>
      <c r="G248" s="281"/>
      <c r="H248" s="280"/>
      <c r="I248" s="282">
        <f t="shared" si="286"/>
        <v>0</v>
      </c>
      <c r="J248" s="279">
        <v>0</v>
      </c>
      <c r="K248" s="280"/>
      <c r="L248" s="161">
        <f t="shared" si="287"/>
        <v>0</v>
      </c>
      <c r="M248" s="281"/>
      <c r="N248" s="280"/>
      <c r="O248" s="282">
        <f t="shared" si="288"/>
        <v>0</v>
      </c>
      <c r="P248" s="283"/>
      <c r="Q248" s="42"/>
    </row>
    <row r="249" spans="1:17" ht="39.75" hidden="1" customHeight="1" x14ac:dyDescent="0.2">
      <c r="A249" s="102">
        <v>6299</v>
      </c>
      <c r="B249" s="152" t="s">
        <v>316</v>
      </c>
      <c r="C249" s="153">
        <f t="shared" si="281"/>
        <v>0</v>
      </c>
      <c r="D249" s="279">
        <v>0</v>
      </c>
      <c r="E249" s="280"/>
      <c r="F249" s="161">
        <f t="shared" si="285"/>
        <v>0</v>
      </c>
      <c r="G249" s="281"/>
      <c r="H249" s="280"/>
      <c r="I249" s="282">
        <f t="shared" si="286"/>
        <v>0</v>
      </c>
      <c r="J249" s="279">
        <v>0</v>
      </c>
      <c r="K249" s="280"/>
      <c r="L249" s="161">
        <f t="shared" si="287"/>
        <v>0</v>
      </c>
      <c r="M249" s="281"/>
      <c r="N249" s="280"/>
      <c r="O249" s="282">
        <f t="shared" si="288"/>
        <v>0</v>
      </c>
      <c r="P249" s="283"/>
      <c r="Q249" s="42"/>
    </row>
    <row r="250" spans="1:17" hidden="1" x14ac:dyDescent="0.2">
      <c r="A250" s="124">
        <v>6300</v>
      </c>
      <c r="B250" s="267" t="s">
        <v>317</v>
      </c>
      <c r="C250" s="125">
        <f t="shared" si="281"/>
        <v>0</v>
      </c>
      <c r="D250" s="136">
        <f>SUM(D251,D256,D257)</f>
        <v>0</v>
      </c>
      <c r="E250" s="137">
        <f t="shared" ref="E250" si="289">SUM(E251,E256,E257)</f>
        <v>0</v>
      </c>
      <c r="F250" s="138">
        <f>SUM(F251,F256,F257)</f>
        <v>0</v>
      </c>
      <c r="G250" s="268">
        <f t="shared" ref="G250:I250" si="290">SUM(G251,G256,G257)</f>
        <v>0</v>
      </c>
      <c r="H250" s="137">
        <f t="shared" si="290"/>
        <v>0</v>
      </c>
      <c r="I250" s="269">
        <f t="shared" si="290"/>
        <v>0</v>
      </c>
      <c r="J250" s="136">
        <f>SUM(J251,J256,J257)</f>
        <v>0</v>
      </c>
      <c r="K250" s="137">
        <f t="shared" ref="K250:O250" si="291">SUM(K251,K256,K257)</f>
        <v>0</v>
      </c>
      <c r="L250" s="138">
        <f t="shared" si="291"/>
        <v>0</v>
      </c>
      <c r="M250" s="268">
        <f t="shared" si="291"/>
        <v>0</v>
      </c>
      <c r="N250" s="137">
        <f t="shared" si="291"/>
        <v>0</v>
      </c>
      <c r="O250" s="269">
        <f t="shared" si="291"/>
        <v>0</v>
      </c>
      <c r="P250" s="294"/>
      <c r="Q250" s="42"/>
    </row>
    <row r="251" spans="1:17" ht="24" hidden="1" x14ac:dyDescent="0.2">
      <c r="A251" s="290">
        <v>6320</v>
      </c>
      <c r="B251" s="140" t="s">
        <v>318</v>
      </c>
      <c r="C251" s="304">
        <f t="shared" si="281"/>
        <v>0</v>
      </c>
      <c r="D251" s="291">
        <f>SUM(D252:D255)</f>
        <v>0</v>
      </c>
      <c r="E251" s="292">
        <f t="shared" ref="E251" si="292">SUM(E252:E255)</f>
        <v>0</v>
      </c>
      <c r="F251" s="149">
        <f>SUM(F252:F255)</f>
        <v>0</v>
      </c>
      <c r="G251" s="293">
        <f t="shared" ref="G251:I251" si="293">SUM(G252:G255)</f>
        <v>0</v>
      </c>
      <c r="H251" s="292">
        <f t="shared" si="293"/>
        <v>0</v>
      </c>
      <c r="I251" s="192">
        <f t="shared" si="293"/>
        <v>0</v>
      </c>
      <c r="J251" s="291">
        <f>SUM(J252:J255)</f>
        <v>0</v>
      </c>
      <c r="K251" s="292">
        <f t="shared" ref="K251:O251" si="294">SUM(K252:K255)</f>
        <v>0</v>
      </c>
      <c r="L251" s="149">
        <f t="shared" si="294"/>
        <v>0</v>
      </c>
      <c r="M251" s="293">
        <f t="shared" si="294"/>
        <v>0</v>
      </c>
      <c r="N251" s="292">
        <f t="shared" si="294"/>
        <v>0</v>
      </c>
      <c r="O251" s="192">
        <f t="shared" si="294"/>
        <v>0</v>
      </c>
      <c r="P251" s="278"/>
      <c r="Q251" s="42"/>
    </row>
    <row r="252" spans="1:17" hidden="1" x14ac:dyDescent="0.2">
      <c r="A252" s="102">
        <v>6322</v>
      </c>
      <c r="B252" s="152" t="s">
        <v>319</v>
      </c>
      <c r="C252" s="153">
        <f t="shared" si="281"/>
        <v>0</v>
      </c>
      <c r="D252" s="279">
        <v>0</v>
      </c>
      <c r="E252" s="280"/>
      <c r="F252" s="161">
        <f t="shared" ref="F252:F257" si="295">D252+E252</f>
        <v>0</v>
      </c>
      <c r="G252" s="281"/>
      <c r="H252" s="280"/>
      <c r="I252" s="282">
        <f t="shared" ref="I252:I257" si="296">G252+H252</f>
        <v>0</v>
      </c>
      <c r="J252" s="279">
        <v>0</v>
      </c>
      <c r="K252" s="280"/>
      <c r="L252" s="161">
        <f t="shared" ref="L252:L257" si="297">J252+K252</f>
        <v>0</v>
      </c>
      <c r="M252" s="281"/>
      <c r="N252" s="280"/>
      <c r="O252" s="282">
        <f t="shared" ref="O252:O257" si="298">M252+N252</f>
        <v>0</v>
      </c>
      <c r="P252" s="283"/>
      <c r="Q252" s="42"/>
    </row>
    <row r="253" spans="1:17" ht="24" hidden="1" x14ac:dyDescent="0.2">
      <c r="A253" s="102">
        <v>6323</v>
      </c>
      <c r="B253" s="152" t="s">
        <v>320</v>
      </c>
      <c r="C253" s="153">
        <f t="shared" si="281"/>
        <v>0</v>
      </c>
      <c r="D253" s="279">
        <v>0</v>
      </c>
      <c r="E253" s="280"/>
      <c r="F253" s="161">
        <f t="shared" si="295"/>
        <v>0</v>
      </c>
      <c r="G253" s="281"/>
      <c r="H253" s="280"/>
      <c r="I253" s="282">
        <f t="shared" si="296"/>
        <v>0</v>
      </c>
      <c r="J253" s="279">
        <v>0</v>
      </c>
      <c r="K253" s="280"/>
      <c r="L253" s="161">
        <f t="shared" si="297"/>
        <v>0</v>
      </c>
      <c r="M253" s="281"/>
      <c r="N253" s="280"/>
      <c r="O253" s="282">
        <f t="shared" si="298"/>
        <v>0</v>
      </c>
      <c r="P253" s="283"/>
      <c r="Q253" s="42"/>
    </row>
    <row r="254" spans="1:17" ht="24" hidden="1" x14ac:dyDescent="0.2">
      <c r="A254" s="102">
        <v>6324</v>
      </c>
      <c r="B254" s="152" t="s">
        <v>321</v>
      </c>
      <c r="C254" s="153">
        <f t="shared" si="281"/>
        <v>0</v>
      </c>
      <c r="D254" s="279">
        <v>0</v>
      </c>
      <c r="E254" s="280"/>
      <c r="F254" s="161">
        <f t="shared" si="295"/>
        <v>0</v>
      </c>
      <c r="G254" s="281"/>
      <c r="H254" s="280"/>
      <c r="I254" s="282">
        <f t="shared" si="296"/>
        <v>0</v>
      </c>
      <c r="J254" s="279">
        <v>0</v>
      </c>
      <c r="K254" s="280"/>
      <c r="L254" s="161">
        <f t="shared" si="297"/>
        <v>0</v>
      </c>
      <c r="M254" s="281"/>
      <c r="N254" s="280"/>
      <c r="O254" s="282">
        <f t="shared" si="298"/>
        <v>0</v>
      </c>
      <c r="P254" s="283"/>
      <c r="Q254" s="42"/>
    </row>
    <row r="255" spans="1:17" hidden="1" x14ac:dyDescent="0.2">
      <c r="A255" s="93">
        <v>6329</v>
      </c>
      <c r="B255" s="140" t="s">
        <v>322</v>
      </c>
      <c r="C255" s="141">
        <f t="shared" si="281"/>
        <v>0</v>
      </c>
      <c r="D255" s="193">
        <v>0</v>
      </c>
      <c r="E255" s="191"/>
      <c r="F255" s="149">
        <f t="shared" si="295"/>
        <v>0</v>
      </c>
      <c r="G255" s="190"/>
      <c r="H255" s="191"/>
      <c r="I255" s="192">
        <f t="shared" si="296"/>
        <v>0</v>
      </c>
      <c r="J255" s="193">
        <v>0</v>
      </c>
      <c r="K255" s="191"/>
      <c r="L255" s="149">
        <f t="shared" si="297"/>
        <v>0</v>
      </c>
      <c r="M255" s="190"/>
      <c r="N255" s="191"/>
      <c r="O255" s="192">
        <f t="shared" si="298"/>
        <v>0</v>
      </c>
      <c r="P255" s="278"/>
      <c r="Q255" s="42"/>
    </row>
    <row r="256" spans="1:17" ht="24" hidden="1" x14ac:dyDescent="0.2">
      <c r="A256" s="322">
        <v>6330</v>
      </c>
      <c r="B256" s="323" t="s">
        <v>323</v>
      </c>
      <c r="C256" s="304">
        <f t="shared" si="281"/>
        <v>0</v>
      </c>
      <c r="D256" s="308">
        <v>0</v>
      </c>
      <c r="E256" s="309"/>
      <c r="F256" s="310">
        <f t="shared" si="295"/>
        <v>0</v>
      </c>
      <c r="G256" s="311"/>
      <c r="H256" s="309"/>
      <c r="I256" s="305">
        <f t="shared" si="296"/>
        <v>0</v>
      </c>
      <c r="J256" s="308">
        <v>0</v>
      </c>
      <c r="K256" s="309"/>
      <c r="L256" s="310">
        <f t="shared" si="297"/>
        <v>0</v>
      </c>
      <c r="M256" s="311"/>
      <c r="N256" s="309"/>
      <c r="O256" s="305">
        <f t="shared" si="298"/>
        <v>0</v>
      </c>
      <c r="P256" s="306"/>
      <c r="Q256" s="42"/>
    </row>
    <row r="257" spans="1:17" hidden="1" x14ac:dyDescent="0.2">
      <c r="A257" s="284">
        <v>6360</v>
      </c>
      <c r="B257" s="152" t="s">
        <v>324</v>
      </c>
      <c r="C257" s="153">
        <f t="shared" si="281"/>
        <v>0</v>
      </c>
      <c r="D257" s="279">
        <v>0</v>
      </c>
      <c r="E257" s="280"/>
      <c r="F257" s="161">
        <f t="shared" si="295"/>
        <v>0</v>
      </c>
      <c r="G257" s="281"/>
      <c r="H257" s="280"/>
      <c r="I257" s="282">
        <f t="shared" si="296"/>
        <v>0</v>
      </c>
      <c r="J257" s="279">
        <v>0</v>
      </c>
      <c r="K257" s="280"/>
      <c r="L257" s="161">
        <f t="shared" si="297"/>
        <v>0</v>
      </c>
      <c r="M257" s="281"/>
      <c r="N257" s="280"/>
      <c r="O257" s="282">
        <f t="shared" si="298"/>
        <v>0</v>
      </c>
      <c r="P257" s="283"/>
      <c r="Q257" s="42"/>
    </row>
    <row r="258" spans="1:17" ht="36" hidden="1" x14ac:dyDescent="0.2">
      <c r="A258" s="124">
        <v>6400</v>
      </c>
      <c r="B258" s="267" t="s">
        <v>325</v>
      </c>
      <c r="C258" s="125">
        <f t="shared" si="281"/>
        <v>0</v>
      </c>
      <c r="D258" s="136">
        <f>SUM(D259,D263)</f>
        <v>0</v>
      </c>
      <c r="E258" s="137">
        <f t="shared" ref="E258" si="299">SUM(E259,E263)</f>
        <v>0</v>
      </c>
      <c r="F258" s="138">
        <f>SUM(F259,F263)</f>
        <v>0</v>
      </c>
      <c r="G258" s="268">
        <f t="shared" ref="G258:O258" si="300">SUM(G259,G263)</f>
        <v>0</v>
      </c>
      <c r="H258" s="137">
        <f t="shared" si="300"/>
        <v>0</v>
      </c>
      <c r="I258" s="269">
        <f t="shared" si="300"/>
        <v>0</v>
      </c>
      <c r="J258" s="136">
        <f>SUM(J259,J263)</f>
        <v>0</v>
      </c>
      <c r="K258" s="137">
        <f t="shared" si="300"/>
        <v>0</v>
      </c>
      <c r="L258" s="138">
        <f t="shared" si="300"/>
        <v>0</v>
      </c>
      <c r="M258" s="268">
        <f t="shared" si="300"/>
        <v>0</v>
      </c>
      <c r="N258" s="137">
        <f t="shared" si="300"/>
        <v>0</v>
      </c>
      <c r="O258" s="269">
        <f t="shared" si="300"/>
        <v>0</v>
      </c>
      <c r="P258" s="294"/>
      <c r="Q258" s="42"/>
    </row>
    <row r="259" spans="1:17" ht="24" hidden="1" x14ac:dyDescent="0.2">
      <c r="A259" s="290">
        <v>6410</v>
      </c>
      <c r="B259" s="140" t="s">
        <v>326</v>
      </c>
      <c r="C259" s="141">
        <f t="shared" si="281"/>
        <v>0</v>
      </c>
      <c r="D259" s="291">
        <f>SUM(D260:D262)</f>
        <v>0</v>
      </c>
      <c r="E259" s="292">
        <f t="shared" ref="E259" si="301">SUM(E260:E262)</f>
        <v>0</v>
      </c>
      <c r="F259" s="149">
        <f>SUM(F260:F262)</f>
        <v>0</v>
      </c>
      <c r="G259" s="293">
        <f t="shared" ref="G259:I259" si="302">SUM(G260:G262)</f>
        <v>0</v>
      </c>
      <c r="H259" s="292">
        <f t="shared" si="302"/>
        <v>0</v>
      </c>
      <c r="I259" s="192">
        <f t="shared" si="302"/>
        <v>0</v>
      </c>
      <c r="J259" s="291">
        <f>SUM(J260:J262)</f>
        <v>0</v>
      </c>
      <c r="K259" s="292">
        <f t="shared" ref="K259:O259" si="303">SUM(K260:K262)</f>
        <v>0</v>
      </c>
      <c r="L259" s="149">
        <f t="shared" si="303"/>
        <v>0</v>
      </c>
      <c r="M259" s="293">
        <f t="shared" si="303"/>
        <v>0</v>
      </c>
      <c r="N259" s="292">
        <f t="shared" si="303"/>
        <v>0</v>
      </c>
      <c r="O259" s="298">
        <f t="shared" si="303"/>
        <v>0</v>
      </c>
      <c r="P259" s="299"/>
      <c r="Q259" s="42"/>
    </row>
    <row r="260" spans="1:17" hidden="1" x14ac:dyDescent="0.2">
      <c r="A260" s="102">
        <v>6411</v>
      </c>
      <c r="B260" s="295" t="s">
        <v>327</v>
      </c>
      <c r="C260" s="153">
        <f t="shared" si="281"/>
        <v>0</v>
      </c>
      <c r="D260" s="279">
        <v>0</v>
      </c>
      <c r="E260" s="280"/>
      <c r="F260" s="161">
        <f t="shared" ref="F260:F262" si="304">D260+E260</f>
        <v>0</v>
      </c>
      <c r="G260" s="281"/>
      <c r="H260" s="280"/>
      <c r="I260" s="282">
        <f t="shared" ref="I260:I262" si="305">G260+H260</f>
        <v>0</v>
      </c>
      <c r="J260" s="279">
        <v>0</v>
      </c>
      <c r="K260" s="280"/>
      <c r="L260" s="161">
        <f t="shared" ref="L260:L262" si="306">J260+K260</f>
        <v>0</v>
      </c>
      <c r="M260" s="281"/>
      <c r="N260" s="280"/>
      <c r="O260" s="282">
        <f t="shared" ref="O260:O262" si="307">M260+N260</f>
        <v>0</v>
      </c>
      <c r="P260" s="283"/>
      <c r="Q260" s="42"/>
    </row>
    <row r="261" spans="1:17" ht="36" hidden="1" x14ac:dyDescent="0.2">
      <c r="A261" s="102">
        <v>6412</v>
      </c>
      <c r="B261" s="152" t="s">
        <v>328</v>
      </c>
      <c r="C261" s="153">
        <f t="shared" si="281"/>
        <v>0</v>
      </c>
      <c r="D261" s="279">
        <v>0</v>
      </c>
      <c r="E261" s="280"/>
      <c r="F261" s="161">
        <f t="shared" si="304"/>
        <v>0</v>
      </c>
      <c r="G261" s="281"/>
      <c r="H261" s="280"/>
      <c r="I261" s="282">
        <f t="shared" si="305"/>
        <v>0</v>
      </c>
      <c r="J261" s="279">
        <v>0</v>
      </c>
      <c r="K261" s="280"/>
      <c r="L261" s="161">
        <f t="shared" si="306"/>
        <v>0</v>
      </c>
      <c r="M261" s="281"/>
      <c r="N261" s="280"/>
      <c r="O261" s="282">
        <f t="shared" si="307"/>
        <v>0</v>
      </c>
      <c r="P261" s="283"/>
      <c r="Q261" s="42"/>
    </row>
    <row r="262" spans="1:17" ht="36" hidden="1" x14ac:dyDescent="0.2">
      <c r="A262" s="102">
        <v>6419</v>
      </c>
      <c r="B262" s="152" t="s">
        <v>329</v>
      </c>
      <c r="C262" s="153">
        <f t="shared" si="281"/>
        <v>0</v>
      </c>
      <c r="D262" s="279">
        <v>0</v>
      </c>
      <c r="E262" s="280"/>
      <c r="F262" s="161">
        <f t="shared" si="304"/>
        <v>0</v>
      </c>
      <c r="G262" s="281"/>
      <c r="H262" s="280"/>
      <c r="I262" s="282">
        <f t="shared" si="305"/>
        <v>0</v>
      </c>
      <c r="J262" s="279">
        <v>0</v>
      </c>
      <c r="K262" s="280"/>
      <c r="L262" s="161">
        <f t="shared" si="306"/>
        <v>0</v>
      </c>
      <c r="M262" s="281"/>
      <c r="N262" s="280"/>
      <c r="O262" s="282">
        <f t="shared" si="307"/>
        <v>0</v>
      </c>
      <c r="P262" s="283"/>
      <c r="Q262" s="42"/>
    </row>
    <row r="263" spans="1:17" ht="36" hidden="1" x14ac:dyDescent="0.2">
      <c r="A263" s="284">
        <v>6420</v>
      </c>
      <c r="B263" s="152" t="s">
        <v>330</v>
      </c>
      <c r="C263" s="153">
        <f t="shared" si="281"/>
        <v>0</v>
      </c>
      <c r="D263" s="285">
        <f>SUM(D264:D267)</f>
        <v>0</v>
      </c>
      <c r="E263" s="286">
        <f t="shared" ref="E263" si="308">SUM(E264:E267)</f>
        <v>0</v>
      </c>
      <c r="F263" s="161">
        <f>SUM(F264:F267)</f>
        <v>0</v>
      </c>
      <c r="G263" s="287">
        <f t="shared" ref="G263:I263" si="309">SUM(G264:G267)</f>
        <v>0</v>
      </c>
      <c r="H263" s="286">
        <f t="shared" si="309"/>
        <v>0</v>
      </c>
      <c r="I263" s="282">
        <f t="shared" si="309"/>
        <v>0</v>
      </c>
      <c r="J263" s="285">
        <f>SUM(J264:J267)</f>
        <v>0</v>
      </c>
      <c r="K263" s="286">
        <f t="shared" ref="K263:N263" si="310">SUM(K264:K267)</f>
        <v>0</v>
      </c>
      <c r="L263" s="161">
        <f t="shared" si="310"/>
        <v>0</v>
      </c>
      <c r="M263" s="287">
        <f t="shared" si="310"/>
        <v>0</v>
      </c>
      <c r="N263" s="286">
        <f t="shared" si="310"/>
        <v>0</v>
      </c>
      <c r="O263" s="282">
        <f>SUM(O264:O267)</f>
        <v>0</v>
      </c>
      <c r="P263" s="283"/>
      <c r="Q263" s="42"/>
    </row>
    <row r="264" spans="1:17" hidden="1" x14ac:dyDescent="0.2">
      <c r="A264" s="102">
        <v>6421</v>
      </c>
      <c r="B264" s="152" t="s">
        <v>331</v>
      </c>
      <c r="C264" s="153">
        <f t="shared" si="281"/>
        <v>0</v>
      </c>
      <c r="D264" s="279">
        <v>0</v>
      </c>
      <c r="E264" s="280"/>
      <c r="F264" s="161">
        <f t="shared" ref="F264:F267" si="311">D264+E264</f>
        <v>0</v>
      </c>
      <c r="G264" s="281"/>
      <c r="H264" s="280"/>
      <c r="I264" s="282">
        <f t="shared" ref="I264:I267" si="312">G264+H264</f>
        <v>0</v>
      </c>
      <c r="J264" s="279">
        <v>0</v>
      </c>
      <c r="K264" s="280"/>
      <c r="L264" s="161">
        <f t="shared" ref="L264:L267" si="313">J264+K264</f>
        <v>0</v>
      </c>
      <c r="M264" s="281"/>
      <c r="N264" s="280"/>
      <c r="O264" s="282">
        <f t="shared" ref="O264:O267" si="314">M264+N264</f>
        <v>0</v>
      </c>
      <c r="P264" s="283"/>
      <c r="Q264" s="42"/>
    </row>
    <row r="265" spans="1:17" hidden="1" x14ac:dyDescent="0.2">
      <c r="A265" s="102">
        <v>6422</v>
      </c>
      <c r="B265" s="152" t="s">
        <v>332</v>
      </c>
      <c r="C265" s="153">
        <f t="shared" si="281"/>
        <v>0</v>
      </c>
      <c r="D265" s="279">
        <v>0</v>
      </c>
      <c r="E265" s="280"/>
      <c r="F265" s="161">
        <f t="shared" si="311"/>
        <v>0</v>
      </c>
      <c r="G265" s="281"/>
      <c r="H265" s="280"/>
      <c r="I265" s="282">
        <f t="shared" si="312"/>
        <v>0</v>
      </c>
      <c r="J265" s="279">
        <v>0</v>
      </c>
      <c r="K265" s="280"/>
      <c r="L265" s="161">
        <f t="shared" si="313"/>
        <v>0</v>
      </c>
      <c r="M265" s="281"/>
      <c r="N265" s="280"/>
      <c r="O265" s="282">
        <f t="shared" si="314"/>
        <v>0</v>
      </c>
      <c r="P265" s="283"/>
      <c r="Q265" s="42"/>
    </row>
    <row r="266" spans="1:17" ht="24" hidden="1" x14ac:dyDescent="0.2">
      <c r="A266" s="102">
        <v>6423</v>
      </c>
      <c r="B266" s="152" t="s">
        <v>333</v>
      </c>
      <c r="C266" s="153">
        <f t="shared" si="281"/>
        <v>0</v>
      </c>
      <c r="D266" s="279">
        <v>0</v>
      </c>
      <c r="E266" s="280"/>
      <c r="F266" s="161">
        <f t="shared" si="311"/>
        <v>0</v>
      </c>
      <c r="G266" s="281"/>
      <c r="H266" s="280"/>
      <c r="I266" s="282">
        <f t="shared" si="312"/>
        <v>0</v>
      </c>
      <c r="J266" s="279">
        <v>0</v>
      </c>
      <c r="K266" s="280"/>
      <c r="L266" s="161">
        <f t="shared" si="313"/>
        <v>0</v>
      </c>
      <c r="M266" s="281"/>
      <c r="N266" s="280"/>
      <c r="O266" s="282">
        <f t="shared" si="314"/>
        <v>0</v>
      </c>
      <c r="P266" s="283"/>
      <c r="Q266" s="42"/>
    </row>
    <row r="267" spans="1:17" ht="36" hidden="1" x14ac:dyDescent="0.2">
      <c r="A267" s="102">
        <v>6424</v>
      </c>
      <c r="B267" s="152" t="s">
        <v>334</v>
      </c>
      <c r="C267" s="153">
        <f t="shared" si="281"/>
        <v>0</v>
      </c>
      <c r="D267" s="279">
        <v>0</v>
      </c>
      <c r="E267" s="280"/>
      <c r="F267" s="161">
        <f t="shared" si="311"/>
        <v>0</v>
      </c>
      <c r="G267" s="281"/>
      <c r="H267" s="280"/>
      <c r="I267" s="282">
        <f t="shared" si="312"/>
        <v>0</v>
      </c>
      <c r="J267" s="279">
        <v>0</v>
      </c>
      <c r="K267" s="280"/>
      <c r="L267" s="161">
        <f t="shared" si="313"/>
        <v>0</v>
      </c>
      <c r="M267" s="281"/>
      <c r="N267" s="280"/>
      <c r="O267" s="282">
        <f t="shared" si="314"/>
        <v>0</v>
      </c>
      <c r="P267" s="283"/>
      <c r="Q267" s="42"/>
    </row>
    <row r="268" spans="1:17" ht="36" hidden="1" x14ac:dyDescent="0.2">
      <c r="A268" s="324">
        <v>7000</v>
      </c>
      <c r="B268" s="324" t="s">
        <v>335</v>
      </c>
      <c r="C268" s="325">
        <f>SUM(F268,I268,L268,O268)</f>
        <v>0</v>
      </c>
      <c r="D268" s="326">
        <f>SUM(D269,D279)</f>
        <v>0</v>
      </c>
      <c r="E268" s="327">
        <f t="shared" ref="E268" si="315">SUM(E269,E279)</f>
        <v>0</v>
      </c>
      <c r="F268" s="328">
        <f>SUM(F269,F279)</f>
        <v>0</v>
      </c>
      <c r="G268" s="329">
        <f t="shared" ref="G268:I268" si="316">SUM(G269,G279)</f>
        <v>0</v>
      </c>
      <c r="H268" s="327">
        <f t="shared" si="316"/>
        <v>0</v>
      </c>
      <c r="I268" s="330">
        <f t="shared" si="316"/>
        <v>0</v>
      </c>
      <c r="J268" s="326">
        <f>SUM(J269,J279)</f>
        <v>0</v>
      </c>
      <c r="K268" s="327">
        <f t="shared" ref="K268:N268" si="317">SUM(K269,K279)</f>
        <v>0</v>
      </c>
      <c r="L268" s="328">
        <f t="shared" si="317"/>
        <v>0</v>
      </c>
      <c r="M268" s="329">
        <f t="shared" si="317"/>
        <v>0</v>
      </c>
      <c r="N268" s="327">
        <f t="shared" si="317"/>
        <v>0</v>
      </c>
      <c r="O268" s="331">
        <f>SUM(O269,O279)</f>
        <v>0</v>
      </c>
      <c r="P268" s="332"/>
      <c r="Q268" s="42"/>
    </row>
    <row r="269" spans="1:17" ht="24" hidden="1" x14ac:dyDescent="0.2">
      <c r="A269" s="124">
        <v>7200</v>
      </c>
      <c r="B269" s="267" t="s">
        <v>336</v>
      </c>
      <c r="C269" s="125">
        <f t="shared" si="281"/>
        <v>0</v>
      </c>
      <c r="D269" s="136">
        <f>SUM(D270,D271,D274,D275,D278)</f>
        <v>0</v>
      </c>
      <c r="E269" s="137">
        <f t="shared" ref="E269" si="318">SUM(E270,E271,E274,E275,E278)</f>
        <v>0</v>
      </c>
      <c r="F269" s="138">
        <f>SUM(F270,F271,F274,F275,F278)</f>
        <v>0</v>
      </c>
      <c r="G269" s="268"/>
      <c r="H269" s="137"/>
      <c r="I269" s="269">
        <f>SUM(I270,I271,I274,I275,I278)</f>
        <v>0</v>
      </c>
      <c r="J269" s="136">
        <f>SUM(J270,J271,J274,J275,J278)</f>
        <v>0</v>
      </c>
      <c r="K269" s="137"/>
      <c r="L269" s="138">
        <f>SUM(L270,L271,L274,L275,L278)</f>
        <v>0</v>
      </c>
      <c r="M269" s="268"/>
      <c r="N269" s="137"/>
      <c r="O269" s="303">
        <f>SUM(O270,O271,O274,O275,O278)</f>
        <v>0</v>
      </c>
      <c r="P269" s="270"/>
      <c r="Q269" s="42"/>
    </row>
    <row r="270" spans="1:17" ht="24" hidden="1" x14ac:dyDescent="0.2">
      <c r="A270" s="290">
        <v>7210</v>
      </c>
      <c r="B270" s="140" t="s">
        <v>337</v>
      </c>
      <c r="C270" s="141">
        <f t="shared" si="281"/>
        <v>0</v>
      </c>
      <c r="D270" s="193">
        <v>0</v>
      </c>
      <c r="E270" s="191"/>
      <c r="F270" s="149">
        <f>D270+E270</f>
        <v>0</v>
      </c>
      <c r="G270" s="190"/>
      <c r="H270" s="191"/>
      <c r="I270" s="192">
        <f>G270+H270</f>
        <v>0</v>
      </c>
      <c r="J270" s="193">
        <v>0</v>
      </c>
      <c r="K270" s="191"/>
      <c r="L270" s="149">
        <f>J270+K270</f>
        <v>0</v>
      </c>
      <c r="M270" s="190"/>
      <c r="N270" s="191"/>
      <c r="O270" s="192">
        <f>M270+N270</f>
        <v>0</v>
      </c>
      <c r="P270" s="278"/>
      <c r="Q270" s="42"/>
    </row>
    <row r="271" spans="1:17" s="334" customFormat="1" ht="36" hidden="1" x14ac:dyDescent="0.2">
      <c r="A271" s="284">
        <v>7220</v>
      </c>
      <c r="B271" s="152" t="s">
        <v>338</v>
      </c>
      <c r="C271" s="153">
        <f t="shared" si="281"/>
        <v>0</v>
      </c>
      <c r="D271" s="285">
        <f>SUM(D272:D273)</f>
        <v>0</v>
      </c>
      <c r="E271" s="286">
        <f t="shared" ref="E271" si="319">SUM(E272:E273)</f>
        <v>0</v>
      </c>
      <c r="F271" s="161">
        <f>SUM(F272:F273)</f>
        <v>0</v>
      </c>
      <c r="G271" s="287">
        <f t="shared" ref="G271:I271" si="320">SUM(G272:G273)</f>
        <v>0</v>
      </c>
      <c r="H271" s="286">
        <f t="shared" si="320"/>
        <v>0</v>
      </c>
      <c r="I271" s="282">
        <f t="shared" si="320"/>
        <v>0</v>
      </c>
      <c r="J271" s="285">
        <f>SUM(J272:J273)</f>
        <v>0</v>
      </c>
      <c r="K271" s="286">
        <f t="shared" ref="K271:O271" si="321">SUM(K272:K273)</f>
        <v>0</v>
      </c>
      <c r="L271" s="161">
        <f t="shared" si="321"/>
        <v>0</v>
      </c>
      <c r="M271" s="287">
        <f t="shared" si="321"/>
        <v>0</v>
      </c>
      <c r="N271" s="286">
        <f t="shared" si="321"/>
        <v>0</v>
      </c>
      <c r="O271" s="282">
        <f t="shared" si="321"/>
        <v>0</v>
      </c>
      <c r="P271" s="283"/>
      <c r="Q271" s="333"/>
    </row>
    <row r="272" spans="1:17" s="334" customFormat="1" ht="36" hidden="1" x14ac:dyDescent="0.2">
      <c r="A272" s="102">
        <v>7221</v>
      </c>
      <c r="B272" s="152" t="s">
        <v>339</v>
      </c>
      <c r="C272" s="153">
        <f t="shared" si="281"/>
        <v>0</v>
      </c>
      <c r="D272" s="279">
        <v>0</v>
      </c>
      <c r="E272" s="280"/>
      <c r="F272" s="161">
        <f t="shared" ref="F272:F274" si="322">D272+E272</f>
        <v>0</v>
      </c>
      <c r="G272" s="281"/>
      <c r="H272" s="280"/>
      <c r="I272" s="282">
        <f t="shared" ref="I272:I274" si="323">G272+H272</f>
        <v>0</v>
      </c>
      <c r="J272" s="279">
        <v>0</v>
      </c>
      <c r="K272" s="280"/>
      <c r="L272" s="161">
        <f t="shared" ref="L272:L274" si="324">J272+K272</f>
        <v>0</v>
      </c>
      <c r="M272" s="281"/>
      <c r="N272" s="280"/>
      <c r="O272" s="282">
        <f t="shared" ref="O272:O274" si="325">M272+N272</f>
        <v>0</v>
      </c>
      <c r="P272" s="283"/>
      <c r="Q272" s="333"/>
    </row>
    <row r="273" spans="1:17" s="334" customFormat="1" ht="36" hidden="1" x14ac:dyDescent="0.2">
      <c r="A273" s="102">
        <v>7222</v>
      </c>
      <c r="B273" s="152" t="s">
        <v>340</v>
      </c>
      <c r="C273" s="153">
        <f t="shared" si="281"/>
        <v>0</v>
      </c>
      <c r="D273" s="279">
        <v>0</v>
      </c>
      <c r="E273" s="280"/>
      <c r="F273" s="161">
        <f t="shared" si="322"/>
        <v>0</v>
      </c>
      <c r="G273" s="281"/>
      <c r="H273" s="280"/>
      <c r="I273" s="282">
        <f t="shared" si="323"/>
        <v>0</v>
      </c>
      <c r="J273" s="279">
        <v>0</v>
      </c>
      <c r="K273" s="280"/>
      <c r="L273" s="161">
        <f t="shared" si="324"/>
        <v>0</v>
      </c>
      <c r="M273" s="281"/>
      <c r="N273" s="280"/>
      <c r="O273" s="282">
        <f t="shared" si="325"/>
        <v>0</v>
      </c>
      <c r="P273" s="283"/>
      <c r="Q273" s="333"/>
    </row>
    <row r="274" spans="1:17" ht="24" hidden="1" x14ac:dyDescent="0.2">
      <c r="A274" s="284">
        <v>7230</v>
      </c>
      <c r="B274" s="152" t="s">
        <v>341</v>
      </c>
      <c r="C274" s="153">
        <f t="shared" si="281"/>
        <v>0</v>
      </c>
      <c r="D274" s="279">
        <v>0</v>
      </c>
      <c r="E274" s="280"/>
      <c r="F274" s="161">
        <f t="shared" si="322"/>
        <v>0</v>
      </c>
      <c r="G274" s="281"/>
      <c r="H274" s="280"/>
      <c r="I274" s="282">
        <f t="shared" si="323"/>
        <v>0</v>
      </c>
      <c r="J274" s="279">
        <v>0</v>
      </c>
      <c r="K274" s="280"/>
      <c r="L274" s="161">
        <f t="shared" si="324"/>
        <v>0</v>
      </c>
      <c r="M274" s="281"/>
      <c r="N274" s="280"/>
      <c r="O274" s="282">
        <f t="shared" si="325"/>
        <v>0</v>
      </c>
      <c r="P274" s="283"/>
      <c r="Q274" s="42"/>
    </row>
    <row r="275" spans="1:17" ht="24" hidden="1" x14ac:dyDescent="0.2">
      <c r="A275" s="284">
        <v>7240</v>
      </c>
      <c r="B275" s="152" t="s">
        <v>342</v>
      </c>
      <c r="C275" s="153">
        <f t="shared" si="281"/>
        <v>0</v>
      </c>
      <c r="D275" s="285">
        <f>SUM(D276:D277)</f>
        <v>0</v>
      </c>
      <c r="E275" s="286">
        <f t="shared" ref="E275" si="326">SUM(E276:E277)</f>
        <v>0</v>
      </c>
      <c r="F275" s="161">
        <f>SUM(F276:F277)</f>
        <v>0</v>
      </c>
      <c r="G275" s="287">
        <f t="shared" ref="G275:I275" si="327">SUM(G276:G277)</f>
        <v>0</v>
      </c>
      <c r="H275" s="286">
        <f t="shared" si="327"/>
        <v>0</v>
      </c>
      <c r="I275" s="282">
        <f t="shared" si="327"/>
        <v>0</v>
      </c>
      <c r="J275" s="285">
        <f>SUM(J276:J277)</f>
        <v>0</v>
      </c>
      <c r="K275" s="286">
        <f t="shared" ref="K275:O275" si="328">SUM(K276:K277)</f>
        <v>0</v>
      </c>
      <c r="L275" s="161">
        <f t="shared" si="328"/>
        <v>0</v>
      </c>
      <c r="M275" s="287">
        <f t="shared" si="328"/>
        <v>0</v>
      </c>
      <c r="N275" s="286">
        <f t="shared" si="328"/>
        <v>0</v>
      </c>
      <c r="O275" s="282">
        <f t="shared" si="328"/>
        <v>0</v>
      </c>
      <c r="P275" s="283"/>
      <c r="Q275" s="42"/>
    </row>
    <row r="276" spans="1:17" ht="48" hidden="1" x14ac:dyDescent="0.2">
      <c r="A276" s="102">
        <v>7245</v>
      </c>
      <c r="B276" s="152" t="s">
        <v>343</v>
      </c>
      <c r="C276" s="153">
        <f t="shared" si="281"/>
        <v>0</v>
      </c>
      <c r="D276" s="279">
        <v>0</v>
      </c>
      <c r="E276" s="280"/>
      <c r="F276" s="161">
        <f t="shared" ref="F276:F278" si="329">D276+E276</f>
        <v>0</v>
      </c>
      <c r="G276" s="281"/>
      <c r="H276" s="280"/>
      <c r="I276" s="282">
        <f t="shared" ref="I276:I278" si="330">G276+H276</f>
        <v>0</v>
      </c>
      <c r="J276" s="279">
        <v>0</v>
      </c>
      <c r="K276" s="280"/>
      <c r="L276" s="161">
        <f t="shared" ref="L276:L278" si="331">J276+K276</f>
        <v>0</v>
      </c>
      <c r="M276" s="281"/>
      <c r="N276" s="280"/>
      <c r="O276" s="282">
        <f t="shared" ref="O276:O278" si="332">M276+N276</f>
        <v>0</v>
      </c>
      <c r="P276" s="283"/>
      <c r="Q276" s="42"/>
    </row>
    <row r="277" spans="1:17" ht="96" hidden="1" x14ac:dyDescent="0.2">
      <c r="A277" s="102">
        <v>7246</v>
      </c>
      <c r="B277" s="152" t="s">
        <v>344</v>
      </c>
      <c r="C277" s="153">
        <f t="shared" si="281"/>
        <v>0</v>
      </c>
      <c r="D277" s="279">
        <v>0</v>
      </c>
      <c r="E277" s="280"/>
      <c r="F277" s="161">
        <f t="shared" si="329"/>
        <v>0</v>
      </c>
      <c r="G277" s="281"/>
      <c r="H277" s="280"/>
      <c r="I277" s="282">
        <f t="shared" si="330"/>
        <v>0</v>
      </c>
      <c r="J277" s="279">
        <v>0</v>
      </c>
      <c r="K277" s="280"/>
      <c r="L277" s="161">
        <f t="shared" si="331"/>
        <v>0</v>
      </c>
      <c r="M277" s="281"/>
      <c r="N277" s="280"/>
      <c r="O277" s="282">
        <f t="shared" si="332"/>
        <v>0</v>
      </c>
      <c r="P277" s="283"/>
      <c r="Q277" s="42"/>
    </row>
    <row r="278" spans="1:17" ht="24" hidden="1" x14ac:dyDescent="0.2">
      <c r="A278" s="322">
        <v>7260</v>
      </c>
      <c r="B278" s="140" t="s">
        <v>345</v>
      </c>
      <c r="C278" s="141">
        <f t="shared" si="281"/>
        <v>0</v>
      </c>
      <c r="D278" s="193">
        <v>0</v>
      </c>
      <c r="E278" s="191"/>
      <c r="F278" s="149">
        <f t="shared" si="329"/>
        <v>0</v>
      </c>
      <c r="G278" s="190"/>
      <c r="H278" s="191"/>
      <c r="I278" s="192">
        <f t="shared" si="330"/>
        <v>0</v>
      </c>
      <c r="J278" s="193">
        <v>0</v>
      </c>
      <c r="K278" s="191"/>
      <c r="L278" s="149">
        <f t="shared" si="331"/>
        <v>0</v>
      </c>
      <c r="M278" s="190"/>
      <c r="N278" s="191"/>
      <c r="O278" s="192">
        <f t="shared" si="332"/>
        <v>0</v>
      </c>
      <c r="P278" s="278"/>
      <c r="Q278" s="42"/>
    </row>
    <row r="279" spans="1:17" hidden="1" x14ac:dyDescent="0.2">
      <c r="A279" s="195">
        <v>7700</v>
      </c>
      <c r="B279" s="335" t="s">
        <v>346</v>
      </c>
      <c r="C279" s="336">
        <f t="shared" si="281"/>
        <v>0</v>
      </c>
      <c r="D279" s="337">
        <f>D280</f>
        <v>0</v>
      </c>
      <c r="E279" s="338">
        <f t="shared" ref="E279:O279" si="333">E280</f>
        <v>0</v>
      </c>
      <c r="F279" s="339">
        <f t="shared" si="333"/>
        <v>0</v>
      </c>
      <c r="G279" s="340">
        <f t="shared" si="333"/>
        <v>0</v>
      </c>
      <c r="H279" s="338">
        <f t="shared" si="333"/>
        <v>0</v>
      </c>
      <c r="I279" s="341">
        <f t="shared" si="333"/>
        <v>0</v>
      </c>
      <c r="J279" s="337">
        <f>J280</f>
        <v>0</v>
      </c>
      <c r="K279" s="338">
        <f t="shared" si="333"/>
        <v>0</v>
      </c>
      <c r="L279" s="339">
        <f t="shared" si="333"/>
        <v>0</v>
      </c>
      <c r="M279" s="340">
        <f t="shared" si="333"/>
        <v>0</v>
      </c>
      <c r="N279" s="338">
        <f t="shared" si="333"/>
        <v>0</v>
      </c>
      <c r="O279" s="341">
        <f t="shared" si="333"/>
        <v>0</v>
      </c>
      <c r="P279" s="294"/>
      <c r="Q279" s="42"/>
    </row>
    <row r="280" spans="1:17" hidden="1" x14ac:dyDescent="0.2">
      <c r="A280" s="271">
        <v>7720</v>
      </c>
      <c r="B280" s="140" t="s">
        <v>347</v>
      </c>
      <c r="C280" s="166">
        <f t="shared" si="281"/>
        <v>0</v>
      </c>
      <c r="D280" s="188">
        <v>0</v>
      </c>
      <c r="E280" s="189"/>
      <c r="F280" s="174">
        <f>D280+E280</f>
        <v>0</v>
      </c>
      <c r="G280" s="342"/>
      <c r="H280" s="189"/>
      <c r="I280" s="298">
        <f>G280+H280</f>
        <v>0</v>
      </c>
      <c r="J280" s="188">
        <v>0</v>
      </c>
      <c r="K280" s="189"/>
      <c r="L280" s="174">
        <f>J280+K280</f>
        <v>0</v>
      </c>
      <c r="M280" s="342"/>
      <c r="N280" s="189"/>
      <c r="O280" s="298">
        <f>M280+N280</f>
        <v>0</v>
      </c>
      <c r="P280" s="299"/>
      <c r="Q280" s="42"/>
    </row>
    <row r="281" spans="1:17" hidden="1" x14ac:dyDescent="0.2">
      <c r="A281" s="295"/>
      <c r="B281" s="152" t="s">
        <v>348</v>
      </c>
      <c r="C281" s="153">
        <f t="shared" si="281"/>
        <v>0</v>
      </c>
      <c r="D281" s="285">
        <f>SUM(D282:D283)</f>
        <v>0</v>
      </c>
      <c r="E281" s="286">
        <f t="shared" ref="E281" si="334">SUM(E282:E283)</f>
        <v>0</v>
      </c>
      <c r="F281" s="161">
        <f>SUM(F282:F283)</f>
        <v>0</v>
      </c>
      <c r="G281" s="287">
        <f t="shared" ref="G281:I281" si="335">SUM(G282:G283)</f>
        <v>0</v>
      </c>
      <c r="H281" s="286">
        <f t="shared" si="335"/>
        <v>0</v>
      </c>
      <c r="I281" s="282">
        <f t="shared" si="335"/>
        <v>0</v>
      </c>
      <c r="J281" s="285">
        <f>SUM(J282:J283)</f>
        <v>0</v>
      </c>
      <c r="K281" s="286">
        <f t="shared" ref="K281:O281" si="336">SUM(K282:K283)</f>
        <v>0</v>
      </c>
      <c r="L281" s="161">
        <f t="shared" si="336"/>
        <v>0</v>
      </c>
      <c r="M281" s="287">
        <f t="shared" si="336"/>
        <v>0</v>
      </c>
      <c r="N281" s="286">
        <f t="shared" si="336"/>
        <v>0</v>
      </c>
      <c r="O281" s="282">
        <f t="shared" si="336"/>
        <v>0</v>
      </c>
      <c r="P281" s="283"/>
      <c r="Q281" s="42"/>
    </row>
    <row r="282" spans="1:17" hidden="1" x14ac:dyDescent="0.2">
      <c r="A282" s="295" t="s">
        <v>349</v>
      </c>
      <c r="B282" s="102" t="s">
        <v>350</v>
      </c>
      <c r="C282" s="153">
        <f t="shared" si="281"/>
        <v>0</v>
      </c>
      <c r="D282" s="279"/>
      <c r="E282" s="280"/>
      <c r="F282" s="161">
        <f>E282+D282</f>
        <v>0</v>
      </c>
      <c r="G282" s="281"/>
      <c r="H282" s="280"/>
      <c r="I282" s="282">
        <f>H282+G282</f>
        <v>0</v>
      </c>
      <c r="J282" s="279"/>
      <c r="K282" s="280"/>
      <c r="L282" s="161">
        <f>K282+J282</f>
        <v>0</v>
      </c>
      <c r="M282" s="281"/>
      <c r="N282" s="280"/>
      <c r="O282" s="282">
        <f>N282+M282</f>
        <v>0</v>
      </c>
      <c r="P282" s="283"/>
      <c r="Q282" s="42"/>
    </row>
    <row r="283" spans="1:17" ht="24" hidden="1" x14ac:dyDescent="0.2">
      <c r="A283" s="295" t="s">
        <v>351</v>
      </c>
      <c r="B283" s="343" t="s">
        <v>352</v>
      </c>
      <c r="C283" s="141">
        <f t="shared" si="281"/>
        <v>0</v>
      </c>
      <c r="D283" s="193"/>
      <c r="E283" s="191"/>
      <c r="F283" s="149">
        <f>E283+D283</f>
        <v>0</v>
      </c>
      <c r="G283" s="190"/>
      <c r="H283" s="191"/>
      <c r="I283" s="192">
        <f>H283+G283</f>
        <v>0</v>
      </c>
      <c r="J283" s="193"/>
      <c r="K283" s="191"/>
      <c r="L283" s="149">
        <f>K283+J283</f>
        <v>0</v>
      </c>
      <c r="M283" s="190"/>
      <c r="N283" s="191"/>
      <c r="O283" s="192">
        <f>N283+M283</f>
        <v>0</v>
      </c>
      <c r="P283" s="278"/>
      <c r="Q283" s="42"/>
    </row>
    <row r="284" spans="1:17" ht="12.75" thickBot="1" x14ac:dyDescent="0.25">
      <c r="A284" s="344"/>
      <c r="B284" s="344" t="s">
        <v>353</v>
      </c>
      <c r="C284" s="345">
        <f t="shared" si="281"/>
        <v>596542</v>
      </c>
      <c r="D284" s="346">
        <f>SUM(D281,D268,D229,D194,D186,D172,D74,D52)</f>
        <v>541459</v>
      </c>
      <c r="E284" s="347">
        <f t="shared" ref="E284:O284" si="337">SUM(E281,E268,E229,E194,E186,E172,E74,E52)</f>
        <v>18006</v>
      </c>
      <c r="F284" s="348">
        <f t="shared" si="337"/>
        <v>559465</v>
      </c>
      <c r="G284" s="349">
        <f t="shared" si="337"/>
        <v>0</v>
      </c>
      <c r="H284" s="347">
        <f t="shared" si="337"/>
        <v>0</v>
      </c>
      <c r="I284" s="350">
        <f t="shared" si="337"/>
        <v>0</v>
      </c>
      <c r="J284" s="346">
        <f>SUM(J281,J268,J229,J194,J186,J172,J74,J52)</f>
        <v>37077</v>
      </c>
      <c r="K284" s="347">
        <f t="shared" si="337"/>
        <v>0</v>
      </c>
      <c r="L284" s="348">
        <f t="shared" si="337"/>
        <v>37077</v>
      </c>
      <c r="M284" s="349">
        <f t="shared" si="337"/>
        <v>0</v>
      </c>
      <c r="N284" s="347">
        <f t="shared" si="337"/>
        <v>0</v>
      </c>
      <c r="O284" s="350">
        <f t="shared" si="337"/>
        <v>0</v>
      </c>
      <c r="P284" s="351"/>
      <c r="Q284" s="42"/>
    </row>
    <row r="285" spans="1:17" s="73" customFormat="1" ht="13.5" hidden="1" thickTop="1" thickBot="1" x14ac:dyDescent="0.25">
      <c r="A285" s="422" t="s">
        <v>354</v>
      </c>
      <c r="B285" s="423"/>
      <c r="C285" s="352">
        <f t="shared" si="281"/>
        <v>0</v>
      </c>
      <c r="D285" s="353">
        <f>SUM(D24,D25,D41,D42)-D50</f>
        <v>0</v>
      </c>
      <c r="E285" s="354">
        <f t="shared" ref="E285:F285" si="338">SUM(E24,E25,E41,E42)-E50</f>
        <v>0</v>
      </c>
      <c r="F285" s="355">
        <f t="shared" si="338"/>
        <v>0</v>
      </c>
      <c r="G285" s="356">
        <f>SUM(G24,G42)-G50</f>
        <v>0</v>
      </c>
      <c r="H285" s="354">
        <f t="shared" ref="H285:I285" si="339">SUM(H24,H42)-H50</f>
        <v>0</v>
      </c>
      <c r="I285" s="357">
        <f t="shared" si="339"/>
        <v>0</v>
      </c>
      <c r="J285" s="353">
        <f>(J26+J42)-J50</f>
        <v>0</v>
      </c>
      <c r="K285" s="354">
        <f t="shared" ref="K285:L285" si="340">SUM(K26,K42)-K50</f>
        <v>0</v>
      </c>
      <c r="L285" s="355">
        <f t="shared" si="340"/>
        <v>0</v>
      </c>
      <c r="M285" s="356">
        <f>SUM(M44)-M50</f>
        <v>0</v>
      </c>
      <c r="N285" s="354">
        <f t="shared" ref="N285:O285" si="341">SUM(N44)-N50</f>
        <v>0</v>
      </c>
      <c r="O285" s="357">
        <f t="shared" si="341"/>
        <v>0</v>
      </c>
      <c r="P285" s="358"/>
      <c r="Q285" s="66"/>
    </row>
    <row r="286" spans="1:17" s="73" customFormat="1" ht="12.75" hidden="1" thickTop="1" x14ac:dyDescent="0.2">
      <c r="A286" s="424" t="s">
        <v>355</v>
      </c>
      <c r="B286" s="425"/>
      <c r="C286" s="359">
        <f t="shared" si="281"/>
        <v>0</v>
      </c>
      <c r="D286" s="360">
        <f>SUM(D287,D288)-D295+D296</f>
        <v>0</v>
      </c>
      <c r="E286" s="361">
        <f t="shared" ref="E286:O286" si="342">SUM(E287,E288)-E295+E296</f>
        <v>0</v>
      </c>
      <c r="F286" s="362">
        <f t="shared" si="342"/>
        <v>0</v>
      </c>
      <c r="G286" s="363">
        <f t="shared" si="342"/>
        <v>0</v>
      </c>
      <c r="H286" s="361">
        <f t="shared" si="342"/>
        <v>0</v>
      </c>
      <c r="I286" s="364">
        <f t="shared" si="342"/>
        <v>0</v>
      </c>
      <c r="J286" s="360">
        <f>SUM(J287,J288)-J295+J296</f>
        <v>0</v>
      </c>
      <c r="K286" s="361">
        <f t="shared" si="342"/>
        <v>0</v>
      </c>
      <c r="L286" s="362">
        <f t="shared" si="342"/>
        <v>0</v>
      </c>
      <c r="M286" s="363">
        <f t="shared" si="342"/>
        <v>0</v>
      </c>
      <c r="N286" s="361">
        <f t="shared" si="342"/>
        <v>0</v>
      </c>
      <c r="O286" s="364">
        <f t="shared" si="342"/>
        <v>0</v>
      </c>
      <c r="P286" s="365"/>
      <c r="Q286" s="66"/>
    </row>
    <row r="287" spans="1:17" s="73" customFormat="1" ht="13.5" hidden="1" thickTop="1" thickBot="1" x14ac:dyDescent="0.25">
      <c r="A287" s="234" t="s">
        <v>356</v>
      </c>
      <c r="B287" s="234" t="s">
        <v>357</v>
      </c>
      <c r="C287" s="235">
        <f t="shared" si="281"/>
        <v>0</v>
      </c>
      <c r="D287" s="236">
        <f>D21-D281</f>
        <v>0</v>
      </c>
      <c r="E287" s="237">
        <f t="shared" ref="E287:O287" si="343">E21-E281</f>
        <v>0</v>
      </c>
      <c r="F287" s="238">
        <f t="shared" si="343"/>
        <v>0</v>
      </c>
      <c r="G287" s="239">
        <f t="shared" si="343"/>
        <v>0</v>
      </c>
      <c r="H287" s="237">
        <f t="shared" si="343"/>
        <v>0</v>
      </c>
      <c r="I287" s="240">
        <f t="shared" si="343"/>
        <v>0</v>
      </c>
      <c r="J287" s="236">
        <f>J21-J281</f>
        <v>0</v>
      </c>
      <c r="K287" s="237">
        <f t="shared" si="343"/>
        <v>0</v>
      </c>
      <c r="L287" s="238">
        <f t="shared" si="343"/>
        <v>0</v>
      </c>
      <c r="M287" s="239">
        <f t="shared" si="343"/>
        <v>0</v>
      </c>
      <c r="N287" s="237">
        <f t="shared" si="343"/>
        <v>0</v>
      </c>
      <c r="O287" s="240">
        <f t="shared" si="343"/>
        <v>0</v>
      </c>
      <c r="P287" s="241"/>
      <c r="Q287" s="66"/>
    </row>
    <row r="288" spans="1:17" s="73" customFormat="1" ht="12.75" hidden="1" thickTop="1" x14ac:dyDescent="0.2">
      <c r="A288" s="366" t="s">
        <v>358</v>
      </c>
      <c r="B288" s="366" t="s">
        <v>359</v>
      </c>
      <c r="C288" s="359">
        <f t="shared" si="281"/>
        <v>0</v>
      </c>
      <c r="D288" s="360">
        <f>SUM(D289,D291,D293)-SUM(D290,D292,D294)</f>
        <v>0</v>
      </c>
      <c r="E288" s="361">
        <f t="shared" ref="E288:O288" si="344">SUM(E289,E291,E293)-SUM(E290,E292,E294)</f>
        <v>0</v>
      </c>
      <c r="F288" s="362">
        <f t="shared" si="344"/>
        <v>0</v>
      </c>
      <c r="G288" s="363">
        <f t="shared" si="344"/>
        <v>0</v>
      </c>
      <c r="H288" s="361">
        <f t="shared" si="344"/>
        <v>0</v>
      </c>
      <c r="I288" s="364">
        <f t="shared" si="344"/>
        <v>0</v>
      </c>
      <c r="J288" s="360">
        <f>SUM(J289,J291,J293)-SUM(J290,J292,J294)</f>
        <v>0</v>
      </c>
      <c r="K288" s="361">
        <f t="shared" si="344"/>
        <v>0</v>
      </c>
      <c r="L288" s="362">
        <f t="shared" si="344"/>
        <v>0</v>
      </c>
      <c r="M288" s="363">
        <f t="shared" si="344"/>
        <v>0</v>
      </c>
      <c r="N288" s="361">
        <f t="shared" si="344"/>
        <v>0</v>
      </c>
      <c r="O288" s="364">
        <f t="shared" si="344"/>
        <v>0</v>
      </c>
      <c r="P288" s="365"/>
      <c r="Q288" s="66"/>
    </row>
    <row r="289" spans="1:17" ht="12.75" hidden="1" thickTop="1" x14ac:dyDescent="0.2">
      <c r="A289" s="367" t="s">
        <v>360</v>
      </c>
      <c r="B289" s="216" t="s">
        <v>361</v>
      </c>
      <c r="C289" s="166">
        <f t="shared" si="281"/>
        <v>0</v>
      </c>
      <c r="D289" s="188"/>
      <c r="E289" s="189"/>
      <c r="F289" s="174">
        <f t="shared" ref="F289:F296" si="345">E289+D289</f>
        <v>0</v>
      </c>
      <c r="G289" s="342"/>
      <c r="H289" s="189"/>
      <c r="I289" s="298">
        <f t="shared" ref="I289:I296" si="346">H289+G289</f>
        <v>0</v>
      </c>
      <c r="J289" s="188"/>
      <c r="K289" s="189"/>
      <c r="L289" s="174">
        <f t="shared" ref="L289:L296" si="347">K289+J289</f>
        <v>0</v>
      </c>
      <c r="M289" s="342"/>
      <c r="N289" s="189"/>
      <c r="O289" s="298">
        <f t="shared" ref="O289:O296" si="348">N289+M289</f>
        <v>0</v>
      </c>
      <c r="P289" s="299"/>
      <c r="Q289" s="42"/>
    </row>
    <row r="290" spans="1:17" ht="24.75" hidden="1" thickTop="1" x14ac:dyDescent="0.2">
      <c r="A290" s="295" t="s">
        <v>362</v>
      </c>
      <c r="B290" s="101" t="s">
        <v>363</v>
      </c>
      <c r="C290" s="153">
        <f t="shared" si="281"/>
        <v>0</v>
      </c>
      <c r="D290" s="279"/>
      <c r="E290" s="280"/>
      <c r="F290" s="161">
        <f t="shared" si="345"/>
        <v>0</v>
      </c>
      <c r="G290" s="281"/>
      <c r="H290" s="280"/>
      <c r="I290" s="282">
        <f t="shared" si="346"/>
        <v>0</v>
      </c>
      <c r="J290" s="279"/>
      <c r="K290" s="280"/>
      <c r="L290" s="161">
        <f t="shared" si="347"/>
        <v>0</v>
      </c>
      <c r="M290" s="281"/>
      <c r="N290" s="280"/>
      <c r="O290" s="282">
        <f t="shared" si="348"/>
        <v>0</v>
      </c>
      <c r="P290" s="283"/>
      <c r="Q290" s="42"/>
    </row>
    <row r="291" spans="1:17" ht="12.75" hidden="1" thickTop="1" x14ac:dyDescent="0.2">
      <c r="A291" s="295" t="s">
        <v>364</v>
      </c>
      <c r="B291" s="101" t="s">
        <v>365</v>
      </c>
      <c r="C291" s="153">
        <f t="shared" si="281"/>
        <v>0</v>
      </c>
      <c r="D291" s="279"/>
      <c r="E291" s="280"/>
      <c r="F291" s="161">
        <f t="shared" si="345"/>
        <v>0</v>
      </c>
      <c r="G291" s="281"/>
      <c r="H291" s="280"/>
      <c r="I291" s="282">
        <f t="shared" si="346"/>
        <v>0</v>
      </c>
      <c r="J291" s="279"/>
      <c r="K291" s="280"/>
      <c r="L291" s="161">
        <f t="shared" si="347"/>
        <v>0</v>
      </c>
      <c r="M291" s="281"/>
      <c r="N291" s="280"/>
      <c r="O291" s="282">
        <f t="shared" si="348"/>
        <v>0</v>
      </c>
      <c r="P291" s="283"/>
      <c r="Q291" s="42"/>
    </row>
    <row r="292" spans="1:17" ht="24.75" hidden="1" thickTop="1" x14ac:dyDescent="0.2">
      <c r="A292" s="295" t="s">
        <v>366</v>
      </c>
      <c r="B292" s="101" t="s">
        <v>367</v>
      </c>
      <c r="C292" s="153">
        <f>SUM(F292,I292,L292,O292)</f>
        <v>0</v>
      </c>
      <c r="D292" s="279"/>
      <c r="E292" s="280"/>
      <c r="F292" s="161">
        <f t="shared" si="345"/>
        <v>0</v>
      </c>
      <c r="G292" s="281"/>
      <c r="H292" s="280"/>
      <c r="I292" s="282">
        <f t="shared" si="346"/>
        <v>0</v>
      </c>
      <c r="J292" s="279"/>
      <c r="K292" s="280"/>
      <c r="L292" s="161">
        <f t="shared" si="347"/>
        <v>0</v>
      </c>
      <c r="M292" s="281"/>
      <c r="N292" s="280"/>
      <c r="O292" s="282">
        <f t="shared" si="348"/>
        <v>0</v>
      </c>
      <c r="P292" s="283"/>
      <c r="Q292" s="42"/>
    </row>
    <row r="293" spans="1:17" ht="12.75" hidden="1" thickTop="1" x14ac:dyDescent="0.2">
      <c r="A293" s="295" t="s">
        <v>368</v>
      </c>
      <c r="B293" s="101" t="s">
        <v>369</v>
      </c>
      <c r="C293" s="153">
        <f t="shared" si="281"/>
        <v>0</v>
      </c>
      <c r="D293" s="279"/>
      <c r="E293" s="280"/>
      <c r="F293" s="161">
        <f t="shared" si="345"/>
        <v>0</v>
      </c>
      <c r="G293" s="281"/>
      <c r="H293" s="280"/>
      <c r="I293" s="282">
        <f t="shared" si="346"/>
        <v>0</v>
      </c>
      <c r="J293" s="279"/>
      <c r="K293" s="280"/>
      <c r="L293" s="161">
        <f t="shared" si="347"/>
        <v>0</v>
      </c>
      <c r="M293" s="281"/>
      <c r="N293" s="280"/>
      <c r="O293" s="282">
        <f t="shared" si="348"/>
        <v>0</v>
      </c>
      <c r="P293" s="283"/>
      <c r="Q293" s="42"/>
    </row>
    <row r="294" spans="1:17" ht="24.75" hidden="1" thickTop="1" x14ac:dyDescent="0.2">
      <c r="A294" s="368" t="s">
        <v>370</v>
      </c>
      <c r="B294" s="369" t="s">
        <v>371</v>
      </c>
      <c r="C294" s="304">
        <f t="shared" si="281"/>
        <v>0</v>
      </c>
      <c r="D294" s="308"/>
      <c r="E294" s="309"/>
      <c r="F294" s="310">
        <f t="shared" si="345"/>
        <v>0</v>
      </c>
      <c r="G294" s="311"/>
      <c r="H294" s="309"/>
      <c r="I294" s="305">
        <f t="shared" si="346"/>
        <v>0</v>
      </c>
      <c r="J294" s="308"/>
      <c r="K294" s="309"/>
      <c r="L294" s="310">
        <f t="shared" si="347"/>
        <v>0</v>
      </c>
      <c r="M294" s="311"/>
      <c r="N294" s="309"/>
      <c r="O294" s="305">
        <f t="shared" si="348"/>
        <v>0</v>
      </c>
      <c r="P294" s="306"/>
      <c r="Q294" s="42"/>
    </row>
    <row r="295" spans="1:17" s="73" customFormat="1" ht="13.5" hidden="1" thickTop="1" thickBot="1" x14ac:dyDescent="0.25">
      <c r="A295" s="370" t="s">
        <v>372</v>
      </c>
      <c r="B295" s="370" t="s">
        <v>373</v>
      </c>
      <c r="C295" s="352">
        <f t="shared" si="281"/>
        <v>0</v>
      </c>
      <c r="D295" s="371"/>
      <c r="E295" s="372"/>
      <c r="F295" s="355">
        <f t="shared" si="345"/>
        <v>0</v>
      </c>
      <c r="G295" s="373"/>
      <c r="H295" s="372"/>
      <c r="I295" s="357">
        <f t="shared" si="346"/>
        <v>0</v>
      </c>
      <c r="J295" s="371"/>
      <c r="K295" s="372"/>
      <c r="L295" s="355">
        <f t="shared" si="347"/>
        <v>0</v>
      </c>
      <c r="M295" s="373"/>
      <c r="N295" s="372"/>
      <c r="O295" s="357">
        <f t="shared" si="348"/>
        <v>0</v>
      </c>
      <c r="P295" s="358"/>
      <c r="Q295" s="66"/>
    </row>
    <row r="296" spans="1:17" s="73" customFormat="1" ht="48.75" hidden="1" thickTop="1" x14ac:dyDescent="0.2">
      <c r="A296" s="366" t="s">
        <v>374</v>
      </c>
      <c r="B296" s="374" t="s">
        <v>375</v>
      </c>
      <c r="C296" s="359">
        <f>SUM(F296,I296,L296,O296)</f>
        <v>0</v>
      </c>
      <c r="D296" s="375"/>
      <c r="E296" s="376"/>
      <c r="F296" s="138">
        <f t="shared" si="345"/>
        <v>0</v>
      </c>
      <c r="G296" s="297"/>
      <c r="H296" s="127"/>
      <c r="I296" s="269">
        <f t="shared" si="346"/>
        <v>0</v>
      </c>
      <c r="J296" s="126"/>
      <c r="K296" s="127"/>
      <c r="L296" s="138">
        <f t="shared" si="347"/>
        <v>0</v>
      </c>
      <c r="M296" s="297"/>
      <c r="N296" s="127"/>
      <c r="O296" s="269">
        <f t="shared" si="348"/>
        <v>0</v>
      </c>
      <c r="P296" s="289"/>
      <c r="Q296" s="66"/>
    </row>
    <row r="297" spans="1:17" ht="12.75" thickTop="1" x14ac:dyDescent="0.2">
      <c r="A297" s="377"/>
      <c r="B297" s="378"/>
      <c r="C297" s="378"/>
      <c r="D297" s="378"/>
      <c r="E297" s="378"/>
      <c r="F297" s="378"/>
      <c r="G297" s="378"/>
      <c r="H297" s="378"/>
      <c r="I297" s="378"/>
      <c r="J297" s="378"/>
      <c r="K297" s="378"/>
      <c r="L297" s="378"/>
      <c r="M297" s="378"/>
      <c r="N297" s="378"/>
      <c r="O297" s="378"/>
      <c r="P297" s="379"/>
      <c r="Q297" s="42"/>
    </row>
    <row r="298" spans="1:17" hidden="1" x14ac:dyDescent="0.2">
      <c r="A298" s="380"/>
      <c r="B298" s="381"/>
      <c r="C298" s="381"/>
      <c r="D298" s="381"/>
      <c r="E298" s="381"/>
      <c r="F298" s="381"/>
      <c r="G298" s="381"/>
      <c r="H298" s="381"/>
      <c r="I298" s="381"/>
      <c r="J298" s="381"/>
      <c r="K298" s="381"/>
      <c r="L298" s="381"/>
      <c r="M298" s="381"/>
      <c r="N298" s="381"/>
      <c r="O298" s="381"/>
      <c r="P298" s="382"/>
      <c r="Q298" s="42"/>
    </row>
    <row r="299" spans="1:17" hidden="1" x14ac:dyDescent="0.2">
      <c r="A299" s="380"/>
      <c r="B299" s="381"/>
      <c r="C299" s="381"/>
      <c r="D299" s="381"/>
      <c r="E299" s="381"/>
      <c r="F299" s="381"/>
      <c r="G299" s="381"/>
      <c r="H299" s="381"/>
      <c r="I299" s="381"/>
      <c r="J299" s="381"/>
      <c r="K299" s="381"/>
      <c r="L299" s="381"/>
      <c r="M299" s="381"/>
      <c r="N299" s="381"/>
      <c r="O299" s="381"/>
      <c r="P299" s="382"/>
      <c r="Q299" s="42"/>
    </row>
    <row r="300" spans="1:17" hidden="1" x14ac:dyDescent="0.2">
      <c r="A300" s="380"/>
      <c r="B300" s="381"/>
      <c r="C300" s="381"/>
      <c r="D300" s="381"/>
      <c r="E300" s="381"/>
      <c r="F300" s="381"/>
      <c r="G300" s="381"/>
      <c r="H300" s="381"/>
      <c r="I300" s="381"/>
      <c r="J300" s="381"/>
      <c r="K300" s="381"/>
      <c r="L300" s="381"/>
      <c r="M300" s="381"/>
      <c r="N300" s="381"/>
      <c r="O300" s="381"/>
      <c r="P300" s="382"/>
      <c r="Q300" s="42"/>
    </row>
    <row r="301" spans="1:17" ht="12.75" hidden="1" customHeight="1" x14ac:dyDescent="0.2">
      <c r="A301" s="380"/>
      <c r="B301" s="383"/>
      <c r="C301" s="381"/>
      <c r="D301" s="381"/>
      <c r="E301" s="381"/>
      <c r="F301" s="381"/>
      <c r="G301" s="381"/>
      <c r="H301" s="381"/>
      <c r="I301" s="381"/>
      <c r="J301" s="381"/>
      <c r="K301" s="381"/>
      <c r="L301" s="381"/>
      <c r="M301" s="381"/>
      <c r="N301" s="381"/>
      <c r="O301" s="381"/>
      <c r="P301" s="382"/>
      <c r="Q301" s="42"/>
    </row>
    <row r="302" spans="1:17" hidden="1" x14ac:dyDescent="0.2">
      <c r="A302" s="380"/>
      <c r="B302" s="381"/>
      <c r="C302" s="381"/>
      <c r="D302" s="381"/>
      <c r="E302" s="381"/>
      <c r="F302" s="381"/>
      <c r="G302" s="381"/>
      <c r="H302" s="381"/>
      <c r="I302" s="381"/>
      <c r="J302" s="381"/>
      <c r="K302" s="381"/>
      <c r="L302" s="381"/>
      <c r="M302" s="381"/>
      <c r="N302" s="381"/>
      <c r="O302" s="381"/>
      <c r="P302" s="382"/>
      <c r="Q302" s="42"/>
    </row>
    <row r="303" spans="1:17" hidden="1" x14ac:dyDescent="0.2">
      <c r="A303" s="380"/>
      <c r="B303" s="383"/>
      <c r="C303" s="381"/>
      <c r="D303" s="381"/>
      <c r="E303" s="381"/>
      <c r="F303" s="381"/>
      <c r="G303" s="381"/>
      <c r="H303" s="381"/>
      <c r="I303" s="381"/>
      <c r="J303" s="381"/>
      <c r="K303" s="381"/>
      <c r="L303" s="381"/>
      <c r="M303" s="381"/>
      <c r="N303" s="381"/>
      <c r="O303" s="381"/>
      <c r="P303" s="382"/>
      <c r="Q303" s="42"/>
    </row>
    <row r="304" spans="1:17" hidden="1" x14ac:dyDescent="0.2">
      <c r="A304" s="380"/>
      <c r="B304" s="381"/>
      <c r="C304" s="381"/>
      <c r="D304" s="381"/>
      <c r="E304" s="381"/>
      <c r="F304" s="381"/>
      <c r="G304" s="381"/>
      <c r="H304" s="381"/>
      <c r="I304" s="381"/>
      <c r="J304" s="381"/>
      <c r="K304" s="381"/>
      <c r="L304" s="381"/>
      <c r="M304" s="381"/>
      <c r="N304" s="381"/>
      <c r="O304" s="381"/>
      <c r="P304" s="382"/>
      <c r="Q304" s="42"/>
    </row>
    <row r="305" spans="1:17" x14ac:dyDescent="0.2">
      <c r="A305" s="384"/>
      <c r="B305" s="385"/>
      <c r="C305" s="385"/>
      <c r="D305" s="385"/>
      <c r="E305" s="385"/>
      <c r="F305" s="385"/>
      <c r="G305" s="385"/>
      <c r="H305" s="385"/>
      <c r="I305" s="385"/>
      <c r="J305" s="385"/>
      <c r="K305" s="385"/>
      <c r="L305" s="385"/>
      <c r="M305" s="385"/>
      <c r="N305" s="385"/>
      <c r="O305" s="385"/>
      <c r="P305" s="386"/>
      <c r="Q305" s="42"/>
    </row>
    <row r="306" spans="1:17" x14ac:dyDescent="0.2">
      <c r="A306" s="41"/>
      <c r="B306" s="41"/>
      <c r="C306" s="41"/>
      <c r="D306" s="41"/>
      <c r="E306" s="41"/>
      <c r="F306" s="41"/>
      <c r="G306" s="41"/>
      <c r="H306" s="41"/>
      <c r="I306" s="41"/>
      <c r="J306" s="41"/>
      <c r="K306" s="41"/>
      <c r="L306" s="41"/>
      <c r="M306" s="41"/>
      <c r="N306" s="41"/>
      <c r="O306" s="41"/>
    </row>
    <row r="307" spans="1:17" x14ac:dyDescent="0.2">
      <c r="A307" s="41"/>
      <c r="B307" s="41"/>
      <c r="C307" s="41"/>
      <c r="D307" s="41"/>
      <c r="E307" s="41"/>
      <c r="F307" s="41"/>
      <c r="G307" s="41"/>
      <c r="H307" s="41"/>
      <c r="I307" s="41"/>
      <c r="J307" s="41"/>
      <c r="K307" s="41"/>
      <c r="L307" s="41"/>
      <c r="M307" s="41"/>
      <c r="N307" s="41"/>
      <c r="O307" s="41"/>
    </row>
    <row r="308" spans="1:17" x14ac:dyDescent="0.2">
      <c r="A308" s="41"/>
      <c r="B308" s="41"/>
      <c r="C308" s="41"/>
      <c r="D308" s="41"/>
      <c r="E308" s="41"/>
      <c r="F308" s="41"/>
      <c r="G308" s="41"/>
      <c r="H308" s="41"/>
      <c r="I308" s="41"/>
      <c r="J308" s="41"/>
      <c r="K308" s="41"/>
      <c r="L308" s="41"/>
      <c r="M308" s="41"/>
      <c r="N308" s="41"/>
      <c r="O308" s="41"/>
    </row>
    <row r="309" spans="1:17" x14ac:dyDescent="0.2">
      <c r="A309" s="41"/>
      <c r="B309" s="41"/>
      <c r="C309" s="41"/>
      <c r="D309" s="41"/>
      <c r="E309" s="41"/>
      <c r="F309" s="41"/>
      <c r="G309" s="41"/>
      <c r="H309" s="41"/>
      <c r="I309" s="41"/>
      <c r="J309" s="41"/>
      <c r="K309" s="41"/>
      <c r="L309" s="41"/>
      <c r="M309" s="41"/>
      <c r="N309" s="41"/>
      <c r="O309" s="41"/>
    </row>
    <row r="310" spans="1:17" x14ac:dyDescent="0.2">
      <c r="A310" s="41"/>
      <c r="B310" s="41"/>
      <c r="C310" s="41"/>
      <c r="D310" s="41"/>
      <c r="E310" s="41"/>
      <c r="F310" s="41"/>
      <c r="G310" s="41"/>
      <c r="H310" s="41"/>
      <c r="I310" s="41"/>
      <c r="J310" s="41"/>
      <c r="K310" s="41"/>
      <c r="L310" s="41"/>
      <c r="M310" s="41"/>
      <c r="N310" s="41"/>
      <c r="O310" s="41"/>
    </row>
    <row r="311" spans="1:17" x14ac:dyDescent="0.2">
      <c r="A311" s="41"/>
      <c r="B311" s="41"/>
      <c r="C311" s="41"/>
      <c r="D311" s="41"/>
      <c r="E311" s="41"/>
      <c r="F311" s="41"/>
      <c r="G311" s="41"/>
      <c r="H311" s="41"/>
      <c r="I311" s="41"/>
      <c r="J311" s="41"/>
      <c r="K311" s="41"/>
      <c r="L311" s="41"/>
      <c r="M311" s="41"/>
      <c r="N311" s="41"/>
      <c r="O311" s="41"/>
    </row>
    <row r="312" spans="1:17" x14ac:dyDescent="0.2">
      <c r="A312" s="41"/>
      <c r="B312" s="41"/>
      <c r="C312" s="41"/>
      <c r="D312" s="41"/>
      <c r="E312" s="41"/>
      <c r="F312" s="41"/>
      <c r="G312" s="41"/>
      <c r="H312" s="41"/>
      <c r="I312" s="41"/>
      <c r="J312" s="41"/>
      <c r="K312" s="41"/>
      <c r="L312" s="41"/>
      <c r="M312" s="41"/>
      <c r="N312" s="41"/>
      <c r="O312" s="41"/>
    </row>
    <row r="313" spans="1:17" x14ac:dyDescent="0.2">
      <c r="A313" s="41"/>
      <c r="B313" s="41"/>
      <c r="C313" s="41"/>
      <c r="D313" s="41"/>
      <c r="E313" s="41"/>
      <c r="F313" s="41"/>
      <c r="G313" s="41"/>
      <c r="H313" s="41"/>
      <c r="I313" s="41"/>
      <c r="J313" s="41"/>
      <c r="K313" s="41"/>
      <c r="L313" s="41"/>
      <c r="M313" s="41"/>
      <c r="N313" s="41"/>
      <c r="O313" s="41"/>
    </row>
    <row r="314" spans="1:17" x14ac:dyDescent="0.2">
      <c r="A314" s="41"/>
      <c r="B314" s="41"/>
      <c r="C314" s="41"/>
      <c r="D314" s="41"/>
      <c r="E314" s="41"/>
      <c r="F314" s="41"/>
      <c r="G314" s="41"/>
      <c r="H314" s="41"/>
      <c r="I314" s="41"/>
      <c r="J314" s="41"/>
      <c r="K314" s="41"/>
      <c r="L314" s="41"/>
      <c r="M314" s="41"/>
      <c r="N314" s="41"/>
      <c r="O314" s="41"/>
    </row>
    <row r="315" spans="1:17" x14ac:dyDescent="0.2">
      <c r="A315" s="41"/>
      <c r="B315" s="41"/>
      <c r="C315" s="41"/>
      <c r="D315" s="41"/>
      <c r="E315" s="41"/>
      <c r="F315" s="41"/>
      <c r="G315" s="41"/>
      <c r="H315" s="41"/>
      <c r="I315" s="41"/>
      <c r="J315" s="41"/>
      <c r="K315" s="41"/>
      <c r="L315" s="41"/>
      <c r="M315" s="41"/>
      <c r="N315" s="41"/>
      <c r="O315" s="41"/>
    </row>
    <row r="316" spans="1:17" x14ac:dyDescent="0.2">
      <c r="A316" s="41"/>
      <c r="B316" s="41"/>
      <c r="C316" s="41"/>
      <c r="D316" s="41"/>
      <c r="E316" s="41"/>
      <c r="F316" s="41"/>
      <c r="G316" s="41"/>
      <c r="H316" s="41"/>
      <c r="I316" s="41"/>
      <c r="J316" s="41"/>
      <c r="K316" s="41"/>
      <c r="L316" s="41"/>
      <c r="M316" s="41"/>
      <c r="N316" s="41"/>
      <c r="O316" s="41"/>
    </row>
    <row r="317" spans="1:17" x14ac:dyDescent="0.2">
      <c r="A317" s="41"/>
      <c r="B317" s="41"/>
      <c r="C317" s="41"/>
      <c r="D317" s="41"/>
      <c r="E317" s="41"/>
      <c r="F317" s="41"/>
      <c r="G317" s="41"/>
      <c r="H317" s="41"/>
      <c r="I317" s="41"/>
      <c r="J317" s="41"/>
      <c r="K317" s="41"/>
      <c r="L317" s="41"/>
      <c r="M317" s="41"/>
      <c r="N317" s="41"/>
      <c r="O317" s="41"/>
    </row>
    <row r="318" spans="1:17" x14ac:dyDescent="0.2">
      <c r="A318" s="41"/>
      <c r="B318" s="41"/>
      <c r="C318" s="41"/>
      <c r="D318" s="41"/>
      <c r="E318" s="41"/>
      <c r="F318" s="41"/>
      <c r="G318" s="41"/>
      <c r="H318" s="41"/>
      <c r="I318" s="41"/>
      <c r="J318" s="41"/>
      <c r="K318" s="41"/>
      <c r="L318" s="41"/>
      <c r="M318" s="41"/>
      <c r="N318" s="41"/>
      <c r="O318" s="41"/>
    </row>
    <row r="319" spans="1:17" x14ac:dyDescent="0.2">
      <c r="A319" s="41"/>
      <c r="B319" s="41"/>
      <c r="C319" s="41"/>
      <c r="D319" s="41"/>
      <c r="E319" s="41"/>
      <c r="F319" s="41"/>
      <c r="G319" s="41"/>
      <c r="H319" s="41"/>
      <c r="I319" s="41"/>
      <c r="J319" s="41"/>
      <c r="K319" s="41"/>
      <c r="L319" s="41"/>
      <c r="M319" s="41"/>
      <c r="N319" s="41"/>
      <c r="O319" s="41"/>
    </row>
    <row r="320" spans="1:17" x14ac:dyDescent="0.2">
      <c r="A320" s="41"/>
      <c r="B320" s="41"/>
      <c r="C320" s="41"/>
      <c r="D320" s="41"/>
      <c r="E320" s="41"/>
      <c r="F320" s="41"/>
      <c r="G320" s="41"/>
      <c r="H320" s="41"/>
      <c r="I320" s="41"/>
      <c r="J320" s="41"/>
      <c r="K320" s="41"/>
      <c r="L320" s="41"/>
      <c r="M320" s="41"/>
      <c r="N320" s="41"/>
      <c r="O320" s="41"/>
    </row>
    <row r="321" spans="1:15" x14ac:dyDescent="0.2">
      <c r="A321" s="41"/>
      <c r="B321" s="41"/>
      <c r="C321" s="41"/>
      <c r="D321" s="41"/>
      <c r="E321" s="41"/>
      <c r="F321" s="41"/>
      <c r="G321" s="41"/>
      <c r="H321" s="41"/>
      <c r="I321" s="41"/>
      <c r="J321" s="41"/>
      <c r="K321" s="41"/>
      <c r="L321" s="41"/>
      <c r="M321" s="41"/>
      <c r="N321" s="41"/>
      <c r="O321" s="41"/>
    </row>
    <row r="322" spans="1:15" x14ac:dyDescent="0.2">
      <c r="A322" s="41"/>
      <c r="B322" s="41"/>
      <c r="C322" s="41"/>
      <c r="D322" s="41"/>
      <c r="E322" s="41"/>
      <c r="F322" s="41"/>
      <c r="G322" s="41"/>
      <c r="H322" s="41"/>
      <c r="I322" s="41"/>
      <c r="J322" s="41"/>
      <c r="K322" s="41"/>
      <c r="L322" s="41"/>
      <c r="M322" s="41"/>
      <c r="N322" s="41"/>
      <c r="O322" s="41"/>
    </row>
    <row r="323" spans="1:15" x14ac:dyDescent="0.2">
      <c r="A323" s="41"/>
      <c r="B323" s="41"/>
      <c r="C323" s="41"/>
      <c r="D323" s="41"/>
      <c r="E323" s="41"/>
      <c r="F323" s="41"/>
      <c r="G323" s="41"/>
      <c r="H323" s="41"/>
      <c r="I323" s="41"/>
      <c r="J323" s="41"/>
      <c r="K323" s="41"/>
      <c r="L323" s="41"/>
      <c r="M323" s="41"/>
      <c r="N323" s="41"/>
      <c r="O323" s="41"/>
    </row>
    <row r="324" spans="1:15" x14ac:dyDescent="0.2">
      <c r="A324" s="41"/>
      <c r="B324" s="41"/>
      <c r="C324" s="41"/>
      <c r="D324" s="41"/>
      <c r="E324" s="41"/>
      <c r="F324" s="41"/>
      <c r="G324" s="41"/>
      <c r="H324" s="41"/>
      <c r="I324" s="41"/>
      <c r="J324" s="41"/>
      <c r="K324" s="41"/>
      <c r="L324" s="41"/>
      <c r="M324" s="41"/>
      <c r="N324" s="41"/>
      <c r="O324" s="41"/>
    </row>
  </sheetData>
  <sheetProtection algorithmName="SHA-512" hashValue="Bv37dz8+LJjq2uEbNbau/UNN2KzXKCnWN/erevBrPAc7GNGD8Zj96n4frSVgHIKttQPfTGZAtzintRgmlWg8Dw==" saltValue="dsWe3dMmnZ86W1oq6h/R9w==" spinCount="100000" sheet="1" objects="1" scenarios="1" formatCells="0" formatColumns="0" formatRows="0"/>
  <autoFilter ref="A18:P296">
    <filterColumn colId="2">
      <filters blank="1">
        <filter val="1 000"/>
        <filter val="1 500"/>
        <filter val="128 695"/>
        <filter val="17 750"/>
        <filter val="19 620"/>
        <filter val="26 920"/>
        <filter val="3 856"/>
        <filter val="30 916"/>
        <filter val="336 077"/>
        <filter val="358 327"/>
        <filter val="37 077"/>
        <filter val="4 500"/>
        <filter val="5 000"/>
        <filter val="559 465"/>
        <filter val="592 042"/>
        <filter val="595 042"/>
        <filter val="596 542"/>
        <filter val="6 450"/>
        <filter val="72 100"/>
        <filter val="73 100"/>
        <filter val="850"/>
        <filter val="93 923"/>
      </filters>
    </filterColumn>
  </autoFilter>
  <mergeCells count="32">
    <mergeCell ref="A285:B285"/>
    <mergeCell ref="A286:B286"/>
    <mergeCell ref="I16:I17"/>
    <mergeCell ref="J16:J17"/>
    <mergeCell ref="K16:K17"/>
    <mergeCell ref="C13:P13"/>
    <mergeCell ref="A15:A17"/>
    <mergeCell ref="B15:B17"/>
    <mergeCell ref="C15:O15"/>
    <mergeCell ref="C16:C17"/>
    <mergeCell ref="D16:D17"/>
    <mergeCell ref="E16:E17"/>
    <mergeCell ref="F16:F17"/>
    <mergeCell ref="G16:G17"/>
    <mergeCell ref="H16:H17"/>
    <mergeCell ref="O16:O17"/>
    <mergeCell ref="P16:P17"/>
    <mergeCell ref="L16:L17"/>
    <mergeCell ref="M16:M17"/>
    <mergeCell ref="N16:N17"/>
    <mergeCell ref="C12:P12"/>
    <mergeCell ref="A1:O1"/>
    <mergeCell ref="A2:P2"/>
    <mergeCell ref="C3:P3"/>
    <mergeCell ref="C4:P4"/>
    <mergeCell ref="C5:P5"/>
    <mergeCell ref="C6:P6"/>
    <mergeCell ref="C7:P7"/>
    <mergeCell ref="C8:P8"/>
    <mergeCell ref="C9:P9"/>
    <mergeCell ref="C10:P10"/>
    <mergeCell ref="C11:P11"/>
  </mergeCells>
  <pageMargins left="0.98425196850393704" right="0.39370078740157483" top="0.98425196850393704" bottom="0.39370078740157483" header="0.23622047244094491" footer="0.23622047244094491"/>
  <pageSetup paperSize="9" scale="65" fitToHeight="0" orientation="portrait" verticalDpi="4294967294" r:id="rId1"/>
  <headerFooter differentFirst="1">
    <oddFooter>&amp;L&amp;"Times New Roman,Regular"&amp;9&amp;D; &amp;T&amp;R&amp;"Times New Roman,Regular"&amp;9&amp;P (&amp;N)</oddFooter>
    <firstHeader xml:space="preserve">&amp;R&amp;"Times New Roman,Regular"&amp;9
119.pielikums Jūrmalas pilsētas domes
2017.gada 30.janvāra saistošajiem noteikumiem Nr.10
(Protokols Nr.4, 1.punkts)  
 </firstHeader>
    <firstFooter>&amp;L&amp;9&amp;D; &amp;T&amp;R&amp;9&amp;P (&amp;N)</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0"/>
  <sheetViews>
    <sheetView tabSelected="1" view="pageLayout" zoomScaleNormal="100" workbookViewId="0">
      <selection activeCell="V4" sqref="V4"/>
    </sheetView>
  </sheetViews>
  <sheetFormatPr defaultRowHeight="15" outlineLevelCol="1" x14ac:dyDescent="0.25"/>
  <cols>
    <col min="1" max="1" width="3.85546875" style="2" customWidth="1"/>
    <col min="2" max="2" width="18.28515625" style="2" customWidth="1"/>
    <col min="3" max="3" width="12.85546875" style="2" customWidth="1"/>
    <col min="4" max="4" width="8.28515625" style="2" hidden="1" customWidth="1"/>
    <col min="5" max="5" width="9.7109375" style="2" hidden="1" customWidth="1"/>
    <col min="6" max="6" width="7.85546875" style="2" hidden="1" customWidth="1"/>
    <col min="7" max="7" width="10.140625" style="2" hidden="1" customWidth="1"/>
    <col min="8" max="8" width="10.85546875" style="2" hidden="1" customWidth="1"/>
    <col min="9" max="9" width="11.85546875" style="2" hidden="1" customWidth="1"/>
    <col min="10" max="10" width="10.28515625" style="2" customWidth="1"/>
    <col min="11" max="11" width="10.42578125" style="2" hidden="1" customWidth="1" outlineLevel="1"/>
    <col min="12" max="12" width="9.7109375" style="2" hidden="1" customWidth="1" outlineLevel="1"/>
    <col min="13" max="13" width="10.85546875" style="2" hidden="1" customWidth="1" outlineLevel="1"/>
    <col min="14" max="14" width="11" style="2" hidden="1" customWidth="1" outlineLevel="1"/>
    <col min="15" max="15" width="10.5703125" style="2" customWidth="1" collapsed="1"/>
    <col min="16" max="16" width="10.28515625" style="2" customWidth="1"/>
    <col min="17" max="17" width="18.7109375" style="2" hidden="1" customWidth="1" outlineLevel="1"/>
    <col min="18" max="18" width="17.140625" style="2" customWidth="1" collapsed="1"/>
    <col min="19" max="16384" width="9.140625" style="2"/>
  </cols>
  <sheetData>
    <row r="1" spans="1:18" x14ac:dyDescent="0.25">
      <c r="R1" s="1" t="s">
        <v>53</v>
      </c>
    </row>
    <row r="2" spans="1:18" x14ac:dyDescent="0.25">
      <c r="R2" s="1" t="s">
        <v>12</v>
      </c>
    </row>
    <row r="3" spans="1:18" ht="14.25" customHeight="1" x14ac:dyDescent="0.25">
      <c r="R3" s="1" t="s">
        <v>13</v>
      </c>
    </row>
    <row r="4" spans="1:18" x14ac:dyDescent="0.25">
      <c r="A4" s="428" t="s">
        <v>4</v>
      </c>
      <c r="B4" s="428"/>
      <c r="C4" s="428" t="s">
        <v>17</v>
      </c>
      <c r="D4" s="428"/>
      <c r="E4" s="428"/>
      <c r="F4" s="428"/>
      <c r="G4" s="428"/>
      <c r="H4" s="428"/>
      <c r="I4" s="428"/>
      <c r="J4" s="428"/>
      <c r="K4" s="428"/>
      <c r="L4" s="428"/>
      <c r="M4" s="428"/>
      <c r="N4" s="428"/>
      <c r="O4" s="428"/>
      <c r="P4" s="428"/>
      <c r="Q4" s="428"/>
      <c r="R4" s="428"/>
    </row>
    <row r="5" spans="1:18" x14ac:dyDescent="0.25">
      <c r="A5" s="428" t="s">
        <v>8</v>
      </c>
      <c r="B5" s="428"/>
      <c r="C5" s="428">
        <v>90000056357</v>
      </c>
      <c r="D5" s="428"/>
      <c r="E5" s="428"/>
      <c r="F5" s="428"/>
      <c r="G5" s="428"/>
      <c r="H5" s="428"/>
      <c r="I5" s="428"/>
      <c r="J5" s="428"/>
      <c r="K5" s="428"/>
      <c r="L5" s="428"/>
      <c r="M5" s="428"/>
      <c r="N5" s="428"/>
      <c r="O5" s="428"/>
      <c r="P5" s="428"/>
      <c r="Q5" s="428"/>
      <c r="R5" s="428"/>
    </row>
    <row r="6" spans="1:18" ht="15.75" x14ac:dyDescent="0.25">
      <c r="A6" s="430" t="s">
        <v>54</v>
      </c>
      <c r="B6" s="430"/>
      <c r="C6" s="430"/>
      <c r="D6" s="430"/>
      <c r="E6" s="430"/>
      <c r="F6" s="430"/>
      <c r="G6" s="430"/>
      <c r="H6" s="430"/>
      <c r="I6" s="430"/>
      <c r="J6" s="430"/>
      <c r="K6" s="430"/>
      <c r="L6" s="430"/>
      <c r="M6" s="430"/>
      <c r="N6" s="430"/>
      <c r="O6" s="430"/>
      <c r="P6" s="430"/>
      <c r="Q6" s="430"/>
      <c r="R6" s="430"/>
    </row>
    <row r="7" spans="1:18" ht="15.75" x14ac:dyDescent="0.25">
      <c r="A7" s="3"/>
      <c r="B7" s="3"/>
      <c r="C7" s="3"/>
      <c r="D7" s="3"/>
      <c r="E7" s="3"/>
      <c r="F7" s="3"/>
      <c r="G7" s="3"/>
      <c r="H7" s="3"/>
      <c r="I7" s="3"/>
      <c r="J7" s="3"/>
      <c r="K7" s="3"/>
      <c r="L7" s="3"/>
      <c r="M7" s="3"/>
      <c r="N7" s="3"/>
      <c r="O7" s="3"/>
      <c r="P7" s="3"/>
      <c r="Q7" s="3"/>
      <c r="R7" s="3"/>
    </row>
    <row r="8" spans="1:18" ht="15.75" x14ac:dyDescent="0.25">
      <c r="A8" s="428" t="s">
        <v>3</v>
      </c>
      <c r="B8" s="428"/>
      <c r="C8" s="429" t="s">
        <v>18</v>
      </c>
      <c r="D8" s="429"/>
      <c r="E8" s="429"/>
      <c r="F8" s="429"/>
      <c r="G8" s="429"/>
      <c r="H8" s="429"/>
      <c r="I8" s="429"/>
      <c r="J8" s="429"/>
      <c r="K8" s="429"/>
      <c r="L8" s="429"/>
      <c r="M8" s="429"/>
      <c r="N8" s="429"/>
      <c r="O8" s="429"/>
      <c r="P8" s="429"/>
      <c r="Q8" s="429"/>
      <c r="R8" s="429"/>
    </row>
    <row r="9" spans="1:18" x14ac:dyDescent="0.25">
      <c r="A9" s="428" t="s">
        <v>5</v>
      </c>
      <c r="B9" s="428"/>
      <c r="C9" s="428" t="s">
        <v>19</v>
      </c>
      <c r="D9" s="428"/>
      <c r="E9" s="428"/>
      <c r="F9" s="428"/>
      <c r="G9" s="428"/>
      <c r="H9" s="428"/>
      <c r="I9" s="428"/>
      <c r="J9" s="428"/>
      <c r="K9" s="428"/>
      <c r="L9" s="428"/>
      <c r="M9" s="428"/>
      <c r="N9" s="428"/>
      <c r="O9" s="428"/>
      <c r="P9" s="428"/>
      <c r="Q9" s="428"/>
      <c r="R9" s="428"/>
    </row>
    <row r="10" spans="1:18" x14ac:dyDescent="0.25">
      <c r="A10" s="428" t="s">
        <v>6</v>
      </c>
      <c r="B10" s="428"/>
      <c r="C10" s="431" t="s">
        <v>20</v>
      </c>
      <c r="D10" s="431"/>
      <c r="E10" s="431"/>
      <c r="F10" s="431"/>
      <c r="G10" s="431"/>
      <c r="H10" s="431"/>
      <c r="I10" s="431"/>
      <c r="J10" s="431"/>
      <c r="K10" s="431"/>
      <c r="L10" s="431"/>
      <c r="M10" s="431"/>
      <c r="N10" s="431"/>
      <c r="O10" s="431"/>
      <c r="P10" s="431"/>
      <c r="Q10" s="431"/>
      <c r="R10" s="431"/>
    </row>
    <row r="11" spans="1:18" ht="36.75" customHeight="1" x14ac:dyDescent="0.25">
      <c r="A11" s="432" t="s">
        <v>0</v>
      </c>
      <c r="B11" s="434" t="s">
        <v>2</v>
      </c>
      <c r="C11" s="435"/>
      <c r="D11" s="438" t="s">
        <v>21</v>
      </c>
      <c r="E11" s="439"/>
      <c r="F11" s="438" t="s">
        <v>22</v>
      </c>
      <c r="G11" s="439"/>
      <c r="H11" s="438" t="s">
        <v>23</v>
      </c>
      <c r="I11" s="439"/>
      <c r="J11" s="440" t="s">
        <v>1</v>
      </c>
      <c r="K11" s="438" t="s">
        <v>14</v>
      </c>
      <c r="L11" s="439"/>
      <c r="M11" s="432" t="s">
        <v>10</v>
      </c>
      <c r="N11" s="435"/>
      <c r="O11" s="432" t="s">
        <v>15</v>
      </c>
      <c r="P11" s="435"/>
      <c r="Q11" s="440" t="s">
        <v>11</v>
      </c>
      <c r="R11" s="440" t="s">
        <v>16</v>
      </c>
    </row>
    <row r="12" spans="1:18" ht="44.25" customHeight="1" x14ac:dyDescent="0.25">
      <c r="A12" s="433"/>
      <c r="B12" s="436"/>
      <c r="C12" s="437"/>
      <c r="D12" s="4" t="s">
        <v>24</v>
      </c>
      <c r="E12" s="4" t="s">
        <v>25</v>
      </c>
      <c r="F12" s="4" t="s">
        <v>24</v>
      </c>
      <c r="G12" s="4" t="s">
        <v>25</v>
      </c>
      <c r="H12" s="4" t="s">
        <v>26</v>
      </c>
      <c r="I12" s="4" t="s">
        <v>25</v>
      </c>
      <c r="J12" s="441"/>
      <c r="K12" s="4" t="s">
        <v>26</v>
      </c>
      <c r="L12" s="4" t="s">
        <v>25</v>
      </c>
      <c r="M12" s="4" t="s">
        <v>26</v>
      </c>
      <c r="N12" s="4" t="s">
        <v>25</v>
      </c>
      <c r="O12" s="4" t="s">
        <v>26</v>
      </c>
      <c r="P12" s="4" t="s">
        <v>25</v>
      </c>
      <c r="Q12" s="441"/>
      <c r="R12" s="441"/>
    </row>
    <row r="13" spans="1:18" x14ac:dyDescent="0.25">
      <c r="A13" s="451" t="s">
        <v>7</v>
      </c>
      <c r="B13" s="452"/>
      <c r="C13" s="453"/>
      <c r="D13" s="5">
        <f t="shared" ref="D13:I13" si="0">SUM(D14:D33)</f>
        <v>435555</v>
      </c>
      <c r="E13" s="5">
        <f t="shared" si="0"/>
        <v>43683</v>
      </c>
      <c r="F13" s="5">
        <f t="shared" si="0"/>
        <v>435555</v>
      </c>
      <c r="G13" s="5">
        <f t="shared" si="0"/>
        <v>43683</v>
      </c>
      <c r="H13" s="5">
        <f t="shared" si="0"/>
        <v>499471</v>
      </c>
      <c r="I13" s="5">
        <f t="shared" si="0"/>
        <v>37077</v>
      </c>
      <c r="J13" s="5"/>
      <c r="K13" s="5">
        <f>SUM(K14:K33)</f>
        <v>434181</v>
      </c>
      <c r="L13" s="5">
        <f t="shared" ref="L13:P13" si="1">SUM(L14:L33)</f>
        <v>37077</v>
      </c>
      <c r="M13" s="5">
        <f t="shared" si="1"/>
        <v>18006</v>
      </c>
      <c r="N13" s="5">
        <f t="shared" si="1"/>
        <v>0</v>
      </c>
      <c r="O13" s="5">
        <f>SUM(O14:O33)</f>
        <v>452187</v>
      </c>
      <c r="P13" s="5">
        <f t="shared" si="1"/>
        <v>37077</v>
      </c>
      <c r="Q13" s="5"/>
      <c r="R13" s="5"/>
    </row>
    <row r="14" spans="1:18" ht="64.5" customHeight="1" x14ac:dyDescent="0.25">
      <c r="A14" s="6">
        <v>1</v>
      </c>
      <c r="B14" s="454" t="s">
        <v>27</v>
      </c>
      <c r="C14" s="455"/>
      <c r="D14" s="7">
        <v>12949</v>
      </c>
      <c r="E14" s="7"/>
      <c r="F14" s="7">
        <v>12949</v>
      </c>
      <c r="G14" s="7"/>
      <c r="H14" s="7">
        <v>10500</v>
      </c>
      <c r="I14" s="7"/>
      <c r="J14" s="8">
        <v>2279</v>
      </c>
      <c r="K14" s="7">
        <v>10500</v>
      </c>
      <c r="L14" s="7"/>
      <c r="M14" s="7"/>
      <c r="N14" s="7"/>
      <c r="O14" s="7">
        <f>K14+M14</f>
        <v>10500</v>
      </c>
      <c r="P14" s="7">
        <f>L14+N14</f>
        <v>0</v>
      </c>
      <c r="Q14" s="7"/>
      <c r="R14" s="9" t="s">
        <v>28</v>
      </c>
    </row>
    <row r="15" spans="1:18" x14ac:dyDescent="0.25">
      <c r="A15" s="6">
        <v>2</v>
      </c>
      <c r="B15" s="454" t="s">
        <v>29</v>
      </c>
      <c r="C15" s="455"/>
      <c r="D15" s="7">
        <v>5000</v>
      </c>
      <c r="E15" s="7"/>
      <c r="F15" s="7">
        <v>5000</v>
      </c>
      <c r="G15" s="7"/>
      <c r="H15" s="7">
        <v>7400</v>
      </c>
      <c r="I15" s="7"/>
      <c r="J15" s="8">
        <v>2239</v>
      </c>
      <c r="K15" s="7">
        <v>5000</v>
      </c>
      <c r="L15" s="7"/>
      <c r="M15" s="7"/>
      <c r="N15" s="7"/>
      <c r="O15" s="7">
        <f t="shared" ref="O15:O33" si="2">K15+M15</f>
        <v>5000</v>
      </c>
      <c r="P15" s="7">
        <f t="shared" ref="P15:P33" si="3">L15+N15</f>
        <v>0</v>
      </c>
      <c r="Q15" s="7"/>
      <c r="R15" s="9" t="s">
        <v>28</v>
      </c>
    </row>
    <row r="16" spans="1:18" x14ac:dyDescent="0.25">
      <c r="A16" s="442">
        <v>3</v>
      </c>
      <c r="B16" s="445" t="s">
        <v>30</v>
      </c>
      <c r="C16" s="446"/>
      <c r="D16" s="10">
        <v>4216</v>
      </c>
      <c r="E16" s="10"/>
      <c r="F16" s="10">
        <v>4216</v>
      </c>
      <c r="G16" s="10"/>
      <c r="H16" s="10">
        <v>2500</v>
      </c>
      <c r="I16" s="10"/>
      <c r="J16" s="11">
        <v>2312</v>
      </c>
      <c r="K16" s="10">
        <v>1500</v>
      </c>
      <c r="L16" s="10"/>
      <c r="M16" s="10"/>
      <c r="N16" s="10"/>
      <c r="O16" s="7">
        <f t="shared" si="2"/>
        <v>1500</v>
      </c>
      <c r="P16" s="7">
        <f t="shared" si="3"/>
        <v>0</v>
      </c>
      <c r="Q16" s="10"/>
      <c r="R16" s="9" t="s">
        <v>31</v>
      </c>
    </row>
    <row r="17" spans="1:18" x14ac:dyDescent="0.25">
      <c r="A17" s="443"/>
      <c r="B17" s="447"/>
      <c r="C17" s="448"/>
      <c r="D17" s="12">
        <v>0</v>
      </c>
      <c r="E17" s="12"/>
      <c r="F17" s="10">
        <v>0</v>
      </c>
      <c r="G17" s="10"/>
      <c r="H17" s="10">
        <v>2500</v>
      </c>
      <c r="I17" s="10"/>
      <c r="J17" s="11">
        <v>5239</v>
      </c>
      <c r="K17" s="10">
        <v>1500</v>
      </c>
      <c r="L17" s="10"/>
      <c r="M17" s="10"/>
      <c r="N17" s="10"/>
      <c r="O17" s="7">
        <f t="shared" si="2"/>
        <v>1500</v>
      </c>
      <c r="P17" s="7">
        <f t="shared" si="3"/>
        <v>0</v>
      </c>
      <c r="Q17" s="10"/>
      <c r="R17" s="9" t="s">
        <v>31</v>
      </c>
    </row>
    <row r="18" spans="1:18" x14ac:dyDescent="0.25">
      <c r="A18" s="444"/>
      <c r="B18" s="449"/>
      <c r="C18" s="450"/>
      <c r="D18" s="12">
        <v>0</v>
      </c>
      <c r="E18" s="12"/>
      <c r="F18" s="10">
        <v>0</v>
      </c>
      <c r="G18" s="10"/>
      <c r="H18" s="10">
        <v>1000</v>
      </c>
      <c r="I18" s="10"/>
      <c r="J18" s="11">
        <v>2279</v>
      </c>
      <c r="K18" s="10">
        <v>1000</v>
      </c>
      <c r="L18" s="10"/>
      <c r="M18" s="10"/>
      <c r="N18" s="10"/>
      <c r="O18" s="7">
        <f t="shared" si="2"/>
        <v>1000</v>
      </c>
      <c r="P18" s="7">
        <f t="shared" si="3"/>
        <v>0</v>
      </c>
      <c r="Q18" s="10"/>
      <c r="R18" s="9" t="s">
        <v>31</v>
      </c>
    </row>
    <row r="19" spans="1:18" x14ac:dyDescent="0.25">
      <c r="A19" s="13">
        <v>4</v>
      </c>
      <c r="B19" s="456" t="s">
        <v>32</v>
      </c>
      <c r="C19" s="457"/>
      <c r="D19" s="14">
        <v>27938</v>
      </c>
      <c r="E19" s="15"/>
      <c r="F19" s="14">
        <v>27938</v>
      </c>
      <c r="G19" s="15"/>
      <c r="H19" s="12">
        <v>30916</v>
      </c>
      <c r="I19" s="16"/>
      <c r="J19" s="17">
        <v>2263</v>
      </c>
      <c r="K19" s="12">
        <v>30916</v>
      </c>
      <c r="L19" s="18"/>
      <c r="M19" s="18"/>
      <c r="N19" s="18"/>
      <c r="O19" s="7">
        <f t="shared" si="2"/>
        <v>30916</v>
      </c>
      <c r="P19" s="7">
        <f t="shared" si="3"/>
        <v>0</v>
      </c>
      <c r="Q19" s="18"/>
      <c r="R19" s="18" t="s">
        <v>28</v>
      </c>
    </row>
    <row r="20" spans="1:18" x14ac:dyDescent="0.25">
      <c r="A20" s="13">
        <v>5</v>
      </c>
      <c r="B20" s="454" t="s">
        <v>33</v>
      </c>
      <c r="C20" s="455"/>
      <c r="D20" s="14">
        <v>4781</v>
      </c>
      <c r="E20" s="15"/>
      <c r="F20" s="14">
        <v>4781</v>
      </c>
      <c r="G20" s="15"/>
      <c r="H20" s="12">
        <v>3856</v>
      </c>
      <c r="I20" s="18"/>
      <c r="J20" s="19">
        <v>2269</v>
      </c>
      <c r="K20" s="20">
        <v>3856</v>
      </c>
      <c r="L20" s="20"/>
      <c r="M20" s="20"/>
      <c r="N20" s="20"/>
      <c r="O20" s="7">
        <f t="shared" si="2"/>
        <v>3856</v>
      </c>
      <c r="P20" s="7">
        <f t="shared" si="3"/>
        <v>0</v>
      </c>
      <c r="Q20" s="20"/>
      <c r="R20" s="18" t="s">
        <v>28</v>
      </c>
    </row>
    <row r="21" spans="1:18" x14ac:dyDescent="0.25">
      <c r="A21" s="13">
        <v>6</v>
      </c>
      <c r="B21" s="454" t="s">
        <v>34</v>
      </c>
      <c r="C21" s="455"/>
      <c r="D21" s="14">
        <v>56846</v>
      </c>
      <c r="E21" s="14">
        <v>43683</v>
      </c>
      <c r="F21" s="14">
        <v>56846</v>
      </c>
      <c r="G21" s="14">
        <v>43683</v>
      </c>
      <c r="H21" s="14">
        <v>56846</v>
      </c>
      <c r="I21" s="14">
        <v>37077</v>
      </c>
      <c r="J21" s="19">
        <v>2261</v>
      </c>
      <c r="K21" s="20">
        <v>56846</v>
      </c>
      <c r="L21" s="20">
        <v>37077</v>
      </c>
      <c r="M21" s="20"/>
      <c r="N21" s="20"/>
      <c r="O21" s="7">
        <f t="shared" si="2"/>
        <v>56846</v>
      </c>
      <c r="P21" s="7">
        <f t="shared" si="3"/>
        <v>37077</v>
      </c>
      <c r="Q21" s="20"/>
      <c r="R21" s="18" t="s">
        <v>28</v>
      </c>
    </row>
    <row r="22" spans="1:18" x14ac:dyDescent="0.25">
      <c r="A22" s="458">
        <v>7</v>
      </c>
      <c r="B22" s="445" t="s">
        <v>35</v>
      </c>
      <c r="C22" s="446"/>
      <c r="D22" s="21">
        <v>16300</v>
      </c>
      <c r="E22" s="21"/>
      <c r="F22" s="21">
        <v>16300</v>
      </c>
      <c r="G22" s="21"/>
      <c r="H22" s="21">
        <f>19120+5500</f>
        <v>24620</v>
      </c>
      <c r="I22" s="21" t="s">
        <v>36</v>
      </c>
      <c r="J22" s="22">
        <v>2221</v>
      </c>
      <c r="K22" s="23">
        <v>19620</v>
      </c>
      <c r="L22" s="23"/>
      <c r="M22" s="20"/>
      <c r="N22" s="20"/>
      <c r="O22" s="7">
        <f t="shared" si="2"/>
        <v>19620</v>
      </c>
      <c r="P22" s="7">
        <f t="shared" si="3"/>
        <v>0</v>
      </c>
      <c r="Q22" s="20"/>
      <c r="R22" s="18" t="s">
        <v>28</v>
      </c>
    </row>
    <row r="23" spans="1:18" ht="15.75" customHeight="1" x14ac:dyDescent="0.25">
      <c r="A23" s="459"/>
      <c r="B23" s="447"/>
      <c r="C23" s="448"/>
      <c r="D23" s="21">
        <v>842</v>
      </c>
      <c r="E23" s="21"/>
      <c r="F23" s="21">
        <v>842</v>
      </c>
      <c r="G23" s="21"/>
      <c r="H23" s="21">
        <v>800</v>
      </c>
      <c r="I23" s="21" t="s">
        <v>37</v>
      </c>
      <c r="J23" s="22">
        <v>2222</v>
      </c>
      <c r="K23" s="23">
        <v>850</v>
      </c>
      <c r="L23" s="23"/>
      <c r="M23" s="20"/>
      <c r="N23" s="20"/>
      <c r="O23" s="7">
        <f t="shared" si="2"/>
        <v>850</v>
      </c>
      <c r="P23" s="7">
        <f t="shared" si="3"/>
        <v>0</v>
      </c>
      <c r="Q23" s="20"/>
      <c r="R23" s="18" t="s">
        <v>28</v>
      </c>
    </row>
    <row r="24" spans="1:18" x14ac:dyDescent="0.25">
      <c r="A24" s="459"/>
      <c r="B24" s="447"/>
      <c r="C24" s="448"/>
      <c r="D24" s="21">
        <v>10000</v>
      </c>
      <c r="E24" s="21"/>
      <c r="F24" s="21">
        <v>10000</v>
      </c>
      <c r="G24" s="21"/>
      <c r="H24" s="21">
        <v>6450</v>
      </c>
      <c r="I24" s="21" t="s">
        <v>38</v>
      </c>
      <c r="J24" s="22">
        <v>2223</v>
      </c>
      <c r="K24" s="21">
        <v>6450</v>
      </c>
      <c r="L24" s="23"/>
      <c r="M24" s="20"/>
      <c r="N24" s="20"/>
      <c r="O24" s="7">
        <f t="shared" si="2"/>
        <v>6450</v>
      </c>
      <c r="P24" s="7">
        <f t="shared" si="3"/>
        <v>0</v>
      </c>
      <c r="Q24" s="20"/>
      <c r="R24" s="18" t="s">
        <v>28</v>
      </c>
    </row>
    <row r="25" spans="1:18" x14ac:dyDescent="0.25">
      <c r="A25" s="459"/>
      <c r="B25" s="447"/>
      <c r="C25" s="448"/>
      <c r="D25" s="21">
        <v>5771</v>
      </c>
      <c r="E25" s="21"/>
      <c r="F25" s="21">
        <v>5771</v>
      </c>
      <c r="G25" s="21"/>
      <c r="H25" s="21">
        <v>0</v>
      </c>
      <c r="I25" s="21" t="s">
        <v>39</v>
      </c>
      <c r="J25" s="22">
        <v>2241</v>
      </c>
      <c r="K25" s="21">
        <v>4500</v>
      </c>
      <c r="L25" s="23"/>
      <c r="M25" s="20"/>
      <c r="N25" s="20"/>
      <c r="O25" s="7">
        <f t="shared" si="2"/>
        <v>4500</v>
      </c>
      <c r="P25" s="7">
        <f t="shared" si="3"/>
        <v>0</v>
      </c>
      <c r="Q25" s="20"/>
      <c r="R25" s="18" t="s">
        <v>28</v>
      </c>
    </row>
    <row r="26" spans="1:18" ht="96" x14ac:dyDescent="0.25">
      <c r="A26" s="460"/>
      <c r="B26" s="449"/>
      <c r="C26" s="450"/>
      <c r="D26" s="21">
        <v>202221</v>
      </c>
      <c r="E26" s="21"/>
      <c r="F26" s="21">
        <v>202221</v>
      </c>
      <c r="G26" s="21"/>
      <c r="H26" s="21">
        <f>162443+92570+7590-9000</f>
        <v>253603</v>
      </c>
      <c r="I26" s="21" t="s">
        <v>40</v>
      </c>
      <c r="J26" s="22">
        <v>2244</v>
      </c>
      <c r="K26" s="23">
        <v>210793</v>
      </c>
      <c r="L26" s="23"/>
      <c r="M26" s="388">
        <v>18006</v>
      </c>
      <c r="N26" s="20"/>
      <c r="O26" s="7">
        <f t="shared" si="2"/>
        <v>228799</v>
      </c>
      <c r="P26" s="7">
        <f t="shared" si="3"/>
        <v>0</v>
      </c>
      <c r="Q26" s="20" t="s">
        <v>55</v>
      </c>
      <c r="R26" s="18" t="s">
        <v>28</v>
      </c>
    </row>
    <row r="27" spans="1:18" x14ac:dyDescent="0.25">
      <c r="A27" s="6">
        <v>8</v>
      </c>
      <c r="B27" s="454" t="s">
        <v>41</v>
      </c>
      <c r="C27" s="455"/>
      <c r="D27" s="24">
        <v>7819</v>
      </c>
      <c r="E27" s="24"/>
      <c r="F27" s="24">
        <v>7819</v>
      </c>
      <c r="G27" s="24"/>
      <c r="H27" s="25">
        <v>17750</v>
      </c>
      <c r="I27" s="25"/>
      <c r="J27" s="26">
        <v>2247</v>
      </c>
      <c r="K27" s="7">
        <v>17750</v>
      </c>
      <c r="L27" s="7"/>
      <c r="M27" s="14"/>
      <c r="N27" s="14"/>
      <c r="O27" s="7">
        <f t="shared" si="2"/>
        <v>17750</v>
      </c>
      <c r="P27" s="7">
        <f t="shared" si="3"/>
        <v>0</v>
      </c>
      <c r="Q27" s="14"/>
      <c r="R27" s="18" t="s">
        <v>28</v>
      </c>
    </row>
    <row r="28" spans="1:18" x14ac:dyDescent="0.25">
      <c r="A28" s="27">
        <v>9</v>
      </c>
      <c r="B28" s="461" t="s">
        <v>42</v>
      </c>
      <c r="C28" s="462"/>
      <c r="D28" s="10">
        <v>25210</v>
      </c>
      <c r="E28" s="10"/>
      <c r="F28" s="10">
        <v>25210</v>
      </c>
      <c r="G28" s="10"/>
      <c r="H28" s="10">
        <v>21100</v>
      </c>
      <c r="I28" s="10"/>
      <c r="J28" s="11">
        <v>2279</v>
      </c>
      <c r="K28" s="10">
        <v>21100</v>
      </c>
      <c r="L28" s="10"/>
      <c r="M28" s="12"/>
      <c r="N28" s="12"/>
      <c r="O28" s="7">
        <f t="shared" si="2"/>
        <v>21100</v>
      </c>
      <c r="P28" s="7">
        <f t="shared" si="3"/>
        <v>0</v>
      </c>
      <c r="Q28" s="12"/>
      <c r="R28" s="18" t="s">
        <v>28</v>
      </c>
    </row>
    <row r="29" spans="1:18" s="28" customFormat="1" ht="58.5" customHeight="1" x14ac:dyDescent="0.25">
      <c r="A29" s="27">
        <v>10</v>
      </c>
      <c r="B29" s="461" t="s">
        <v>43</v>
      </c>
      <c r="C29" s="462"/>
      <c r="D29" s="10">
        <v>48562</v>
      </c>
      <c r="E29" s="10"/>
      <c r="F29" s="10">
        <v>48562</v>
      </c>
      <c r="G29" s="10"/>
      <c r="H29" s="10">
        <v>50000</v>
      </c>
      <c r="I29" s="10"/>
      <c r="J29" s="11">
        <v>2279</v>
      </c>
      <c r="K29" s="10">
        <v>30000</v>
      </c>
      <c r="L29" s="10"/>
      <c r="M29" s="12"/>
      <c r="N29" s="12"/>
      <c r="O29" s="7">
        <f t="shared" si="2"/>
        <v>30000</v>
      </c>
      <c r="P29" s="7">
        <f t="shared" si="3"/>
        <v>0</v>
      </c>
      <c r="Q29" s="12"/>
      <c r="R29" s="18" t="s">
        <v>28</v>
      </c>
    </row>
    <row r="30" spans="1:18" ht="101.25" customHeight="1" x14ac:dyDescent="0.25">
      <c r="A30" s="6">
        <v>11</v>
      </c>
      <c r="B30" s="454" t="s">
        <v>44</v>
      </c>
      <c r="C30" s="455"/>
      <c r="D30" s="7">
        <v>4500</v>
      </c>
      <c r="E30" s="7"/>
      <c r="F30" s="7">
        <v>4500</v>
      </c>
      <c r="G30" s="7"/>
      <c r="H30" s="10">
        <v>4980</v>
      </c>
      <c r="I30" s="10"/>
      <c r="J30" s="8">
        <v>2279</v>
      </c>
      <c r="K30" s="7">
        <v>7500</v>
      </c>
      <c r="L30" s="7"/>
      <c r="M30" s="14"/>
      <c r="N30" s="14"/>
      <c r="O30" s="7">
        <f t="shared" si="2"/>
        <v>7500</v>
      </c>
      <c r="P30" s="7">
        <f t="shared" si="3"/>
        <v>0</v>
      </c>
      <c r="Q30" s="14"/>
      <c r="R30" s="18" t="s">
        <v>28</v>
      </c>
    </row>
    <row r="31" spans="1:18" x14ac:dyDescent="0.25">
      <c r="A31" s="6">
        <v>12</v>
      </c>
      <c r="B31" s="454" t="s">
        <v>45</v>
      </c>
      <c r="C31" s="455"/>
      <c r="D31" s="7">
        <v>2000</v>
      </c>
      <c r="E31" s="7"/>
      <c r="F31" s="7">
        <v>2000</v>
      </c>
      <c r="G31" s="7"/>
      <c r="H31" s="7">
        <v>1500</v>
      </c>
      <c r="I31" s="7"/>
      <c r="J31" s="8">
        <v>2519</v>
      </c>
      <c r="K31" s="7">
        <v>1500</v>
      </c>
      <c r="L31" s="7"/>
      <c r="M31" s="14"/>
      <c r="N31" s="14"/>
      <c r="O31" s="7">
        <f t="shared" si="2"/>
        <v>1500</v>
      </c>
      <c r="P31" s="7">
        <f t="shared" si="3"/>
        <v>0</v>
      </c>
      <c r="Q31" s="14"/>
      <c r="R31" s="18" t="s">
        <v>28</v>
      </c>
    </row>
    <row r="32" spans="1:18" ht="56.25" customHeight="1" x14ac:dyDescent="0.25">
      <c r="A32" s="6">
        <v>13</v>
      </c>
      <c r="B32" s="454" t="s">
        <v>46</v>
      </c>
      <c r="C32" s="455"/>
      <c r="D32" s="7">
        <v>600</v>
      </c>
      <c r="E32" s="7"/>
      <c r="F32" s="7">
        <v>600</v>
      </c>
      <c r="G32" s="7"/>
      <c r="H32" s="7">
        <v>1150</v>
      </c>
      <c r="I32" s="7"/>
      <c r="J32" s="8">
        <v>2276</v>
      </c>
      <c r="K32" s="7">
        <v>1000</v>
      </c>
      <c r="L32" s="7"/>
      <c r="M32" s="14"/>
      <c r="N32" s="14"/>
      <c r="O32" s="7">
        <f t="shared" si="2"/>
        <v>1000</v>
      </c>
      <c r="P32" s="7">
        <f t="shared" si="3"/>
        <v>0</v>
      </c>
      <c r="Q32" s="14"/>
      <c r="R32" s="18" t="s">
        <v>28</v>
      </c>
    </row>
    <row r="33" spans="1:18" x14ac:dyDescent="0.25">
      <c r="A33" s="6">
        <v>14</v>
      </c>
      <c r="B33" s="454" t="s">
        <v>47</v>
      </c>
      <c r="C33" s="455"/>
      <c r="D33" s="7">
        <v>0</v>
      </c>
      <c r="E33" s="7"/>
      <c r="F33" s="7">
        <v>0</v>
      </c>
      <c r="G33" s="7"/>
      <c r="H33" s="10">
        <v>2000</v>
      </c>
      <c r="I33" s="10"/>
      <c r="J33" s="11">
        <v>2279</v>
      </c>
      <c r="K33" s="10">
        <v>2000</v>
      </c>
      <c r="L33" s="29"/>
      <c r="M33" s="29"/>
      <c r="N33" s="29"/>
      <c r="O33" s="7">
        <f t="shared" si="2"/>
        <v>2000</v>
      </c>
      <c r="P33" s="7">
        <f t="shared" si="3"/>
        <v>0</v>
      </c>
      <c r="Q33" s="29"/>
      <c r="R33" s="30" t="s">
        <v>28</v>
      </c>
    </row>
    <row r="34" spans="1:18" x14ac:dyDescent="0.25">
      <c r="A34" s="31"/>
      <c r="B34" s="32"/>
      <c r="C34" s="32"/>
      <c r="D34" s="33"/>
      <c r="E34" s="33"/>
      <c r="F34" s="33"/>
      <c r="G34" s="33"/>
      <c r="H34" s="33"/>
      <c r="I34" s="33"/>
      <c r="J34" s="33"/>
      <c r="K34" s="33"/>
      <c r="L34" s="33"/>
      <c r="M34" s="33"/>
      <c r="N34" s="33"/>
      <c r="O34" s="33"/>
      <c r="P34" s="33"/>
      <c r="Q34" s="33"/>
      <c r="R34" s="34"/>
    </row>
    <row r="35" spans="1:18" x14ac:dyDescent="0.25">
      <c r="A35" s="35" t="s">
        <v>9</v>
      </c>
      <c r="B35" s="35"/>
      <c r="C35" s="35"/>
      <c r="D35" s="36"/>
      <c r="E35" s="36"/>
      <c r="F35" s="36"/>
      <c r="G35" s="36"/>
      <c r="H35" s="36"/>
      <c r="I35" s="36"/>
      <c r="J35" s="36"/>
      <c r="K35" s="36"/>
      <c r="L35" s="36"/>
      <c r="M35" s="36"/>
      <c r="N35" s="36"/>
      <c r="O35" s="36"/>
      <c r="P35" s="36"/>
      <c r="Q35" s="36"/>
      <c r="R35" s="36"/>
    </row>
    <row r="36" spans="1:18" s="39" customFormat="1" ht="12" x14ac:dyDescent="0.2">
      <c r="A36" s="37" t="s">
        <v>48</v>
      </c>
      <c r="B36" s="37"/>
      <c r="C36" s="37"/>
      <c r="D36" s="38"/>
      <c r="E36" s="38"/>
      <c r="F36" s="38"/>
      <c r="G36" s="38"/>
      <c r="H36" s="38"/>
      <c r="I36" s="38"/>
      <c r="J36" s="38"/>
      <c r="K36" s="38"/>
      <c r="L36" s="38"/>
      <c r="M36" s="38"/>
      <c r="N36" s="38"/>
      <c r="O36" s="38"/>
      <c r="P36" s="38"/>
      <c r="Q36" s="38"/>
      <c r="R36" s="38"/>
    </row>
    <row r="37" spans="1:18" x14ac:dyDescent="0.25">
      <c r="A37" s="37"/>
      <c r="B37" s="37" t="s">
        <v>49</v>
      </c>
      <c r="C37" s="37"/>
    </row>
    <row r="38" spans="1:18" x14ac:dyDescent="0.25">
      <c r="A38" s="37"/>
      <c r="B38" s="37"/>
      <c r="C38" s="37" t="s">
        <v>50</v>
      </c>
      <c r="D38" s="40"/>
      <c r="E38" s="40"/>
      <c r="F38" s="40"/>
      <c r="G38" s="40"/>
      <c r="H38" s="40"/>
      <c r="I38" s="40"/>
      <c r="J38" s="40"/>
      <c r="K38" s="40"/>
      <c r="L38" s="40"/>
      <c r="M38" s="40"/>
      <c r="N38" s="40"/>
      <c r="O38" s="40"/>
      <c r="P38" s="40"/>
      <c r="Q38" s="40"/>
      <c r="R38" s="40"/>
    </row>
    <row r="39" spans="1:18" x14ac:dyDescent="0.25">
      <c r="A39" s="37"/>
      <c r="B39" s="37" t="s">
        <v>51</v>
      </c>
      <c r="C39" s="37"/>
      <c r="D39" s="40"/>
      <c r="E39" s="40"/>
      <c r="F39" s="40"/>
      <c r="G39" s="40"/>
      <c r="H39" s="40"/>
      <c r="I39" s="40"/>
      <c r="J39" s="40"/>
      <c r="K39" s="40"/>
      <c r="L39" s="40"/>
      <c r="M39" s="40"/>
      <c r="N39" s="40"/>
      <c r="O39" s="40"/>
      <c r="P39" s="40"/>
      <c r="Q39" s="40"/>
      <c r="R39" s="40"/>
    </row>
    <row r="40" spans="1:18" x14ac:dyDescent="0.25">
      <c r="A40" s="37"/>
      <c r="B40" s="37"/>
      <c r="C40" s="37" t="s">
        <v>52</v>
      </c>
      <c r="D40" s="40"/>
      <c r="E40" s="40"/>
      <c r="F40" s="40"/>
      <c r="G40" s="40"/>
      <c r="H40" s="40"/>
      <c r="I40" s="40"/>
      <c r="J40" s="40"/>
      <c r="K40" s="40"/>
      <c r="L40" s="40"/>
      <c r="M40" s="40"/>
      <c r="N40" s="40"/>
      <c r="O40" s="40"/>
      <c r="P40" s="40"/>
      <c r="Q40" s="40"/>
      <c r="R40" s="40"/>
    </row>
  </sheetData>
  <sheetProtection algorithmName="SHA-512" hashValue="3Lo23g2PZmKVlyhqZnafJjiYyNXzmofoiPyCcRV1TpGrE3oejjVTV2Yev+z0p7rLTNErN9mTTuLxF41EA0f6uQ==" saltValue="hJD7BCF3uWQ9qyL566tsnQ==" spinCount="100000" sheet="1" objects="1" scenarios="1" selectLockedCells="1" selectUnlockedCells="1"/>
  <mergeCells count="39">
    <mergeCell ref="B33:C33"/>
    <mergeCell ref="B19:C19"/>
    <mergeCell ref="B20:C20"/>
    <mergeCell ref="B21:C21"/>
    <mergeCell ref="A22:A26"/>
    <mergeCell ref="B22:C26"/>
    <mergeCell ref="B27:C27"/>
    <mergeCell ref="B28:C28"/>
    <mergeCell ref="B29:C29"/>
    <mergeCell ref="B30:C30"/>
    <mergeCell ref="B31:C31"/>
    <mergeCell ref="B32:C32"/>
    <mergeCell ref="A16:A18"/>
    <mergeCell ref="B16:C18"/>
    <mergeCell ref="M11:N11"/>
    <mergeCell ref="O11:P11"/>
    <mergeCell ref="Q11:Q12"/>
    <mergeCell ref="K11:L11"/>
    <mergeCell ref="A13:C13"/>
    <mergeCell ref="B14:C14"/>
    <mergeCell ref="B15:C15"/>
    <mergeCell ref="A9:B9"/>
    <mergeCell ref="C9:R9"/>
    <mergeCell ref="A10:B10"/>
    <mergeCell ref="C10:R10"/>
    <mergeCell ref="A11:A12"/>
    <mergeCell ref="B11:C12"/>
    <mergeCell ref="D11:E11"/>
    <mergeCell ref="F11:G11"/>
    <mergeCell ref="H11:I11"/>
    <mergeCell ref="J11:J12"/>
    <mergeCell ref="R11:R12"/>
    <mergeCell ref="A8:B8"/>
    <mergeCell ref="C8:R8"/>
    <mergeCell ref="A4:B4"/>
    <mergeCell ref="C4:R4"/>
    <mergeCell ref="A5:B5"/>
    <mergeCell ref="C5:R5"/>
    <mergeCell ref="A6:R6"/>
  </mergeCells>
  <pageMargins left="0.98425196850393704" right="0.39370078740157483" top="0.98425196850393704" bottom="0.39370078740157483" header="0.23622047244094491" footer="0.23622047244094491"/>
  <pageSetup paperSize="9" scale="70" fitToHeight="0" orientation="portrait" verticalDpi="4294967294" r:id="rId1"/>
  <headerFooter differentFirst="1">
    <oddFooter>&amp;L&amp;"Times New Roman,Regular"&amp;9&amp;D; &amp;T&amp;R&amp;"Times New Roman,Regular"&amp;9&amp;P (&amp;N)</oddFooter>
    <firstHeader xml:space="preserve">&amp;R&amp;"Times New Roman,Regular"&amp;9
120.pielikums Jūrmalas pilsētas domes
2017.gada 30.janvāra saistošajiem noteikumiem Nr.10
(Protokols Nr.4, 1.punkts)  
 </firstHeader>
    <firstFooter>&amp;L&amp;9&amp;D; &amp;T&amp;R&amp;9&amp;P (&amp;N)</first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06.1.6.</vt:lpstr>
      <vt:lpstr>16.piel.</vt:lpstr>
      <vt:lpstr>'06.1.6.'!Print_Titles</vt:lpstr>
    </vt:vector>
  </TitlesOfParts>
  <Company>Jurmalas pilsetas dome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Kristine.Maurina</dc:creator>
  <cp:lastModifiedBy>Liene Zalkovska</cp:lastModifiedBy>
  <cp:lastPrinted>2017-01-31T08:50:54Z</cp:lastPrinted>
  <dcterms:created xsi:type="dcterms:W3CDTF">2006-09-19T08:57:48Z</dcterms:created>
  <dcterms:modified xsi:type="dcterms:W3CDTF">2017-01-31T08:51:29Z</dcterms:modified>
</cp:coreProperties>
</file>