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0635" tabRatio="703" activeTab="9"/>
  </bookViews>
  <sheets>
    <sheet name="01.3.3." sheetId="3" r:id="rId1"/>
    <sheet name="01.3.3. (2)" sheetId="12" r:id="rId2"/>
    <sheet name="04.1.9." sheetId="13" r:id="rId3"/>
    <sheet name="04.1.15." sheetId="7" r:id="rId4"/>
    <sheet name="04.3.1." sheetId="8" r:id="rId5"/>
    <sheet name="04.3.1. (2)" sheetId="16" r:id="rId6"/>
    <sheet name="09.1.9." sheetId="4" r:id="rId7"/>
    <sheet name="09.20.1." sheetId="9" r:id="rId8"/>
    <sheet name="09.26.1." sheetId="10" r:id="rId9"/>
    <sheet name="09.28.1." sheetId="17" r:id="rId10"/>
    <sheet name="09.31.1." sheetId="14" r:id="rId11"/>
    <sheet name="10.2.9." sheetId="18" r:id="rId12"/>
    <sheet name="10.4.1." sheetId="11" r:id="rId13"/>
    <sheet name="10.piel" sheetId="6" r:id="rId14"/>
    <sheet name="12.piel." sheetId="15" r:id="rId15"/>
  </sheets>
  <definedNames>
    <definedName name="_xlnm._FilterDatabase" localSheetId="0" hidden="1">'01.3.3.'!$A$18:$P$296</definedName>
    <definedName name="_xlnm._FilterDatabase" localSheetId="1" hidden="1">'01.3.3. (2)'!$A$18:$P$296</definedName>
    <definedName name="_xlnm._FilterDatabase" localSheetId="3" hidden="1">'04.1.15.'!$A$18:$P$296</definedName>
    <definedName name="_xlnm._FilterDatabase" localSheetId="2" hidden="1">'04.1.9.'!$A$18:$P$296</definedName>
    <definedName name="_xlnm._FilterDatabase" localSheetId="4" hidden="1">'04.3.1.'!$A$18:$P$296</definedName>
    <definedName name="_xlnm._FilterDatabase" localSheetId="5" hidden="1">'04.3.1. (2)'!$A$18:$P$296</definedName>
    <definedName name="_xlnm._FilterDatabase" localSheetId="6" hidden="1">'09.1.9.'!$A$18:$P$296</definedName>
    <definedName name="_xlnm._FilterDatabase" localSheetId="7" hidden="1">'09.20.1.'!$A$18:$P$296</definedName>
    <definedName name="_xlnm._FilterDatabase" localSheetId="8" hidden="1">'09.26.1.'!$A$18:$P$296</definedName>
    <definedName name="_xlnm._FilterDatabase" localSheetId="9" hidden="1">'09.28.1.'!$A$18:$P$296</definedName>
    <definedName name="_xlnm._FilterDatabase" localSheetId="10" hidden="1">'09.31.1.'!$A$18:$P$296</definedName>
    <definedName name="_xlnm._FilterDatabase" localSheetId="11" hidden="1">'10.2.9.'!$A$18:$P$296</definedName>
    <definedName name="_xlnm._FilterDatabase" localSheetId="12" hidden="1">'10.4.1.'!$A$18:$P$296</definedName>
    <definedName name="_xlnm.Print_Titles" localSheetId="0">'01.3.3.'!$18:$18</definedName>
    <definedName name="_xlnm.Print_Titles" localSheetId="1">'01.3.3. (2)'!$18:$18</definedName>
    <definedName name="_xlnm.Print_Titles" localSheetId="3">'04.1.15.'!$18:$18</definedName>
    <definedName name="_xlnm.Print_Titles" localSheetId="2">'04.1.9.'!$18:$18</definedName>
    <definedName name="_xlnm.Print_Titles" localSheetId="4">'04.3.1.'!$18:$18</definedName>
    <definedName name="_xlnm.Print_Titles" localSheetId="5">'04.3.1. (2)'!$18:$18</definedName>
    <definedName name="_xlnm.Print_Titles" localSheetId="6">'09.1.9.'!$18:$18</definedName>
    <definedName name="_xlnm.Print_Titles" localSheetId="7">'09.20.1.'!$18:$18</definedName>
    <definedName name="_xlnm.Print_Titles" localSheetId="8">'09.26.1.'!$18:$18</definedName>
    <definedName name="_xlnm.Print_Titles" localSheetId="9">'09.28.1.'!$18:$18</definedName>
    <definedName name="_xlnm.Print_Titles" localSheetId="10">'09.31.1.'!$18:$18</definedName>
    <definedName name="_xlnm.Print_Titles" localSheetId="11">'10.2.9.'!$18:$18</definedName>
    <definedName name="_xlnm.Print_Titles" localSheetId="12">'10.4.1.'!$18:$18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6" i="18" l="1"/>
  <c r="L296" i="18"/>
  <c r="I296" i="18"/>
  <c r="C296" i="18" s="1"/>
  <c r="F296" i="18"/>
  <c r="O295" i="18"/>
  <c r="L295" i="18"/>
  <c r="I295" i="18"/>
  <c r="F295" i="18"/>
  <c r="C295" i="18"/>
  <c r="O294" i="18"/>
  <c r="L294" i="18"/>
  <c r="I294" i="18"/>
  <c r="F294" i="18"/>
  <c r="C294" i="18" s="1"/>
  <c r="O293" i="18"/>
  <c r="L293" i="18"/>
  <c r="I293" i="18"/>
  <c r="F293" i="18"/>
  <c r="C293" i="18" s="1"/>
  <c r="O292" i="18"/>
  <c r="L292" i="18"/>
  <c r="I292" i="18"/>
  <c r="C292" i="18" s="1"/>
  <c r="F292" i="18"/>
  <c r="O291" i="18"/>
  <c r="O288" i="18" s="1"/>
  <c r="L291" i="18"/>
  <c r="L288" i="18" s="1"/>
  <c r="I291" i="18"/>
  <c r="F291" i="18"/>
  <c r="C291" i="18"/>
  <c r="O290" i="18"/>
  <c r="L290" i="18"/>
  <c r="I290" i="18"/>
  <c r="F290" i="18"/>
  <c r="C290" i="18" s="1"/>
  <c r="O289" i="18"/>
  <c r="L289" i="18"/>
  <c r="I289" i="18"/>
  <c r="F289" i="18"/>
  <c r="C289" i="18" s="1"/>
  <c r="N288" i="18"/>
  <c r="M288" i="18"/>
  <c r="K288" i="18"/>
  <c r="J288" i="18"/>
  <c r="I288" i="18"/>
  <c r="H288" i="18"/>
  <c r="G288" i="18"/>
  <c r="F288" i="18"/>
  <c r="C288" i="18" s="1"/>
  <c r="E288" i="18"/>
  <c r="D288" i="18"/>
  <c r="O283" i="18"/>
  <c r="L283" i="18"/>
  <c r="C283" i="18" s="1"/>
  <c r="I283" i="18"/>
  <c r="O282" i="18"/>
  <c r="O281" i="18" s="1"/>
  <c r="L282" i="18"/>
  <c r="I282" i="18"/>
  <c r="F282" i="18"/>
  <c r="C282" i="18"/>
  <c r="N281" i="18"/>
  <c r="M281" i="18"/>
  <c r="L281" i="18"/>
  <c r="K281" i="18"/>
  <c r="J281" i="18"/>
  <c r="I281" i="18"/>
  <c r="H281" i="18"/>
  <c r="G281" i="18"/>
  <c r="F281" i="18"/>
  <c r="E281" i="18"/>
  <c r="D281" i="18"/>
  <c r="O280" i="18"/>
  <c r="L280" i="18"/>
  <c r="I280" i="18"/>
  <c r="F280" i="18"/>
  <c r="C280" i="18" s="1"/>
  <c r="O279" i="18"/>
  <c r="N279" i="18"/>
  <c r="M279" i="18"/>
  <c r="L279" i="18"/>
  <c r="K279" i="18"/>
  <c r="J279" i="18"/>
  <c r="I279" i="18"/>
  <c r="H279" i="18"/>
  <c r="G279" i="18"/>
  <c r="F279" i="18"/>
  <c r="C279" i="18" s="1"/>
  <c r="E279" i="18"/>
  <c r="D279" i="18"/>
  <c r="O278" i="18"/>
  <c r="L278" i="18"/>
  <c r="I278" i="18"/>
  <c r="F278" i="18"/>
  <c r="C278" i="18"/>
  <c r="O277" i="18"/>
  <c r="O275" i="18" s="1"/>
  <c r="L277" i="18"/>
  <c r="I277" i="18"/>
  <c r="F277" i="18"/>
  <c r="C277" i="18" s="1"/>
  <c r="O276" i="18"/>
  <c r="L276" i="18"/>
  <c r="I276" i="18"/>
  <c r="F276" i="18"/>
  <c r="C276" i="18" s="1"/>
  <c r="N275" i="18"/>
  <c r="M275" i="18"/>
  <c r="L275" i="18"/>
  <c r="K275" i="18"/>
  <c r="J275" i="18"/>
  <c r="I275" i="18"/>
  <c r="H275" i="18"/>
  <c r="G275" i="18"/>
  <c r="F275" i="18"/>
  <c r="C275" i="18" s="1"/>
  <c r="E275" i="18"/>
  <c r="D275" i="18"/>
  <c r="O274" i="18"/>
  <c r="L274" i="18"/>
  <c r="I274" i="18"/>
  <c r="F274" i="18"/>
  <c r="C274" i="18"/>
  <c r="O273" i="18"/>
  <c r="O271" i="18" s="1"/>
  <c r="O269" i="18" s="1"/>
  <c r="O268" i="18" s="1"/>
  <c r="L273" i="18"/>
  <c r="I273" i="18"/>
  <c r="F273" i="18"/>
  <c r="C273" i="18" s="1"/>
  <c r="O272" i="18"/>
  <c r="L272" i="18"/>
  <c r="I272" i="18"/>
  <c r="F272" i="18"/>
  <c r="C272" i="18" s="1"/>
  <c r="N271" i="18"/>
  <c r="M271" i="18"/>
  <c r="L271" i="18"/>
  <c r="K271" i="18"/>
  <c r="J271" i="18"/>
  <c r="I271" i="18"/>
  <c r="H271" i="18"/>
  <c r="G271" i="18"/>
  <c r="F271" i="18"/>
  <c r="C271" i="18" s="1"/>
  <c r="E271" i="18"/>
  <c r="D271" i="18"/>
  <c r="O270" i="18"/>
  <c r="L270" i="18"/>
  <c r="L269" i="18" s="1"/>
  <c r="L268" i="18" s="1"/>
  <c r="C268" i="18" s="1"/>
  <c r="I270" i="18"/>
  <c r="F270" i="18"/>
  <c r="C270" i="18"/>
  <c r="I269" i="18"/>
  <c r="F269" i="18"/>
  <c r="C269" i="18" s="1"/>
  <c r="E269" i="18"/>
  <c r="D269" i="18"/>
  <c r="N268" i="18"/>
  <c r="M268" i="18"/>
  <c r="K268" i="18"/>
  <c r="J268" i="18"/>
  <c r="I268" i="18"/>
  <c r="H268" i="18"/>
  <c r="G268" i="18"/>
  <c r="F268" i="18"/>
  <c r="E268" i="18"/>
  <c r="D268" i="18"/>
  <c r="O267" i="18"/>
  <c r="L267" i="18"/>
  <c r="I267" i="18"/>
  <c r="F267" i="18"/>
  <c r="C267" i="18" s="1"/>
  <c r="O266" i="18"/>
  <c r="L266" i="18"/>
  <c r="I266" i="18"/>
  <c r="F266" i="18"/>
  <c r="C266" i="18" s="1"/>
  <c r="O265" i="18"/>
  <c r="L265" i="18"/>
  <c r="I265" i="18"/>
  <c r="F265" i="18"/>
  <c r="C265" i="18" s="1"/>
  <c r="O264" i="18"/>
  <c r="L264" i="18"/>
  <c r="I264" i="18"/>
  <c r="F264" i="18"/>
  <c r="C264" i="18"/>
  <c r="O263" i="18"/>
  <c r="N263" i="18"/>
  <c r="M263" i="18"/>
  <c r="L263" i="18"/>
  <c r="K263" i="18"/>
  <c r="J263" i="18"/>
  <c r="I263" i="18"/>
  <c r="H263" i="18"/>
  <c r="G263" i="18"/>
  <c r="F263" i="18"/>
  <c r="E263" i="18"/>
  <c r="D263" i="18"/>
  <c r="C263" i="18"/>
  <c r="O262" i="18"/>
  <c r="L262" i="18"/>
  <c r="I262" i="18"/>
  <c r="F262" i="18"/>
  <c r="C262" i="18"/>
  <c r="O261" i="18"/>
  <c r="L261" i="18"/>
  <c r="I261" i="18"/>
  <c r="F261" i="18"/>
  <c r="C261" i="18" s="1"/>
  <c r="O260" i="18"/>
  <c r="L260" i="18"/>
  <c r="I260" i="18"/>
  <c r="F260" i="18"/>
  <c r="C260" i="18"/>
  <c r="O259" i="18"/>
  <c r="N259" i="18"/>
  <c r="M259" i="18"/>
  <c r="L259" i="18"/>
  <c r="K259" i="18"/>
  <c r="J259" i="18"/>
  <c r="I259" i="18"/>
  <c r="H259" i="18"/>
  <c r="G259" i="18"/>
  <c r="F259" i="18"/>
  <c r="E259" i="18"/>
  <c r="D259" i="18"/>
  <c r="C259" i="18"/>
  <c r="O258" i="18"/>
  <c r="N258" i="18"/>
  <c r="M258" i="18"/>
  <c r="L258" i="18"/>
  <c r="K258" i="18"/>
  <c r="J258" i="18"/>
  <c r="I258" i="18"/>
  <c r="C258" i="18" s="1"/>
  <c r="H258" i="18"/>
  <c r="G258" i="18"/>
  <c r="F258" i="18"/>
  <c r="E258" i="18"/>
  <c r="D258" i="18"/>
  <c r="O257" i="18"/>
  <c r="L257" i="18"/>
  <c r="I257" i="18"/>
  <c r="F257" i="18"/>
  <c r="C257" i="18" s="1"/>
  <c r="O256" i="18"/>
  <c r="L256" i="18"/>
  <c r="I256" i="18"/>
  <c r="F256" i="18"/>
  <c r="C256" i="18"/>
  <c r="O255" i="18"/>
  <c r="L255" i="18"/>
  <c r="I255" i="18"/>
  <c r="F255" i="18"/>
  <c r="C255" i="18" s="1"/>
  <c r="O254" i="18"/>
  <c r="L254" i="18"/>
  <c r="I254" i="18"/>
  <c r="F254" i="18"/>
  <c r="C254" i="18" s="1"/>
  <c r="O253" i="18"/>
  <c r="L253" i="18"/>
  <c r="I253" i="18"/>
  <c r="F253" i="18"/>
  <c r="C253" i="18" s="1"/>
  <c r="O252" i="18"/>
  <c r="L252" i="18"/>
  <c r="I252" i="18"/>
  <c r="F252" i="18"/>
  <c r="C252" i="18"/>
  <c r="O251" i="18"/>
  <c r="N251" i="18"/>
  <c r="M251" i="18"/>
  <c r="L251" i="18"/>
  <c r="K251" i="18"/>
  <c r="J251" i="18"/>
  <c r="I251" i="18"/>
  <c r="H251" i="18"/>
  <c r="G251" i="18"/>
  <c r="F251" i="18"/>
  <c r="E251" i="18"/>
  <c r="D251" i="18"/>
  <c r="C251" i="18"/>
  <c r="O250" i="18"/>
  <c r="N250" i="18"/>
  <c r="M250" i="18"/>
  <c r="L250" i="18"/>
  <c r="K250" i="18"/>
  <c r="J250" i="18"/>
  <c r="I250" i="18"/>
  <c r="H250" i="18"/>
  <c r="G250" i="18"/>
  <c r="F250" i="18"/>
  <c r="C250" i="18" s="1"/>
  <c r="E250" i="18"/>
  <c r="D250" i="18"/>
  <c r="O249" i="18"/>
  <c r="L249" i="18"/>
  <c r="I249" i="18"/>
  <c r="F249" i="18"/>
  <c r="C249" i="18"/>
  <c r="O248" i="18"/>
  <c r="L248" i="18"/>
  <c r="I248" i="18"/>
  <c r="F248" i="18"/>
  <c r="C248" i="18" s="1"/>
  <c r="O247" i="18"/>
  <c r="L247" i="18"/>
  <c r="I247" i="18"/>
  <c r="F247" i="18"/>
  <c r="C247" i="18" s="1"/>
  <c r="O246" i="18"/>
  <c r="L246" i="18"/>
  <c r="L245" i="18" s="1"/>
  <c r="L230" i="18" s="1"/>
  <c r="I246" i="18"/>
  <c r="F246" i="18"/>
  <c r="C246" i="18" s="1"/>
  <c r="O245" i="18"/>
  <c r="N245" i="18"/>
  <c r="M245" i="18"/>
  <c r="K245" i="18"/>
  <c r="J245" i="18"/>
  <c r="I245" i="18"/>
  <c r="H245" i="18"/>
  <c r="G245" i="18"/>
  <c r="F245" i="18"/>
  <c r="E245" i="18"/>
  <c r="D245" i="18"/>
  <c r="O244" i="18"/>
  <c r="L244" i="18"/>
  <c r="I244" i="18"/>
  <c r="F244" i="18"/>
  <c r="C244" i="18"/>
  <c r="O243" i="18"/>
  <c r="L243" i="18"/>
  <c r="I243" i="18"/>
  <c r="F243" i="18"/>
  <c r="C243" i="18" s="1"/>
  <c r="O242" i="18"/>
  <c r="L242" i="18"/>
  <c r="I242" i="18"/>
  <c r="F242" i="18"/>
  <c r="C242" i="18" s="1"/>
  <c r="O241" i="18"/>
  <c r="L241" i="18"/>
  <c r="C241" i="18" s="1"/>
  <c r="I241" i="18"/>
  <c r="F241" i="18"/>
  <c r="O240" i="18"/>
  <c r="L240" i="18"/>
  <c r="I240" i="18"/>
  <c r="F240" i="18"/>
  <c r="C240" i="18"/>
  <c r="O239" i="18"/>
  <c r="L239" i="18"/>
  <c r="I239" i="18"/>
  <c r="F239" i="18"/>
  <c r="C239" i="18" s="1"/>
  <c r="O238" i="18"/>
  <c r="L238" i="18"/>
  <c r="I238" i="18"/>
  <c r="F238" i="18"/>
  <c r="C238" i="18" s="1"/>
  <c r="O237" i="18"/>
  <c r="N237" i="18"/>
  <c r="M237" i="18"/>
  <c r="L237" i="18"/>
  <c r="K237" i="18"/>
  <c r="J237" i="18"/>
  <c r="I237" i="18"/>
  <c r="H237" i="18"/>
  <c r="G237" i="18"/>
  <c r="F237" i="18"/>
  <c r="C237" i="18" s="1"/>
  <c r="E237" i="18"/>
  <c r="D237" i="18"/>
  <c r="O236" i="18"/>
  <c r="L236" i="18"/>
  <c r="I236" i="18"/>
  <c r="F236" i="18"/>
  <c r="C236" i="18"/>
  <c r="O235" i="18"/>
  <c r="L235" i="18"/>
  <c r="I235" i="18"/>
  <c r="F235" i="18"/>
  <c r="C235" i="18" s="1"/>
  <c r="O234" i="18"/>
  <c r="N234" i="18"/>
  <c r="M234" i="18"/>
  <c r="L234" i="18"/>
  <c r="K234" i="18"/>
  <c r="J234" i="18"/>
  <c r="I234" i="18"/>
  <c r="H234" i="18"/>
  <c r="G234" i="18"/>
  <c r="F234" i="18"/>
  <c r="E234" i="18"/>
  <c r="D234" i="18"/>
  <c r="C234" i="18"/>
  <c r="O233" i="18"/>
  <c r="L233" i="18"/>
  <c r="I233" i="18"/>
  <c r="F233" i="18"/>
  <c r="C233" i="18" s="1"/>
  <c r="O232" i="18"/>
  <c r="N232" i="18"/>
  <c r="M232" i="18"/>
  <c r="L232" i="18"/>
  <c r="K232" i="18"/>
  <c r="J232" i="18"/>
  <c r="I232" i="18"/>
  <c r="H232" i="18"/>
  <c r="G232" i="18"/>
  <c r="F232" i="18"/>
  <c r="E232" i="18"/>
  <c r="D232" i="18"/>
  <c r="C232" i="18"/>
  <c r="O231" i="18"/>
  <c r="L231" i="18"/>
  <c r="I231" i="18"/>
  <c r="F231" i="18"/>
  <c r="C231" i="18" s="1"/>
  <c r="O230" i="18"/>
  <c r="N230" i="18"/>
  <c r="M230" i="18"/>
  <c r="K230" i="18"/>
  <c r="J230" i="18"/>
  <c r="I230" i="18"/>
  <c r="H230" i="18"/>
  <c r="G230" i="18"/>
  <c r="F230" i="18"/>
  <c r="E230" i="18"/>
  <c r="D230" i="18"/>
  <c r="O229" i="18"/>
  <c r="N229" i="18"/>
  <c r="M229" i="18"/>
  <c r="K229" i="18"/>
  <c r="J229" i="18"/>
  <c r="I229" i="18"/>
  <c r="H229" i="18"/>
  <c r="G229" i="18"/>
  <c r="F229" i="18"/>
  <c r="E229" i="18"/>
  <c r="D229" i="18"/>
  <c r="O228" i="18"/>
  <c r="L228" i="18"/>
  <c r="I228" i="18"/>
  <c r="F228" i="18"/>
  <c r="C228" i="18"/>
  <c r="O227" i="18"/>
  <c r="O226" i="18" s="1"/>
  <c r="L227" i="18"/>
  <c r="I227" i="18"/>
  <c r="F227" i="18"/>
  <c r="C227" i="18" s="1"/>
  <c r="N226" i="18"/>
  <c r="M226" i="18"/>
  <c r="L226" i="18"/>
  <c r="K226" i="18"/>
  <c r="J226" i="18"/>
  <c r="I226" i="18"/>
  <c r="H226" i="18"/>
  <c r="G226" i="18"/>
  <c r="F226" i="18"/>
  <c r="C226" i="18" s="1"/>
  <c r="E226" i="18"/>
  <c r="D226" i="18"/>
  <c r="O225" i="18"/>
  <c r="L225" i="18"/>
  <c r="I225" i="18"/>
  <c r="F225" i="18"/>
  <c r="C225" i="18"/>
  <c r="O224" i="18"/>
  <c r="L224" i="18"/>
  <c r="I224" i="18"/>
  <c r="F224" i="18"/>
  <c r="C224" i="18"/>
  <c r="O223" i="18"/>
  <c r="L223" i="18"/>
  <c r="I223" i="18"/>
  <c r="F223" i="18"/>
  <c r="C223" i="18" s="1"/>
  <c r="O222" i="18"/>
  <c r="L222" i="18"/>
  <c r="I222" i="18"/>
  <c r="F222" i="18"/>
  <c r="C222" i="18" s="1"/>
  <c r="O221" i="18"/>
  <c r="L221" i="18"/>
  <c r="I221" i="18"/>
  <c r="F221" i="18"/>
  <c r="C221" i="18"/>
  <c r="O220" i="18"/>
  <c r="L220" i="18"/>
  <c r="I220" i="18"/>
  <c r="F220" i="18"/>
  <c r="C220" i="18"/>
  <c r="O219" i="18"/>
  <c r="L219" i="18"/>
  <c r="I219" i="18"/>
  <c r="F219" i="18"/>
  <c r="C219" i="18" s="1"/>
  <c r="O218" i="18"/>
  <c r="L218" i="18"/>
  <c r="I218" i="18"/>
  <c r="F218" i="18"/>
  <c r="C218" i="18" s="1"/>
  <c r="O217" i="18"/>
  <c r="L217" i="18"/>
  <c r="C217" i="18" s="1"/>
  <c r="I217" i="18"/>
  <c r="F217" i="18"/>
  <c r="O216" i="18"/>
  <c r="O215" i="18" s="1"/>
  <c r="O203" i="18" s="1"/>
  <c r="L216" i="18"/>
  <c r="I216" i="18"/>
  <c r="F216" i="18"/>
  <c r="F215" i="18" s="1"/>
  <c r="C216" i="18"/>
  <c r="N215" i="18"/>
  <c r="M215" i="18"/>
  <c r="L215" i="18"/>
  <c r="K215" i="18"/>
  <c r="J215" i="18"/>
  <c r="I215" i="18"/>
  <c r="H215" i="18"/>
  <c r="G215" i="18"/>
  <c r="E215" i="18"/>
  <c r="D215" i="18"/>
  <c r="O214" i="18"/>
  <c r="L214" i="18"/>
  <c r="I214" i="18"/>
  <c r="F214" i="18"/>
  <c r="C214" i="18" s="1"/>
  <c r="O213" i="18"/>
  <c r="L213" i="18"/>
  <c r="C213" i="18" s="1"/>
  <c r="I213" i="18"/>
  <c r="F213" i="18"/>
  <c r="O212" i="18"/>
  <c r="L212" i="18"/>
  <c r="I212" i="18"/>
  <c r="F212" i="18"/>
  <c r="C212" i="18"/>
  <c r="O211" i="18"/>
  <c r="L211" i="18"/>
  <c r="I211" i="18"/>
  <c r="F211" i="18"/>
  <c r="C211" i="18" s="1"/>
  <c r="O210" i="18"/>
  <c r="L210" i="18"/>
  <c r="I210" i="18"/>
  <c r="F210" i="18"/>
  <c r="C210" i="18" s="1"/>
  <c r="O209" i="18"/>
  <c r="L209" i="18"/>
  <c r="C209" i="18" s="1"/>
  <c r="I209" i="18"/>
  <c r="F209" i="18"/>
  <c r="O208" i="18"/>
  <c r="L208" i="18"/>
  <c r="I208" i="18"/>
  <c r="F208" i="18"/>
  <c r="C208" i="18"/>
  <c r="O207" i="18"/>
  <c r="L207" i="18"/>
  <c r="I207" i="18"/>
  <c r="F207" i="18"/>
  <c r="C207" i="18" s="1"/>
  <c r="O206" i="18"/>
  <c r="L206" i="18"/>
  <c r="I206" i="18"/>
  <c r="F206" i="18"/>
  <c r="C206" i="18" s="1"/>
  <c r="O205" i="18"/>
  <c r="L205" i="18"/>
  <c r="C205" i="18" s="1"/>
  <c r="I205" i="18"/>
  <c r="I204" i="18" s="1"/>
  <c r="F205" i="18"/>
  <c r="O204" i="18"/>
  <c r="N204" i="18"/>
  <c r="N203" i="18" s="1"/>
  <c r="M204" i="18"/>
  <c r="L204" i="18"/>
  <c r="K204" i="18"/>
  <c r="K203" i="18" s="1"/>
  <c r="J204" i="18"/>
  <c r="J203" i="18" s="1"/>
  <c r="H204" i="18"/>
  <c r="G204" i="18"/>
  <c r="G203" i="18" s="1"/>
  <c r="F204" i="18"/>
  <c r="F203" i="18" s="1"/>
  <c r="E204" i="18"/>
  <c r="D204" i="18"/>
  <c r="M203" i="18"/>
  <c r="L203" i="18"/>
  <c r="H203" i="18"/>
  <c r="E203" i="18"/>
  <c r="D203" i="18"/>
  <c r="O202" i="18"/>
  <c r="L202" i="18"/>
  <c r="I202" i="18"/>
  <c r="F202" i="18"/>
  <c r="C202" i="18" s="1"/>
  <c r="O201" i="18"/>
  <c r="L201" i="18"/>
  <c r="C201" i="18" s="1"/>
  <c r="I201" i="18"/>
  <c r="F201" i="18"/>
  <c r="O200" i="18"/>
  <c r="L200" i="18"/>
  <c r="I200" i="18"/>
  <c r="F200" i="18"/>
  <c r="C200" i="18"/>
  <c r="O199" i="18"/>
  <c r="L199" i="18"/>
  <c r="I199" i="18"/>
  <c r="F199" i="18"/>
  <c r="C199" i="18" s="1"/>
  <c r="O198" i="18"/>
  <c r="L198" i="18"/>
  <c r="L197" i="18" s="1"/>
  <c r="L195" i="18" s="1"/>
  <c r="L194" i="18" s="1"/>
  <c r="I198" i="18"/>
  <c r="I197" i="18" s="1"/>
  <c r="I195" i="18" s="1"/>
  <c r="F198" i="18"/>
  <c r="C198" i="18" s="1"/>
  <c r="O197" i="18"/>
  <c r="N197" i="18"/>
  <c r="N195" i="18" s="1"/>
  <c r="N194" i="18" s="1"/>
  <c r="N193" i="18" s="1"/>
  <c r="M197" i="18"/>
  <c r="K197" i="18"/>
  <c r="K195" i="18" s="1"/>
  <c r="K194" i="18" s="1"/>
  <c r="K193" i="18" s="1"/>
  <c r="J197" i="18"/>
  <c r="J195" i="18" s="1"/>
  <c r="J194" i="18" s="1"/>
  <c r="J193" i="18" s="1"/>
  <c r="H197" i="18"/>
  <c r="G197" i="18"/>
  <c r="G195" i="18" s="1"/>
  <c r="G194" i="18" s="1"/>
  <c r="G193" i="18" s="1"/>
  <c r="F197" i="18"/>
  <c r="C197" i="18" s="1"/>
  <c r="E197" i="18"/>
  <c r="D197" i="18"/>
  <c r="O196" i="18"/>
  <c r="O195" i="18" s="1"/>
  <c r="O194" i="18" s="1"/>
  <c r="O193" i="18" s="1"/>
  <c r="L196" i="18"/>
  <c r="I196" i="18"/>
  <c r="F196" i="18"/>
  <c r="F195" i="18" s="1"/>
  <c r="C196" i="18"/>
  <c r="M195" i="18"/>
  <c r="H195" i="18"/>
  <c r="H194" i="18" s="1"/>
  <c r="H193" i="18" s="1"/>
  <c r="E195" i="18"/>
  <c r="D195" i="18"/>
  <c r="D194" i="18" s="1"/>
  <c r="D193" i="18" s="1"/>
  <c r="M194" i="18"/>
  <c r="M193" i="18" s="1"/>
  <c r="E194" i="18"/>
  <c r="E193" i="18" s="1"/>
  <c r="O192" i="18"/>
  <c r="O191" i="18" s="1"/>
  <c r="O190" i="18" s="1"/>
  <c r="L192" i="18"/>
  <c r="I192" i="18"/>
  <c r="F192" i="18"/>
  <c r="F191" i="18" s="1"/>
  <c r="C192" i="18"/>
  <c r="N191" i="18"/>
  <c r="M191" i="18"/>
  <c r="L191" i="18"/>
  <c r="L190" i="18" s="1"/>
  <c r="K191" i="18"/>
  <c r="K190" i="18" s="1"/>
  <c r="J191" i="18"/>
  <c r="I191" i="18"/>
  <c r="H191" i="18"/>
  <c r="H190" i="18" s="1"/>
  <c r="G191" i="18"/>
  <c r="G190" i="18" s="1"/>
  <c r="E191" i="18"/>
  <c r="D191" i="18"/>
  <c r="D190" i="18" s="1"/>
  <c r="N190" i="18"/>
  <c r="M190" i="18"/>
  <c r="J190" i="18"/>
  <c r="I190" i="18"/>
  <c r="E190" i="18"/>
  <c r="O189" i="18"/>
  <c r="L189" i="18"/>
  <c r="C189" i="18" s="1"/>
  <c r="I189" i="18"/>
  <c r="F189" i="18"/>
  <c r="O188" i="18"/>
  <c r="O187" i="18" s="1"/>
  <c r="O186" i="18" s="1"/>
  <c r="L188" i="18"/>
  <c r="I188" i="18"/>
  <c r="F188" i="18"/>
  <c r="F187" i="18" s="1"/>
  <c r="C188" i="18"/>
  <c r="N187" i="18"/>
  <c r="M187" i="18"/>
  <c r="L187" i="18"/>
  <c r="L186" i="18" s="1"/>
  <c r="K187" i="18"/>
  <c r="K186" i="18" s="1"/>
  <c r="J187" i="18"/>
  <c r="I187" i="18"/>
  <c r="H187" i="18"/>
  <c r="H186" i="18" s="1"/>
  <c r="G187" i="18"/>
  <c r="G186" i="18" s="1"/>
  <c r="E187" i="18"/>
  <c r="D187" i="18"/>
  <c r="D186" i="18" s="1"/>
  <c r="N186" i="18"/>
  <c r="M186" i="18"/>
  <c r="J186" i="18"/>
  <c r="I186" i="18"/>
  <c r="E186" i="18"/>
  <c r="O185" i="18"/>
  <c r="L185" i="18"/>
  <c r="C185" i="18" s="1"/>
  <c r="I185" i="18"/>
  <c r="F185" i="18"/>
  <c r="O184" i="18"/>
  <c r="O183" i="18" s="1"/>
  <c r="L184" i="18"/>
  <c r="I184" i="18"/>
  <c r="F184" i="18"/>
  <c r="F183" i="18" s="1"/>
  <c r="C184" i="18"/>
  <c r="N183" i="18"/>
  <c r="M183" i="18"/>
  <c r="L183" i="18"/>
  <c r="K183" i="18"/>
  <c r="J183" i="18"/>
  <c r="I183" i="18"/>
  <c r="H183" i="18"/>
  <c r="G183" i="18"/>
  <c r="E183" i="18"/>
  <c r="D183" i="18"/>
  <c r="O182" i="18"/>
  <c r="L182" i="18"/>
  <c r="I182" i="18"/>
  <c r="F182" i="18"/>
  <c r="C182" i="18" s="1"/>
  <c r="O181" i="18"/>
  <c r="L181" i="18"/>
  <c r="C181" i="18" s="1"/>
  <c r="I181" i="18"/>
  <c r="F181" i="18"/>
  <c r="O180" i="18"/>
  <c r="L180" i="18"/>
  <c r="I180" i="18"/>
  <c r="F180" i="18"/>
  <c r="C180" i="18"/>
  <c r="O179" i="18"/>
  <c r="O178" i="18" s="1"/>
  <c r="L179" i="18"/>
  <c r="I179" i="18"/>
  <c r="F179" i="18"/>
  <c r="F178" i="18" s="1"/>
  <c r="N178" i="18"/>
  <c r="M178" i="18"/>
  <c r="K178" i="18"/>
  <c r="J178" i="18"/>
  <c r="I178" i="18"/>
  <c r="H178" i="18"/>
  <c r="G178" i="18"/>
  <c r="E178" i="18"/>
  <c r="D178" i="18"/>
  <c r="O177" i="18"/>
  <c r="L177" i="18"/>
  <c r="C177" i="18" s="1"/>
  <c r="I177" i="18"/>
  <c r="F177" i="18"/>
  <c r="O176" i="18"/>
  <c r="L176" i="18"/>
  <c r="I176" i="18"/>
  <c r="F176" i="18"/>
  <c r="C176" i="18"/>
  <c r="O175" i="18"/>
  <c r="O174" i="18" s="1"/>
  <c r="O173" i="18" s="1"/>
  <c r="O172" i="18" s="1"/>
  <c r="L175" i="18"/>
  <c r="I175" i="18"/>
  <c r="F175" i="18"/>
  <c r="F174" i="18" s="1"/>
  <c r="F173" i="18" s="1"/>
  <c r="N174" i="18"/>
  <c r="M174" i="18"/>
  <c r="M173" i="18" s="1"/>
  <c r="M172" i="18" s="1"/>
  <c r="K174" i="18"/>
  <c r="J174" i="18"/>
  <c r="I174" i="18"/>
  <c r="I173" i="18" s="1"/>
  <c r="I172" i="18" s="1"/>
  <c r="H174" i="18"/>
  <c r="H173" i="18" s="1"/>
  <c r="H172" i="18" s="1"/>
  <c r="G174" i="18"/>
  <c r="E174" i="18"/>
  <c r="E173" i="18" s="1"/>
  <c r="E172" i="18" s="1"/>
  <c r="D174" i="18"/>
  <c r="D173" i="18" s="1"/>
  <c r="D172" i="18" s="1"/>
  <c r="N173" i="18"/>
  <c r="N172" i="18" s="1"/>
  <c r="K173" i="18"/>
  <c r="J173" i="18"/>
  <c r="J172" i="18" s="1"/>
  <c r="G173" i="18"/>
  <c r="K172" i="18"/>
  <c r="G172" i="18"/>
  <c r="O171" i="18"/>
  <c r="L171" i="18"/>
  <c r="I171" i="18"/>
  <c r="F171" i="18"/>
  <c r="C171" i="18" s="1"/>
  <c r="O170" i="18"/>
  <c r="L170" i="18"/>
  <c r="I170" i="18"/>
  <c r="F170" i="18"/>
  <c r="O169" i="18"/>
  <c r="L169" i="18"/>
  <c r="C169" i="18" s="1"/>
  <c r="I169" i="18"/>
  <c r="F169" i="18"/>
  <c r="O168" i="18"/>
  <c r="L168" i="18"/>
  <c r="I168" i="18"/>
  <c r="F168" i="18"/>
  <c r="C168" i="18"/>
  <c r="O167" i="18"/>
  <c r="L167" i="18"/>
  <c r="I167" i="18"/>
  <c r="F167" i="18"/>
  <c r="C167" i="18" s="1"/>
  <c r="O166" i="18"/>
  <c r="L166" i="18"/>
  <c r="I166" i="18"/>
  <c r="I165" i="18" s="1"/>
  <c r="F166" i="18"/>
  <c r="O165" i="18"/>
  <c r="O164" i="18" s="1"/>
  <c r="N165" i="18"/>
  <c r="N164" i="18" s="1"/>
  <c r="M165" i="18"/>
  <c r="M164" i="18" s="1"/>
  <c r="K165" i="18"/>
  <c r="J165" i="18"/>
  <c r="J164" i="18" s="1"/>
  <c r="H165" i="18"/>
  <c r="G165" i="18"/>
  <c r="F165" i="18"/>
  <c r="F164" i="18" s="1"/>
  <c r="E165" i="18"/>
  <c r="E164" i="18" s="1"/>
  <c r="D165" i="18"/>
  <c r="K164" i="18"/>
  <c r="H164" i="18"/>
  <c r="G164" i="18"/>
  <c r="D164" i="18"/>
  <c r="O163" i="18"/>
  <c r="L163" i="18"/>
  <c r="I163" i="18"/>
  <c r="F163" i="18"/>
  <c r="C163" i="18" s="1"/>
  <c r="O162" i="18"/>
  <c r="L162" i="18"/>
  <c r="I162" i="18"/>
  <c r="F162" i="18"/>
  <c r="O161" i="18"/>
  <c r="L161" i="18"/>
  <c r="I161" i="18"/>
  <c r="C161" i="18" s="1"/>
  <c r="F161" i="18"/>
  <c r="O160" i="18"/>
  <c r="O159" i="18" s="1"/>
  <c r="L160" i="18"/>
  <c r="I160" i="18"/>
  <c r="F160" i="18"/>
  <c r="F159" i="18" s="1"/>
  <c r="C160" i="18"/>
  <c r="N159" i="18"/>
  <c r="M159" i="18"/>
  <c r="L159" i="18"/>
  <c r="K159" i="18"/>
  <c r="J159" i="18"/>
  <c r="H159" i="18"/>
  <c r="G159" i="18"/>
  <c r="E159" i="18"/>
  <c r="D159" i="18"/>
  <c r="O158" i="18"/>
  <c r="L158" i="18"/>
  <c r="I158" i="18"/>
  <c r="F158" i="18"/>
  <c r="C158" i="18" s="1"/>
  <c r="O157" i="18"/>
  <c r="L157" i="18"/>
  <c r="I157" i="18"/>
  <c r="F157" i="18"/>
  <c r="C157" i="18" s="1"/>
  <c r="O156" i="18"/>
  <c r="L156" i="18"/>
  <c r="I156" i="18"/>
  <c r="C156" i="18" s="1"/>
  <c r="F156" i="18"/>
  <c r="O155" i="18"/>
  <c r="L155" i="18"/>
  <c r="I155" i="18"/>
  <c r="F155" i="18"/>
  <c r="C155" i="18"/>
  <c r="O154" i="18"/>
  <c r="L154" i="18"/>
  <c r="I154" i="18"/>
  <c r="F154" i="18"/>
  <c r="C154" i="18" s="1"/>
  <c r="O153" i="18"/>
  <c r="L153" i="18"/>
  <c r="I153" i="18"/>
  <c r="F153" i="18"/>
  <c r="C153" i="18" s="1"/>
  <c r="O152" i="18"/>
  <c r="L152" i="18"/>
  <c r="I152" i="18"/>
  <c r="C152" i="18" s="1"/>
  <c r="F152" i="18"/>
  <c r="O151" i="18"/>
  <c r="O150" i="18" s="1"/>
  <c r="L151" i="18"/>
  <c r="I151" i="18"/>
  <c r="F151" i="18"/>
  <c r="F150" i="18" s="1"/>
  <c r="C151" i="18"/>
  <c r="N150" i="18"/>
  <c r="M150" i="18"/>
  <c r="L150" i="18"/>
  <c r="K150" i="18"/>
  <c r="J150" i="18"/>
  <c r="H150" i="18"/>
  <c r="G150" i="18"/>
  <c r="E150" i="18"/>
  <c r="D150" i="18"/>
  <c r="O149" i="18"/>
  <c r="L149" i="18"/>
  <c r="I149" i="18"/>
  <c r="F149" i="18"/>
  <c r="C149" i="18" s="1"/>
  <c r="O148" i="18"/>
  <c r="L148" i="18"/>
  <c r="I148" i="18"/>
  <c r="C148" i="18" s="1"/>
  <c r="F148" i="18"/>
  <c r="O147" i="18"/>
  <c r="L147" i="18"/>
  <c r="I147" i="18"/>
  <c r="F147" i="18"/>
  <c r="C147" i="18"/>
  <c r="O146" i="18"/>
  <c r="L146" i="18"/>
  <c r="I146" i="18"/>
  <c r="F146" i="18"/>
  <c r="C146" i="18" s="1"/>
  <c r="O145" i="18"/>
  <c r="L145" i="18"/>
  <c r="I145" i="18"/>
  <c r="F145" i="18"/>
  <c r="C145" i="18" s="1"/>
  <c r="O144" i="18"/>
  <c r="L144" i="18"/>
  <c r="L143" i="18" s="1"/>
  <c r="I144" i="18"/>
  <c r="C144" i="18" s="1"/>
  <c r="F144" i="18"/>
  <c r="O143" i="18"/>
  <c r="N143" i="18"/>
  <c r="M143" i="18"/>
  <c r="K143" i="18"/>
  <c r="J143" i="18"/>
  <c r="H143" i="18"/>
  <c r="G143" i="18"/>
  <c r="E143" i="18"/>
  <c r="D143" i="18"/>
  <c r="O142" i="18"/>
  <c r="O140" i="18" s="1"/>
  <c r="L142" i="18"/>
  <c r="I142" i="18"/>
  <c r="F142" i="18"/>
  <c r="C142" i="18" s="1"/>
  <c r="O141" i="18"/>
  <c r="L141" i="18"/>
  <c r="L140" i="18" s="1"/>
  <c r="I141" i="18"/>
  <c r="I140" i="18" s="1"/>
  <c r="F141" i="18"/>
  <c r="C141" i="18" s="1"/>
  <c r="N140" i="18"/>
  <c r="M140" i="18"/>
  <c r="K140" i="18"/>
  <c r="J140" i="18"/>
  <c r="H140" i="18"/>
  <c r="G140" i="18"/>
  <c r="F140" i="18"/>
  <c r="C140" i="18" s="1"/>
  <c r="E140" i="18"/>
  <c r="D140" i="18"/>
  <c r="O139" i="18"/>
  <c r="L139" i="18"/>
  <c r="I139" i="18"/>
  <c r="F139" i="18"/>
  <c r="C139" i="18"/>
  <c r="O138" i="18"/>
  <c r="L138" i="18"/>
  <c r="I138" i="18"/>
  <c r="F138" i="18"/>
  <c r="C138" i="18" s="1"/>
  <c r="O137" i="18"/>
  <c r="L137" i="18"/>
  <c r="I137" i="18"/>
  <c r="F137" i="18"/>
  <c r="C137" i="18" s="1"/>
  <c r="O136" i="18"/>
  <c r="L136" i="18"/>
  <c r="L135" i="18" s="1"/>
  <c r="I136" i="18"/>
  <c r="C136" i="18" s="1"/>
  <c r="F136" i="18"/>
  <c r="O135" i="18"/>
  <c r="N135" i="18"/>
  <c r="N129" i="18" s="1"/>
  <c r="M135" i="18"/>
  <c r="K135" i="18"/>
  <c r="J135" i="18"/>
  <c r="J129" i="18" s="1"/>
  <c r="H135" i="18"/>
  <c r="G135" i="18"/>
  <c r="E135" i="18"/>
  <c r="D135" i="18"/>
  <c r="O134" i="18"/>
  <c r="L134" i="18"/>
  <c r="I134" i="18"/>
  <c r="F134" i="18"/>
  <c r="C134" i="18" s="1"/>
  <c r="O133" i="18"/>
  <c r="L133" i="18"/>
  <c r="I133" i="18"/>
  <c r="F133" i="18"/>
  <c r="C133" i="18" s="1"/>
  <c r="O132" i="18"/>
  <c r="L132" i="18"/>
  <c r="I132" i="18"/>
  <c r="C132" i="18" s="1"/>
  <c r="F132" i="18"/>
  <c r="O131" i="18"/>
  <c r="O130" i="18" s="1"/>
  <c r="O129" i="18" s="1"/>
  <c r="L131" i="18"/>
  <c r="I131" i="18"/>
  <c r="F131" i="18"/>
  <c r="F130" i="18" s="1"/>
  <c r="C131" i="18"/>
  <c r="N130" i="18"/>
  <c r="M130" i="18"/>
  <c r="L130" i="18"/>
  <c r="L129" i="18" s="1"/>
  <c r="K130" i="18"/>
  <c r="K129" i="18" s="1"/>
  <c r="J130" i="18"/>
  <c r="H130" i="18"/>
  <c r="H129" i="18" s="1"/>
  <c r="G130" i="18"/>
  <c r="G129" i="18" s="1"/>
  <c r="E130" i="18"/>
  <c r="D130" i="18"/>
  <c r="D129" i="18" s="1"/>
  <c r="M129" i="18"/>
  <c r="E129" i="18"/>
  <c r="O128" i="18"/>
  <c r="L128" i="18"/>
  <c r="L127" i="18" s="1"/>
  <c r="I128" i="18"/>
  <c r="C128" i="18" s="1"/>
  <c r="F128" i="18"/>
  <c r="O127" i="18"/>
  <c r="N127" i="18"/>
  <c r="M127" i="18"/>
  <c r="K127" i="18"/>
  <c r="J127" i="18"/>
  <c r="H127" i="18"/>
  <c r="G127" i="18"/>
  <c r="F127" i="18"/>
  <c r="E127" i="18"/>
  <c r="D127" i="18"/>
  <c r="O126" i="18"/>
  <c r="L126" i="18"/>
  <c r="I126" i="18"/>
  <c r="F126" i="18"/>
  <c r="C126" i="18" s="1"/>
  <c r="O125" i="18"/>
  <c r="L125" i="18"/>
  <c r="I125" i="18"/>
  <c r="F125" i="18"/>
  <c r="C125" i="18" s="1"/>
  <c r="O124" i="18"/>
  <c r="L124" i="18"/>
  <c r="L121" i="18" s="1"/>
  <c r="I124" i="18"/>
  <c r="C124" i="18" s="1"/>
  <c r="F124" i="18"/>
  <c r="O123" i="18"/>
  <c r="L123" i="18"/>
  <c r="I123" i="18"/>
  <c r="F123" i="18"/>
  <c r="C123" i="18"/>
  <c r="O122" i="18"/>
  <c r="O121" i="18" s="1"/>
  <c r="L122" i="18"/>
  <c r="I122" i="18"/>
  <c r="F122" i="18"/>
  <c r="F121" i="18" s="1"/>
  <c r="N121" i="18"/>
  <c r="M121" i="18"/>
  <c r="K121" i="18"/>
  <c r="J121" i="18"/>
  <c r="I121" i="18"/>
  <c r="H121" i="18"/>
  <c r="G121" i="18"/>
  <c r="E121" i="18"/>
  <c r="D121" i="18"/>
  <c r="O120" i="18"/>
  <c r="L120" i="18"/>
  <c r="I120" i="18"/>
  <c r="C120" i="18" s="1"/>
  <c r="F120" i="18"/>
  <c r="O119" i="18"/>
  <c r="L119" i="18"/>
  <c r="I119" i="18"/>
  <c r="F119" i="18"/>
  <c r="C119" i="18"/>
  <c r="O118" i="18"/>
  <c r="L118" i="18"/>
  <c r="I118" i="18"/>
  <c r="F118" i="18"/>
  <c r="C118" i="18" s="1"/>
  <c r="O117" i="18"/>
  <c r="L117" i="18"/>
  <c r="I117" i="18"/>
  <c r="F117" i="18"/>
  <c r="C117" i="18" s="1"/>
  <c r="O116" i="18"/>
  <c r="L116" i="18"/>
  <c r="L115" i="18" s="1"/>
  <c r="I116" i="18"/>
  <c r="C116" i="18" s="1"/>
  <c r="F116" i="18"/>
  <c r="O115" i="18"/>
  <c r="N115" i="18"/>
  <c r="M115" i="18"/>
  <c r="K115" i="18"/>
  <c r="J115" i="18"/>
  <c r="H115" i="18"/>
  <c r="G115" i="18"/>
  <c r="E115" i="18"/>
  <c r="D115" i="18"/>
  <c r="O114" i="18"/>
  <c r="L114" i="18"/>
  <c r="I114" i="18"/>
  <c r="F114" i="18"/>
  <c r="C114" i="18" s="1"/>
  <c r="O113" i="18"/>
  <c r="L113" i="18"/>
  <c r="I113" i="18"/>
  <c r="F113" i="18"/>
  <c r="C113" i="18" s="1"/>
  <c r="O112" i="18"/>
  <c r="L112" i="18"/>
  <c r="L111" i="18" s="1"/>
  <c r="I112" i="18"/>
  <c r="C112" i="18" s="1"/>
  <c r="F112" i="18"/>
  <c r="O111" i="18"/>
  <c r="N111" i="18"/>
  <c r="M111" i="18"/>
  <c r="K111" i="18"/>
  <c r="J111" i="18"/>
  <c r="H111" i="18"/>
  <c r="G111" i="18"/>
  <c r="E111" i="18"/>
  <c r="D111" i="18"/>
  <c r="O110" i="18"/>
  <c r="L110" i="18"/>
  <c r="I110" i="18"/>
  <c r="F110" i="18"/>
  <c r="C110" i="18" s="1"/>
  <c r="O109" i="18"/>
  <c r="L109" i="18"/>
  <c r="I109" i="18"/>
  <c r="F109" i="18"/>
  <c r="C109" i="18" s="1"/>
  <c r="O108" i="18"/>
  <c r="L108" i="18"/>
  <c r="I108" i="18"/>
  <c r="C108" i="18" s="1"/>
  <c r="F108" i="18"/>
  <c r="O107" i="18"/>
  <c r="L107" i="18"/>
  <c r="I107" i="18"/>
  <c r="F107" i="18"/>
  <c r="C107" i="18"/>
  <c r="O106" i="18"/>
  <c r="L106" i="18"/>
  <c r="I106" i="18"/>
  <c r="F106" i="18"/>
  <c r="C106" i="18" s="1"/>
  <c r="O105" i="18"/>
  <c r="L105" i="18"/>
  <c r="I105" i="18"/>
  <c r="F105" i="18"/>
  <c r="C105" i="18" s="1"/>
  <c r="O104" i="18"/>
  <c r="L104" i="18"/>
  <c r="I104" i="18"/>
  <c r="C104" i="18" s="1"/>
  <c r="F104" i="18"/>
  <c r="O103" i="18"/>
  <c r="O102" i="18" s="1"/>
  <c r="L103" i="18"/>
  <c r="I103" i="18"/>
  <c r="F103" i="18"/>
  <c r="F102" i="18" s="1"/>
  <c r="C103" i="18"/>
  <c r="N102" i="18"/>
  <c r="M102" i="18"/>
  <c r="L102" i="18"/>
  <c r="K102" i="18"/>
  <c r="J102" i="18"/>
  <c r="H102" i="18"/>
  <c r="G102" i="18"/>
  <c r="E102" i="18"/>
  <c r="D102" i="18"/>
  <c r="O101" i="18"/>
  <c r="L101" i="18"/>
  <c r="I101" i="18"/>
  <c r="F101" i="18"/>
  <c r="C101" i="18" s="1"/>
  <c r="O100" i="18"/>
  <c r="L100" i="18"/>
  <c r="I100" i="18"/>
  <c r="C100" i="18" s="1"/>
  <c r="F100" i="18"/>
  <c r="O99" i="18"/>
  <c r="L99" i="18"/>
  <c r="I99" i="18"/>
  <c r="F99" i="18"/>
  <c r="C99" i="18"/>
  <c r="O98" i="18"/>
  <c r="L98" i="18"/>
  <c r="I98" i="18"/>
  <c r="F98" i="18"/>
  <c r="C98" i="18" s="1"/>
  <c r="O97" i="18"/>
  <c r="L97" i="18"/>
  <c r="I97" i="18"/>
  <c r="F97" i="18"/>
  <c r="C97" i="18" s="1"/>
  <c r="O96" i="18"/>
  <c r="L96" i="18"/>
  <c r="I96" i="18"/>
  <c r="C96" i="18" s="1"/>
  <c r="F96" i="18"/>
  <c r="O95" i="18"/>
  <c r="O94" i="18" s="1"/>
  <c r="L95" i="18"/>
  <c r="I95" i="18"/>
  <c r="F95" i="18"/>
  <c r="F94" i="18" s="1"/>
  <c r="C95" i="18"/>
  <c r="N94" i="18"/>
  <c r="M94" i="18"/>
  <c r="L94" i="18"/>
  <c r="K94" i="18"/>
  <c r="J94" i="18"/>
  <c r="H94" i="18"/>
  <c r="G94" i="18"/>
  <c r="E94" i="18"/>
  <c r="D94" i="18"/>
  <c r="O93" i="18"/>
  <c r="L93" i="18"/>
  <c r="I93" i="18"/>
  <c r="F93" i="18"/>
  <c r="C93" i="18" s="1"/>
  <c r="O92" i="18"/>
  <c r="L92" i="18"/>
  <c r="I92" i="18"/>
  <c r="C92" i="18" s="1"/>
  <c r="F92" i="18"/>
  <c r="O91" i="18"/>
  <c r="L91" i="18"/>
  <c r="I91" i="18"/>
  <c r="F91" i="18"/>
  <c r="C91" i="18"/>
  <c r="O90" i="18"/>
  <c r="O88" i="18" s="1"/>
  <c r="L90" i="18"/>
  <c r="I90" i="18"/>
  <c r="F90" i="18"/>
  <c r="C90" i="18" s="1"/>
  <c r="O89" i="18"/>
  <c r="L89" i="18"/>
  <c r="L88" i="18" s="1"/>
  <c r="I89" i="18"/>
  <c r="I88" i="18" s="1"/>
  <c r="F89" i="18"/>
  <c r="C89" i="18" s="1"/>
  <c r="N88" i="18"/>
  <c r="M88" i="18"/>
  <c r="M82" i="18" s="1"/>
  <c r="K88" i="18"/>
  <c r="J88" i="18"/>
  <c r="H88" i="18"/>
  <c r="G88" i="18"/>
  <c r="F88" i="18"/>
  <c r="E88" i="18"/>
  <c r="E82" i="18" s="1"/>
  <c r="D88" i="18"/>
  <c r="O87" i="18"/>
  <c r="L87" i="18"/>
  <c r="I87" i="18"/>
  <c r="F87" i="18"/>
  <c r="C87" i="18"/>
  <c r="O86" i="18"/>
  <c r="L86" i="18"/>
  <c r="I86" i="18"/>
  <c r="F86" i="18"/>
  <c r="C86" i="18" s="1"/>
  <c r="O85" i="18"/>
  <c r="L85" i="18"/>
  <c r="I85" i="18"/>
  <c r="F85" i="18"/>
  <c r="C85" i="18" s="1"/>
  <c r="O84" i="18"/>
  <c r="L84" i="18"/>
  <c r="L83" i="18" s="1"/>
  <c r="I84" i="18"/>
  <c r="C84" i="18" s="1"/>
  <c r="F84" i="18"/>
  <c r="O83" i="18"/>
  <c r="O82" i="18" s="1"/>
  <c r="N83" i="18"/>
  <c r="N82" i="18" s="1"/>
  <c r="M83" i="18"/>
  <c r="K83" i="18"/>
  <c r="K82" i="18" s="1"/>
  <c r="J83" i="18"/>
  <c r="J82" i="18" s="1"/>
  <c r="H83" i="18"/>
  <c r="G83" i="18"/>
  <c r="G82" i="18" s="1"/>
  <c r="E83" i="18"/>
  <c r="D83" i="18"/>
  <c r="H82" i="18"/>
  <c r="D82" i="18"/>
  <c r="O81" i="18"/>
  <c r="L81" i="18"/>
  <c r="I81" i="18"/>
  <c r="F81" i="18"/>
  <c r="C81" i="18" s="1"/>
  <c r="O80" i="18"/>
  <c r="L80" i="18"/>
  <c r="L79" i="18" s="1"/>
  <c r="I80" i="18"/>
  <c r="C80" i="18" s="1"/>
  <c r="F80" i="18"/>
  <c r="O79" i="18"/>
  <c r="N79" i="18"/>
  <c r="M79" i="18"/>
  <c r="K79" i="18"/>
  <c r="J79" i="18"/>
  <c r="H79" i="18"/>
  <c r="G79" i="18"/>
  <c r="F79" i="18"/>
  <c r="E79" i="18"/>
  <c r="D79" i="18"/>
  <c r="O78" i="18"/>
  <c r="O76" i="18" s="1"/>
  <c r="O75" i="18" s="1"/>
  <c r="L78" i="18"/>
  <c r="I78" i="18"/>
  <c r="F78" i="18"/>
  <c r="C78" i="18" s="1"/>
  <c r="O77" i="18"/>
  <c r="L77" i="18"/>
  <c r="L76" i="18" s="1"/>
  <c r="I77" i="18"/>
  <c r="I76" i="18" s="1"/>
  <c r="F77" i="18"/>
  <c r="C77" i="18" s="1"/>
  <c r="N76" i="18"/>
  <c r="N75" i="18" s="1"/>
  <c r="M76" i="18"/>
  <c r="M75" i="18" s="1"/>
  <c r="K76" i="18"/>
  <c r="J76" i="18"/>
  <c r="J75" i="18" s="1"/>
  <c r="J74" i="18" s="1"/>
  <c r="H76" i="18"/>
  <c r="G76" i="18"/>
  <c r="F76" i="18"/>
  <c r="C76" i="18" s="1"/>
  <c r="E76" i="18"/>
  <c r="E75" i="18" s="1"/>
  <c r="E74" i="18" s="1"/>
  <c r="D76" i="18"/>
  <c r="K75" i="18"/>
  <c r="H75" i="18"/>
  <c r="G75" i="18"/>
  <c r="G74" i="18" s="1"/>
  <c r="D75" i="18"/>
  <c r="H74" i="18"/>
  <c r="D74" i="18"/>
  <c r="O73" i="18"/>
  <c r="L73" i="18"/>
  <c r="I73" i="18"/>
  <c r="F73" i="18"/>
  <c r="O72" i="18"/>
  <c r="L72" i="18"/>
  <c r="I72" i="18"/>
  <c r="C72" i="18" s="1"/>
  <c r="F72" i="18"/>
  <c r="O71" i="18"/>
  <c r="L71" i="18"/>
  <c r="I71" i="18"/>
  <c r="F71" i="18"/>
  <c r="C71" i="18"/>
  <c r="O70" i="18"/>
  <c r="O68" i="18" s="1"/>
  <c r="L70" i="18"/>
  <c r="I70" i="18"/>
  <c r="F70" i="18"/>
  <c r="C70" i="18" s="1"/>
  <c r="O69" i="18"/>
  <c r="L69" i="18"/>
  <c r="L68" i="18" s="1"/>
  <c r="I69" i="18"/>
  <c r="I68" i="18" s="1"/>
  <c r="I66" i="18" s="1"/>
  <c r="F69" i="18"/>
  <c r="N68" i="18"/>
  <c r="N66" i="18" s="1"/>
  <c r="M68" i="18"/>
  <c r="M66" i="18" s="1"/>
  <c r="K68" i="18"/>
  <c r="J68" i="18"/>
  <c r="J66" i="18" s="1"/>
  <c r="H68" i="18"/>
  <c r="G68" i="18"/>
  <c r="F68" i="18"/>
  <c r="C68" i="18" s="1"/>
  <c r="E68" i="18"/>
  <c r="E66" i="18" s="1"/>
  <c r="D68" i="18"/>
  <c r="O67" i="18"/>
  <c r="O66" i="18" s="1"/>
  <c r="L67" i="18"/>
  <c r="I67" i="18"/>
  <c r="F67" i="18"/>
  <c r="C67" i="18"/>
  <c r="L66" i="18"/>
  <c r="K66" i="18"/>
  <c r="K52" i="18" s="1"/>
  <c r="H66" i="18"/>
  <c r="G66" i="18"/>
  <c r="G52" i="18" s="1"/>
  <c r="D66" i="18"/>
  <c r="O65" i="18"/>
  <c r="L65" i="18"/>
  <c r="I65" i="18"/>
  <c r="F65" i="18"/>
  <c r="O64" i="18"/>
  <c r="L64" i="18"/>
  <c r="I64" i="18"/>
  <c r="C64" i="18" s="1"/>
  <c r="F64" i="18"/>
  <c r="O63" i="18"/>
  <c r="L63" i="18"/>
  <c r="I63" i="18"/>
  <c r="F63" i="18"/>
  <c r="C63" i="18"/>
  <c r="O62" i="18"/>
  <c r="L62" i="18"/>
  <c r="I62" i="18"/>
  <c r="F62" i="18"/>
  <c r="C62" i="18" s="1"/>
  <c r="O61" i="18"/>
  <c r="L61" i="18"/>
  <c r="I61" i="18"/>
  <c r="F61" i="18"/>
  <c r="O60" i="18"/>
  <c r="L60" i="18"/>
  <c r="L57" i="18" s="1"/>
  <c r="L53" i="18" s="1"/>
  <c r="L52" i="18" s="1"/>
  <c r="I60" i="18"/>
  <c r="C60" i="18" s="1"/>
  <c r="F60" i="18"/>
  <c r="O59" i="18"/>
  <c r="L59" i="18"/>
  <c r="I59" i="18"/>
  <c r="F59" i="18"/>
  <c r="C59" i="18"/>
  <c r="O58" i="18"/>
  <c r="O57" i="18" s="1"/>
  <c r="L58" i="18"/>
  <c r="I58" i="18"/>
  <c r="F58" i="18"/>
  <c r="N57" i="18"/>
  <c r="M57" i="18"/>
  <c r="M53" i="18" s="1"/>
  <c r="M52" i="18" s="1"/>
  <c r="K57" i="18"/>
  <c r="J57" i="18"/>
  <c r="I57" i="18"/>
  <c r="H57" i="18"/>
  <c r="G57" i="18"/>
  <c r="E57" i="18"/>
  <c r="D57" i="18"/>
  <c r="D53" i="18" s="1"/>
  <c r="D52" i="18" s="1"/>
  <c r="D51" i="18" s="1"/>
  <c r="D50" i="18" s="1"/>
  <c r="O56" i="18"/>
  <c r="L56" i="18"/>
  <c r="I56" i="18"/>
  <c r="F56" i="18"/>
  <c r="O55" i="18"/>
  <c r="O54" i="18" s="1"/>
  <c r="O53" i="18" s="1"/>
  <c r="O52" i="18" s="1"/>
  <c r="L55" i="18"/>
  <c r="L54" i="18" s="1"/>
  <c r="I55" i="18"/>
  <c r="F55" i="18"/>
  <c r="C55" i="18"/>
  <c r="F54" i="18"/>
  <c r="N53" i="18"/>
  <c r="K53" i="18"/>
  <c r="J53" i="18"/>
  <c r="H53" i="18"/>
  <c r="H52" i="18" s="1"/>
  <c r="H51" i="18" s="1"/>
  <c r="G53" i="18"/>
  <c r="E53" i="18"/>
  <c r="N52" i="18"/>
  <c r="J52" i="18"/>
  <c r="E52" i="18"/>
  <c r="E51" i="18" s="1"/>
  <c r="E50" i="18" s="1"/>
  <c r="E285" i="18" s="1"/>
  <c r="J51" i="18"/>
  <c r="J50" i="18" s="1"/>
  <c r="G51" i="18"/>
  <c r="H50" i="18"/>
  <c r="H285" i="18" s="1"/>
  <c r="G50" i="18"/>
  <c r="O46" i="18"/>
  <c r="C46" i="18"/>
  <c r="O45" i="18"/>
  <c r="N44" i="18"/>
  <c r="M44" i="18"/>
  <c r="L43" i="18"/>
  <c r="I43" i="18"/>
  <c r="I42" i="18" s="1"/>
  <c r="F43" i="18"/>
  <c r="C43" i="18" s="1"/>
  <c r="L42" i="18"/>
  <c r="K42" i="18"/>
  <c r="J42" i="18"/>
  <c r="H42" i="18"/>
  <c r="G42" i="18"/>
  <c r="E42" i="18"/>
  <c r="D42" i="18"/>
  <c r="F41" i="18"/>
  <c r="C41" i="18" s="1"/>
  <c r="L40" i="18"/>
  <c r="C40" i="18"/>
  <c r="L39" i="18"/>
  <c r="C39" i="18" s="1"/>
  <c r="L38" i="18"/>
  <c r="C38" i="18"/>
  <c r="L37" i="18"/>
  <c r="K36" i="18"/>
  <c r="J36" i="18"/>
  <c r="L35" i="18"/>
  <c r="C35" i="18"/>
  <c r="L34" i="18"/>
  <c r="K33" i="18"/>
  <c r="J33" i="18"/>
  <c r="L32" i="18"/>
  <c r="C32" i="18" s="1"/>
  <c r="K31" i="18"/>
  <c r="J31" i="18"/>
  <c r="L30" i="18"/>
  <c r="C30" i="18" s="1"/>
  <c r="L29" i="18"/>
  <c r="C29" i="18"/>
  <c r="L28" i="18"/>
  <c r="C28" i="18" s="1"/>
  <c r="K27" i="18"/>
  <c r="K26" i="18" s="1"/>
  <c r="J27" i="18"/>
  <c r="J26" i="18" s="1"/>
  <c r="F25" i="18"/>
  <c r="C25" i="18" s="1"/>
  <c r="I24" i="18"/>
  <c r="F24" i="18"/>
  <c r="C24" i="18"/>
  <c r="O23" i="18"/>
  <c r="L23" i="18"/>
  <c r="I23" i="18"/>
  <c r="F23" i="18"/>
  <c r="C23" i="18" s="1"/>
  <c r="O22" i="18"/>
  <c r="L22" i="18"/>
  <c r="I22" i="18"/>
  <c r="F22" i="18"/>
  <c r="F21" i="18" s="1"/>
  <c r="N21" i="18"/>
  <c r="N287" i="18" s="1"/>
  <c r="N286" i="18" s="1"/>
  <c r="M21" i="18"/>
  <c r="M287" i="18" s="1"/>
  <c r="M286" i="18" s="1"/>
  <c r="L21" i="18"/>
  <c r="K21" i="18"/>
  <c r="K287" i="18" s="1"/>
  <c r="K286" i="18" s="1"/>
  <c r="J21" i="18"/>
  <c r="J287" i="18" s="1"/>
  <c r="J286" i="18" s="1"/>
  <c r="I21" i="18"/>
  <c r="I287" i="18" s="1"/>
  <c r="I286" i="18" s="1"/>
  <c r="H21" i="18"/>
  <c r="G21" i="18"/>
  <c r="G287" i="18" s="1"/>
  <c r="G286" i="18" s="1"/>
  <c r="E21" i="18"/>
  <c r="E287" i="18" s="1"/>
  <c r="E286" i="18" s="1"/>
  <c r="D21" i="18"/>
  <c r="N20" i="18"/>
  <c r="M20" i="18"/>
  <c r="K20" i="18"/>
  <c r="G20" i="18"/>
  <c r="O296" i="17"/>
  <c r="L296" i="17"/>
  <c r="I296" i="17"/>
  <c r="F296" i="17"/>
  <c r="C296" i="17"/>
  <c r="O295" i="17"/>
  <c r="L295" i="17"/>
  <c r="I295" i="17"/>
  <c r="F295" i="17"/>
  <c r="O294" i="17"/>
  <c r="L294" i="17"/>
  <c r="I294" i="17"/>
  <c r="F294" i="17"/>
  <c r="C294" i="17" s="1"/>
  <c r="O293" i="17"/>
  <c r="L293" i="17"/>
  <c r="I293" i="17"/>
  <c r="C293" i="17" s="1"/>
  <c r="F293" i="17"/>
  <c r="O292" i="17"/>
  <c r="L292" i="17"/>
  <c r="I292" i="17"/>
  <c r="F292" i="17"/>
  <c r="C292" i="17"/>
  <c r="O291" i="17"/>
  <c r="L291" i="17"/>
  <c r="I291" i="17"/>
  <c r="F291" i="17"/>
  <c r="C291" i="17" s="1"/>
  <c r="O290" i="17"/>
  <c r="L290" i="17"/>
  <c r="I290" i="17"/>
  <c r="F290" i="17"/>
  <c r="C290" i="17" s="1"/>
  <c r="O289" i="17"/>
  <c r="L289" i="17"/>
  <c r="L288" i="17" s="1"/>
  <c r="I289" i="17"/>
  <c r="C289" i="17" s="1"/>
  <c r="F289" i="17"/>
  <c r="O288" i="17"/>
  <c r="N288" i="17"/>
  <c r="M288" i="17"/>
  <c r="K288" i="17"/>
  <c r="J288" i="17"/>
  <c r="H288" i="17"/>
  <c r="G288" i="17"/>
  <c r="E288" i="17"/>
  <c r="D288" i="17"/>
  <c r="O283" i="17"/>
  <c r="O281" i="17" s="1"/>
  <c r="L283" i="17"/>
  <c r="I283" i="17"/>
  <c r="F283" i="17"/>
  <c r="C283" i="17" s="1"/>
  <c r="O282" i="17"/>
  <c r="L282" i="17"/>
  <c r="L281" i="17" s="1"/>
  <c r="I282" i="17"/>
  <c r="I281" i="17" s="1"/>
  <c r="F282" i="17"/>
  <c r="C282" i="17" s="1"/>
  <c r="N281" i="17"/>
  <c r="M281" i="17"/>
  <c r="K281" i="17"/>
  <c r="J281" i="17"/>
  <c r="H281" i="17"/>
  <c r="G281" i="17"/>
  <c r="F281" i="17"/>
  <c r="C281" i="17" s="1"/>
  <c r="E281" i="17"/>
  <c r="D281" i="17"/>
  <c r="O280" i="17"/>
  <c r="O279" i="17" s="1"/>
  <c r="L280" i="17"/>
  <c r="I280" i="17"/>
  <c r="F280" i="17"/>
  <c r="F279" i="17" s="1"/>
  <c r="C280" i="17"/>
  <c r="N279" i="17"/>
  <c r="M279" i="17"/>
  <c r="L279" i="17"/>
  <c r="K279" i="17"/>
  <c r="K268" i="17" s="1"/>
  <c r="J279" i="17"/>
  <c r="I279" i="17"/>
  <c r="H279" i="17"/>
  <c r="H268" i="17" s="1"/>
  <c r="G279" i="17"/>
  <c r="G268" i="17" s="1"/>
  <c r="E279" i="17"/>
  <c r="D279" i="17"/>
  <c r="O278" i="17"/>
  <c r="L278" i="17"/>
  <c r="I278" i="17"/>
  <c r="F278" i="17"/>
  <c r="C278" i="17" s="1"/>
  <c r="O277" i="17"/>
  <c r="L277" i="17"/>
  <c r="I277" i="17"/>
  <c r="C277" i="17" s="1"/>
  <c r="F277" i="17"/>
  <c r="O276" i="17"/>
  <c r="O275" i="17" s="1"/>
  <c r="L276" i="17"/>
  <c r="I276" i="17"/>
  <c r="F276" i="17"/>
  <c r="F275" i="17" s="1"/>
  <c r="C276" i="17"/>
  <c r="N275" i="17"/>
  <c r="M275" i="17"/>
  <c r="L275" i="17"/>
  <c r="K275" i="17"/>
  <c r="J275" i="17"/>
  <c r="H275" i="17"/>
  <c r="G275" i="17"/>
  <c r="E275" i="17"/>
  <c r="D275" i="17"/>
  <c r="O274" i="17"/>
  <c r="L274" i="17"/>
  <c r="I274" i="17"/>
  <c r="F274" i="17"/>
  <c r="C274" i="17" s="1"/>
  <c r="O273" i="17"/>
  <c r="L273" i="17"/>
  <c r="I273" i="17"/>
  <c r="C273" i="17" s="1"/>
  <c r="F273" i="17"/>
  <c r="O272" i="17"/>
  <c r="O271" i="17" s="1"/>
  <c r="O269" i="17" s="1"/>
  <c r="O268" i="17" s="1"/>
  <c r="L272" i="17"/>
  <c r="I272" i="17"/>
  <c r="F272" i="17"/>
  <c r="F271" i="17" s="1"/>
  <c r="C272" i="17"/>
  <c r="N271" i="17"/>
  <c r="M271" i="17"/>
  <c r="L271" i="17"/>
  <c r="K271" i="17"/>
  <c r="J271" i="17"/>
  <c r="H271" i="17"/>
  <c r="G271" i="17"/>
  <c r="E271" i="17"/>
  <c r="D271" i="17"/>
  <c r="O270" i="17"/>
  <c r="L270" i="17"/>
  <c r="I270" i="17"/>
  <c r="F270" i="17"/>
  <c r="C270" i="17" s="1"/>
  <c r="L269" i="17"/>
  <c r="L268" i="17" s="1"/>
  <c r="E269" i="17"/>
  <c r="D269" i="17"/>
  <c r="D268" i="17" s="1"/>
  <c r="N268" i="17"/>
  <c r="M268" i="17"/>
  <c r="J268" i="17"/>
  <c r="E268" i="17"/>
  <c r="O267" i="17"/>
  <c r="L267" i="17"/>
  <c r="I267" i="17"/>
  <c r="C267" i="17" s="1"/>
  <c r="F267" i="17"/>
  <c r="O266" i="17"/>
  <c r="L266" i="17"/>
  <c r="I266" i="17"/>
  <c r="F266" i="17"/>
  <c r="C266" i="17"/>
  <c r="O265" i="17"/>
  <c r="O263" i="17" s="1"/>
  <c r="L265" i="17"/>
  <c r="I265" i="17"/>
  <c r="F265" i="17"/>
  <c r="C265" i="17" s="1"/>
  <c r="O264" i="17"/>
  <c r="L264" i="17"/>
  <c r="L263" i="17" s="1"/>
  <c r="I264" i="17"/>
  <c r="I263" i="17" s="1"/>
  <c r="F264" i="17"/>
  <c r="C264" i="17" s="1"/>
  <c r="N263" i="17"/>
  <c r="M263" i="17"/>
  <c r="K263" i="17"/>
  <c r="J263" i="17"/>
  <c r="H263" i="17"/>
  <c r="G263" i="17"/>
  <c r="F263" i="17"/>
  <c r="C263" i="17" s="1"/>
  <c r="E263" i="17"/>
  <c r="D263" i="17"/>
  <c r="O262" i="17"/>
  <c r="L262" i="17"/>
  <c r="I262" i="17"/>
  <c r="F262" i="17"/>
  <c r="C262" i="17"/>
  <c r="O261" i="17"/>
  <c r="O259" i="17" s="1"/>
  <c r="O258" i="17" s="1"/>
  <c r="L261" i="17"/>
  <c r="I261" i="17"/>
  <c r="F261" i="17"/>
  <c r="C261" i="17" s="1"/>
  <c r="O260" i="17"/>
  <c r="L260" i="17"/>
  <c r="L259" i="17" s="1"/>
  <c r="I260" i="17"/>
  <c r="I259" i="17" s="1"/>
  <c r="F260" i="17"/>
  <c r="C260" i="17" s="1"/>
  <c r="N259" i="17"/>
  <c r="N258" i="17" s="1"/>
  <c r="M259" i="17"/>
  <c r="M258" i="17" s="1"/>
  <c r="K259" i="17"/>
  <c r="J259" i="17"/>
  <c r="J258" i="17" s="1"/>
  <c r="H259" i="17"/>
  <c r="G259" i="17"/>
  <c r="F259" i="17"/>
  <c r="E259" i="17"/>
  <c r="E258" i="17" s="1"/>
  <c r="D259" i="17"/>
  <c r="K258" i="17"/>
  <c r="H258" i="17"/>
  <c r="G258" i="17"/>
  <c r="D258" i="17"/>
  <c r="O257" i="17"/>
  <c r="L257" i="17"/>
  <c r="I257" i="17"/>
  <c r="F257" i="17"/>
  <c r="C257" i="17" s="1"/>
  <c r="O256" i="17"/>
  <c r="L256" i="17"/>
  <c r="I256" i="17"/>
  <c r="F256" i="17"/>
  <c r="C256" i="17" s="1"/>
  <c r="O255" i="17"/>
  <c r="L255" i="17"/>
  <c r="I255" i="17"/>
  <c r="C255" i="17" s="1"/>
  <c r="F255" i="17"/>
  <c r="O254" i="17"/>
  <c r="L254" i="17"/>
  <c r="I254" i="17"/>
  <c r="F254" i="17"/>
  <c r="C254" i="17"/>
  <c r="O253" i="17"/>
  <c r="O251" i="17" s="1"/>
  <c r="O250" i="17" s="1"/>
  <c r="L253" i="17"/>
  <c r="I253" i="17"/>
  <c r="F253" i="17"/>
  <c r="C253" i="17" s="1"/>
  <c r="O252" i="17"/>
  <c r="L252" i="17"/>
  <c r="L251" i="17" s="1"/>
  <c r="L250" i="17" s="1"/>
  <c r="I252" i="17"/>
  <c r="I251" i="17" s="1"/>
  <c r="I250" i="17" s="1"/>
  <c r="F252" i="17"/>
  <c r="C252" i="17" s="1"/>
  <c r="N251" i="17"/>
  <c r="N250" i="17" s="1"/>
  <c r="M251" i="17"/>
  <c r="M250" i="17" s="1"/>
  <c r="K251" i="17"/>
  <c r="J251" i="17"/>
  <c r="J250" i="17" s="1"/>
  <c r="H251" i="17"/>
  <c r="G251" i="17"/>
  <c r="F251" i="17"/>
  <c r="C251" i="17" s="1"/>
  <c r="E251" i="17"/>
  <c r="E250" i="17" s="1"/>
  <c r="D251" i="17"/>
  <c r="K250" i="17"/>
  <c r="H250" i="17"/>
  <c r="G250" i="17"/>
  <c r="D250" i="17"/>
  <c r="O249" i="17"/>
  <c r="L249" i="17"/>
  <c r="I249" i="17"/>
  <c r="F249" i="17"/>
  <c r="C249" i="17" s="1"/>
  <c r="O248" i="17"/>
  <c r="L248" i="17"/>
  <c r="I248" i="17"/>
  <c r="F248" i="17"/>
  <c r="C248" i="17" s="1"/>
  <c r="O247" i="17"/>
  <c r="L247" i="17"/>
  <c r="I247" i="17"/>
  <c r="C247" i="17" s="1"/>
  <c r="F247" i="17"/>
  <c r="O246" i="17"/>
  <c r="O245" i="17" s="1"/>
  <c r="L246" i="17"/>
  <c r="I246" i="17"/>
  <c r="F246" i="17"/>
  <c r="F245" i="17" s="1"/>
  <c r="C246" i="17"/>
  <c r="N245" i="17"/>
  <c r="M245" i="17"/>
  <c r="L245" i="17"/>
  <c r="K245" i="17"/>
  <c r="J245" i="17"/>
  <c r="H245" i="17"/>
  <c r="G245" i="17"/>
  <c r="E245" i="17"/>
  <c r="D245" i="17"/>
  <c r="O244" i="17"/>
  <c r="L244" i="17"/>
  <c r="I244" i="17"/>
  <c r="F244" i="17"/>
  <c r="C244" i="17" s="1"/>
  <c r="O243" i="17"/>
  <c r="L243" i="17"/>
  <c r="I243" i="17"/>
  <c r="C243" i="17" s="1"/>
  <c r="F243" i="17"/>
  <c r="O242" i="17"/>
  <c r="L242" i="17"/>
  <c r="I242" i="17"/>
  <c r="F242" i="17"/>
  <c r="C242" i="17"/>
  <c r="O241" i="17"/>
  <c r="L241" i="17"/>
  <c r="I241" i="17"/>
  <c r="F241" i="17"/>
  <c r="C241" i="17" s="1"/>
  <c r="O240" i="17"/>
  <c r="L240" i="17"/>
  <c r="I240" i="17"/>
  <c r="F240" i="17"/>
  <c r="C240" i="17" s="1"/>
  <c r="O239" i="17"/>
  <c r="L239" i="17"/>
  <c r="I239" i="17"/>
  <c r="C239" i="17" s="1"/>
  <c r="F239" i="17"/>
  <c r="O238" i="17"/>
  <c r="O237" i="17" s="1"/>
  <c r="L238" i="17"/>
  <c r="I238" i="17"/>
  <c r="F238" i="17"/>
  <c r="F237" i="17" s="1"/>
  <c r="C238" i="17"/>
  <c r="N237" i="17"/>
  <c r="M237" i="17"/>
  <c r="L237" i="17"/>
  <c r="K237" i="17"/>
  <c r="J237" i="17"/>
  <c r="H237" i="17"/>
  <c r="H230" i="17" s="1"/>
  <c r="H229" i="17" s="1"/>
  <c r="G237" i="17"/>
  <c r="E237" i="17"/>
  <c r="D237" i="17"/>
  <c r="D230" i="17" s="1"/>
  <c r="D229" i="17" s="1"/>
  <c r="O236" i="17"/>
  <c r="L236" i="17"/>
  <c r="I236" i="17"/>
  <c r="F236" i="17"/>
  <c r="C236" i="17" s="1"/>
  <c r="O235" i="17"/>
  <c r="L235" i="17"/>
  <c r="L234" i="17" s="1"/>
  <c r="I235" i="17"/>
  <c r="C235" i="17" s="1"/>
  <c r="F235" i="17"/>
  <c r="O234" i="17"/>
  <c r="N234" i="17"/>
  <c r="M234" i="17"/>
  <c r="K234" i="17"/>
  <c r="J234" i="17"/>
  <c r="H234" i="17"/>
  <c r="G234" i="17"/>
  <c r="F234" i="17"/>
  <c r="E234" i="17"/>
  <c r="D234" i="17"/>
  <c r="O233" i="17"/>
  <c r="O232" i="17" s="1"/>
  <c r="L233" i="17"/>
  <c r="I233" i="17"/>
  <c r="F233" i="17"/>
  <c r="F232" i="17" s="1"/>
  <c r="N232" i="17"/>
  <c r="M232" i="17"/>
  <c r="M230" i="17" s="1"/>
  <c r="M229" i="17" s="1"/>
  <c r="L232" i="17"/>
  <c r="K232" i="17"/>
  <c r="J232" i="17"/>
  <c r="I232" i="17"/>
  <c r="H232" i="17"/>
  <c r="G232" i="17"/>
  <c r="E232" i="17"/>
  <c r="E230" i="17" s="1"/>
  <c r="D232" i="17"/>
  <c r="O231" i="17"/>
  <c r="L231" i="17"/>
  <c r="L230" i="17" s="1"/>
  <c r="I231" i="17"/>
  <c r="C231" i="17" s="1"/>
  <c r="F231" i="17"/>
  <c r="N230" i="17"/>
  <c r="N229" i="17" s="1"/>
  <c r="K230" i="17"/>
  <c r="K229" i="17" s="1"/>
  <c r="J230" i="17"/>
  <c r="G230" i="17"/>
  <c r="G229" i="17" s="1"/>
  <c r="O228" i="17"/>
  <c r="L228" i="17"/>
  <c r="I228" i="17"/>
  <c r="F228" i="17"/>
  <c r="C228" i="17" s="1"/>
  <c r="O227" i="17"/>
  <c r="L227" i="17"/>
  <c r="L226" i="17" s="1"/>
  <c r="I227" i="17"/>
  <c r="C227" i="17" s="1"/>
  <c r="F227" i="17"/>
  <c r="O226" i="17"/>
  <c r="N226" i="17"/>
  <c r="M226" i="17"/>
  <c r="K226" i="17"/>
  <c r="J226" i="17"/>
  <c r="H226" i="17"/>
  <c r="G226" i="17"/>
  <c r="F226" i="17"/>
  <c r="E226" i="17"/>
  <c r="D226" i="17"/>
  <c r="O225" i="17"/>
  <c r="L225" i="17"/>
  <c r="I225" i="17"/>
  <c r="F225" i="17"/>
  <c r="C225" i="17" s="1"/>
  <c r="O224" i="17"/>
  <c r="L224" i="17"/>
  <c r="I224" i="17"/>
  <c r="F224" i="17"/>
  <c r="C224" i="17" s="1"/>
  <c r="O223" i="17"/>
  <c r="L223" i="17"/>
  <c r="I223" i="17"/>
  <c r="C223" i="17" s="1"/>
  <c r="F223" i="17"/>
  <c r="O222" i="17"/>
  <c r="L222" i="17"/>
  <c r="I222" i="17"/>
  <c r="F222" i="17"/>
  <c r="C222" i="17"/>
  <c r="O221" i="17"/>
  <c r="L221" i="17"/>
  <c r="I221" i="17"/>
  <c r="F221" i="17"/>
  <c r="C221" i="17" s="1"/>
  <c r="O220" i="17"/>
  <c r="L220" i="17"/>
  <c r="I220" i="17"/>
  <c r="F220" i="17"/>
  <c r="C220" i="17" s="1"/>
  <c r="O219" i="17"/>
  <c r="L219" i="17"/>
  <c r="I219" i="17"/>
  <c r="C219" i="17" s="1"/>
  <c r="F219" i="17"/>
  <c r="O218" i="17"/>
  <c r="L218" i="17"/>
  <c r="I218" i="17"/>
  <c r="F218" i="17"/>
  <c r="C218" i="17"/>
  <c r="O217" i="17"/>
  <c r="O215" i="17" s="1"/>
  <c r="L217" i="17"/>
  <c r="I217" i="17"/>
  <c r="F217" i="17"/>
  <c r="C217" i="17" s="1"/>
  <c r="O216" i="17"/>
  <c r="L216" i="17"/>
  <c r="L215" i="17" s="1"/>
  <c r="I216" i="17"/>
  <c r="I215" i="17" s="1"/>
  <c r="F216" i="17"/>
  <c r="C216" i="17" s="1"/>
  <c r="N215" i="17"/>
  <c r="M215" i="17"/>
  <c r="K215" i="17"/>
  <c r="J215" i="17"/>
  <c r="H215" i="17"/>
  <c r="G215" i="17"/>
  <c r="F215" i="17"/>
  <c r="E215" i="17"/>
  <c r="D215" i="17"/>
  <c r="O214" i="17"/>
  <c r="L214" i="17"/>
  <c r="I214" i="17"/>
  <c r="F214" i="17"/>
  <c r="C214" i="17"/>
  <c r="O213" i="17"/>
  <c r="L213" i="17"/>
  <c r="I213" i="17"/>
  <c r="F213" i="17"/>
  <c r="C213" i="17" s="1"/>
  <c r="O212" i="17"/>
  <c r="L212" i="17"/>
  <c r="I212" i="17"/>
  <c r="F212" i="17"/>
  <c r="C212" i="17" s="1"/>
  <c r="O211" i="17"/>
  <c r="L211" i="17"/>
  <c r="I211" i="17"/>
  <c r="C211" i="17" s="1"/>
  <c r="F211" i="17"/>
  <c r="O210" i="17"/>
  <c r="L210" i="17"/>
  <c r="I210" i="17"/>
  <c r="F210" i="17"/>
  <c r="C210" i="17"/>
  <c r="O209" i="17"/>
  <c r="L209" i="17"/>
  <c r="I209" i="17"/>
  <c r="F209" i="17"/>
  <c r="C209" i="17" s="1"/>
  <c r="O208" i="17"/>
  <c r="L208" i="17"/>
  <c r="I208" i="17"/>
  <c r="F208" i="17"/>
  <c r="C208" i="17" s="1"/>
  <c r="O207" i="17"/>
  <c r="L207" i="17"/>
  <c r="L204" i="17" s="1"/>
  <c r="L203" i="17" s="1"/>
  <c r="I207" i="17"/>
  <c r="C207" i="17" s="1"/>
  <c r="F207" i="17"/>
  <c r="O206" i="17"/>
  <c r="L206" i="17"/>
  <c r="I206" i="17"/>
  <c r="F206" i="17"/>
  <c r="C206" i="17"/>
  <c r="O205" i="17"/>
  <c r="O204" i="17" s="1"/>
  <c r="O203" i="17" s="1"/>
  <c r="L205" i="17"/>
  <c r="I205" i="17"/>
  <c r="F205" i="17"/>
  <c r="N204" i="17"/>
  <c r="M204" i="17"/>
  <c r="M203" i="17" s="1"/>
  <c r="K204" i="17"/>
  <c r="J204" i="17"/>
  <c r="I204" i="17"/>
  <c r="H204" i="17"/>
  <c r="H203" i="17" s="1"/>
  <c r="G204" i="17"/>
  <c r="E204" i="17"/>
  <c r="E203" i="17" s="1"/>
  <c r="D204" i="17"/>
  <c r="D203" i="17" s="1"/>
  <c r="N203" i="17"/>
  <c r="K203" i="17"/>
  <c r="J203" i="17"/>
  <c r="G203" i="17"/>
  <c r="O202" i="17"/>
  <c r="L202" i="17"/>
  <c r="I202" i="17"/>
  <c r="F202" i="17"/>
  <c r="C202" i="17"/>
  <c r="O201" i="17"/>
  <c r="L201" i="17"/>
  <c r="I201" i="17"/>
  <c r="F201" i="17"/>
  <c r="C201" i="17" s="1"/>
  <c r="O200" i="17"/>
  <c r="L200" i="17"/>
  <c r="I200" i="17"/>
  <c r="F200" i="17"/>
  <c r="O199" i="17"/>
  <c r="L199" i="17"/>
  <c r="L197" i="17" s="1"/>
  <c r="I199" i="17"/>
  <c r="F199" i="17"/>
  <c r="O198" i="17"/>
  <c r="O197" i="17" s="1"/>
  <c r="O195" i="17" s="1"/>
  <c r="O194" i="17" s="1"/>
  <c r="L198" i="17"/>
  <c r="I198" i="17"/>
  <c r="F198" i="17"/>
  <c r="F197" i="17" s="1"/>
  <c r="C198" i="17"/>
  <c r="N197" i="17"/>
  <c r="M197" i="17"/>
  <c r="K197" i="17"/>
  <c r="J197" i="17"/>
  <c r="I197" i="17"/>
  <c r="H197" i="17"/>
  <c r="H195" i="17" s="1"/>
  <c r="G197" i="17"/>
  <c r="E197" i="17"/>
  <c r="D197" i="17"/>
  <c r="D195" i="17" s="1"/>
  <c r="D194" i="17" s="1"/>
  <c r="D193" i="17" s="1"/>
  <c r="O196" i="17"/>
  <c r="L196" i="17"/>
  <c r="I196" i="17"/>
  <c r="I195" i="17" s="1"/>
  <c r="F196" i="17"/>
  <c r="N195" i="17"/>
  <c r="M195" i="17"/>
  <c r="M194" i="17" s="1"/>
  <c r="M193" i="17" s="1"/>
  <c r="K195" i="17"/>
  <c r="J195" i="17"/>
  <c r="J194" i="17" s="1"/>
  <c r="G195" i="17"/>
  <c r="F195" i="17"/>
  <c r="E195" i="17"/>
  <c r="E194" i="17" s="1"/>
  <c r="N194" i="17"/>
  <c r="N193" i="17" s="1"/>
  <c r="K194" i="17"/>
  <c r="H194" i="17"/>
  <c r="H193" i="17" s="1"/>
  <c r="G194" i="17"/>
  <c r="G193" i="17" s="1"/>
  <c r="K193" i="17"/>
  <c r="O192" i="17"/>
  <c r="L192" i="17"/>
  <c r="L191" i="17" s="1"/>
  <c r="I192" i="17"/>
  <c r="I191" i="17" s="1"/>
  <c r="I190" i="17" s="1"/>
  <c r="F192" i="17"/>
  <c r="F191" i="17" s="1"/>
  <c r="O191" i="17"/>
  <c r="N191" i="17"/>
  <c r="M191" i="17"/>
  <c r="M190" i="17" s="1"/>
  <c r="K191" i="17"/>
  <c r="J191" i="17"/>
  <c r="H191" i="17"/>
  <c r="G191" i="17"/>
  <c r="E191" i="17"/>
  <c r="E190" i="17" s="1"/>
  <c r="D191" i="17"/>
  <c r="O190" i="17"/>
  <c r="N190" i="17"/>
  <c r="N186" i="17" s="1"/>
  <c r="L190" i="17"/>
  <c r="K190" i="17"/>
  <c r="J190" i="17"/>
  <c r="H190" i="17"/>
  <c r="H186" i="17" s="1"/>
  <c r="G190" i="17"/>
  <c r="D190" i="17"/>
  <c r="O189" i="17"/>
  <c r="O187" i="17" s="1"/>
  <c r="O186" i="17" s="1"/>
  <c r="L189" i="17"/>
  <c r="I189" i="17"/>
  <c r="F189" i="17"/>
  <c r="C189" i="17"/>
  <c r="O188" i="17"/>
  <c r="L188" i="17"/>
  <c r="L187" i="17" s="1"/>
  <c r="I188" i="17"/>
  <c r="I187" i="17" s="1"/>
  <c r="I186" i="17" s="1"/>
  <c r="F188" i="17"/>
  <c r="C188" i="17" s="1"/>
  <c r="N187" i="17"/>
  <c r="M187" i="17"/>
  <c r="M186" i="17" s="1"/>
  <c r="K187" i="17"/>
  <c r="J187" i="17"/>
  <c r="H187" i="17"/>
  <c r="G187" i="17"/>
  <c r="G186" i="17" s="1"/>
  <c r="E187" i="17"/>
  <c r="D187" i="17"/>
  <c r="L186" i="17"/>
  <c r="K186" i="17"/>
  <c r="J186" i="17"/>
  <c r="D186" i="17"/>
  <c r="O185" i="17"/>
  <c r="L185" i="17"/>
  <c r="I185" i="17"/>
  <c r="F185" i="17"/>
  <c r="C185" i="17"/>
  <c r="O184" i="17"/>
  <c r="L184" i="17"/>
  <c r="L183" i="17" s="1"/>
  <c r="I184" i="17"/>
  <c r="F184" i="17"/>
  <c r="C184" i="17" s="1"/>
  <c r="O183" i="17"/>
  <c r="N183" i="17"/>
  <c r="M183" i="17"/>
  <c r="K183" i="17"/>
  <c r="J183" i="17"/>
  <c r="I183" i="17"/>
  <c r="H183" i="17"/>
  <c r="G183" i="17"/>
  <c r="F183" i="17"/>
  <c r="C183" i="17" s="1"/>
  <c r="E183" i="17"/>
  <c r="D183" i="17"/>
  <c r="O182" i="17"/>
  <c r="L182" i="17"/>
  <c r="I182" i="17"/>
  <c r="F182" i="17"/>
  <c r="C182" i="17"/>
  <c r="O181" i="17"/>
  <c r="L181" i="17"/>
  <c r="I181" i="17"/>
  <c r="F181" i="17"/>
  <c r="F178" i="17" s="1"/>
  <c r="O180" i="17"/>
  <c r="L180" i="17"/>
  <c r="I180" i="17"/>
  <c r="F180" i="17"/>
  <c r="O179" i="17"/>
  <c r="L179" i="17"/>
  <c r="L178" i="17" s="1"/>
  <c r="I179" i="17"/>
  <c r="I178" i="17" s="1"/>
  <c r="F179" i="17"/>
  <c r="O178" i="17"/>
  <c r="N178" i="17"/>
  <c r="M178" i="17"/>
  <c r="K178" i="17"/>
  <c r="J178" i="17"/>
  <c r="H178" i="17"/>
  <c r="G178" i="17"/>
  <c r="E178" i="17"/>
  <c r="D178" i="17"/>
  <c r="O177" i="17"/>
  <c r="L177" i="17"/>
  <c r="I177" i="17"/>
  <c r="F177" i="17"/>
  <c r="C177" i="17"/>
  <c r="O176" i="17"/>
  <c r="L176" i="17"/>
  <c r="I176" i="17"/>
  <c r="F176" i="17"/>
  <c r="C176" i="17" s="1"/>
  <c r="O175" i="17"/>
  <c r="O174" i="17" s="1"/>
  <c r="O173" i="17" s="1"/>
  <c r="O172" i="17" s="1"/>
  <c r="L175" i="17"/>
  <c r="I175" i="17"/>
  <c r="F175" i="17"/>
  <c r="C175" i="17"/>
  <c r="N174" i="17"/>
  <c r="M174" i="17"/>
  <c r="L174" i="17"/>
  <c r="L173" i="17" s="1"/>
  <c r="L172" i="17" s="1"/>
  <c r="K174" i="17"/>
  <c r="J174" i="17"/>
  <c r="H174" i="17"/>
  <c r="H173" i="17" s="1"/>
  <c r="H172" i="17" s="1"/>
  <c r="G174" i="17"/>
  <c r="G173" i="17" s="1"/>
  <c r="G172" i="17" s="1"/>
  <c r="E174" i="17"/>
  <c r="D174" i="17"/>
  <c r="D173" i="17" s="1"/>
  <c r="D172" i="17" s="1"/>
  <c r="M173" i="17"/>
  <c r="K173" i="17"/>
  <c r="K172" i="17" s="1"/>
  <c r="E173" i="17"/>
  <c r="E172" i="17" s="1"/>
  <c r="M172" i="17"/>
  <c r="O171" i="17"/>
  <c r="L171" i="17"/>
  <c r="I171" i="17"/>
  <c r="F171" i="17"/>
  <c r="C171" i="17"/>
  <c r="O170" i="17"/>
  <c r="L170" i="17"/>
  <c r="I170" i="17"/>
  <c r="F170" i="17"/>
  <c r="C170" i="17" s="1"/>
  <c r="O169" i="17"/>
  <c r="L169" i="17"/>
  <c r="I169" i="17"/>
  <c r="I165" i="17" s="1"/>
  <c r="F169" i="17"/>
  <c r="C169" i="17" s="1"/>
  <c r="O168" i="17"/>
  <c r="L168" i="17"/>
  <c r="I168" i="17"/>
  <c r="F168" i="17"/>
  <c r="O167" i="17"/>
  <c r="L167" i="17"/>
  <c r="C167" i="17" s="1"/>
  <c r="I167" i="17"/>
  <c r="F167" i="17"/>
  <c r="O166" i="17"/>
  <c r="O165" i="17" s="1"/>
  <c r="O164" i="17" s="1"/>
  <c r="L166" i="17"/>
  <c r="I166" i="17"/>
  <c r="F166" i="17"/>
  <c r="F165" i="17" s="1"/>
  <c r="C166" i="17"/>
  <c r="N165" i="17"/>
  <c r="M165" i="17"/>
  <c r="M164" i="17" s="1"/>
  <c r="L165" i="17"/>
  <c r="L164" i="17" s="1"/>
  <c r="K165" i="17"/>
  <c r="K164" i="17" s="1"/>
  <c r="J165" i="17"/>
  <c r="H165" i="17"/>
  <c r="H164" i="17" s="1"/>
  <c r="G165" i="17"/>
  <c r="G164" i="17" s="1"/>
  <c r="E165" i="17"/>
  <c r="D165" i="17"/>
  <c r="D164" i="17" s="1"/>
  <c r="N164" i="17"/>
  <c r="J164" i="17"/>
  <c r="F164" i="17"/>
  <c r="E164" i="17"/>
  <c r="O163" i="17"/>
  <c r="L163" i="17"/>
  <c r="I163" i="17"/>
  <c r="C163" i="17" s="1"/>
  <c r="F163" i="17"/>
  <c r="O162" i="17"/>
  <c r="L162" i="17"/>
  <c r="C162" i="17" s="1"/>
  <c r="I162" i="17"/>
  <c r="F162" i="17"/>
  <c r="O161" i="17"/>
  <c r="O159" i="17" s="1"/>
  <c r="L161" i="17"/>
  <c r="I161" i="17"/>
  <c r="F161" i="17"/>
  <c r="C161" i="17"/>
  <c r="O160" i="17"/>
  <c r="L160" i="17"/>
  <c r="L159" i="17" s="1"/>
  <c r="I160" i="17"/>
  <c r="I159" i="17" s="1"/>
  <c r="F160" i="17"/>
  <c r="C160" i="17" s="1"/>
  <c r="N159" i="17"/>
  <c r="M159" i="17"/>
  <c r="K159" i="17"/>
  <c r="J159" i="17"/>
  <c r="H159" i="17"/>
  <c r="G159" i="17"/>
  <c r="E159" i="17"/>
  <c r="D159" i="17"/>
  <c r="O158" i="17"/>
  <c r="L158" i="17"/>
  <c r="I158" i="17"/>
  <c r="F158" i="17"/>
  <c r="C158" i="17" s="1"/>
  <c r="O157" i="17"/>
  <c r="L157" i="17"/>
  <c r="I157" i="17"/>
  <c r="F157" i="17"/>
  <c r="C157" i="17" s="1"/>
  <c r="O156" i="17"/>
  <c r="L156" i="17"/>
  <c r="I156" i="17"/>
  <c r="F156" i="17"/>
  <c r="O155" i="17"/>
  <c r="L155" i="17"/>
  <c r="C155" i="17" s="1"/>
  <c r="I155" i="17"/>
  <c r="F155" i="17"/>
  <c r="O154" i="17"/>
  <c r="O150" i="17" s="1"/>
  <c r="L154" i="17"/>
  <c r="I154" i="17"/>
  <c r="F154" i="17"/>
  <c r="C154" i="17"/>
  <c r="O153" i="17"/>
  <c r="L153" i="17"/>
  <c r="I153" i="17"/>
  <c r="F153" i="17"/>
  <c r="F150" i="17" s="1"/>
  <c r="C150" i="17" s="1"/>
  <c r="O152" i="17"/>
  <c r="L152" i="17"/>
  <c r="I152" i="17"/>
  <c r="F152" i="17"/>
  <c r="O151" i="17"/>
  <c r="L151" i="17"/>
  <c r="L150" i="17" s="1"/>
  <c r="I151" i="17"/>
  <c r="I150" i="17" s="1"/>
  <c r="F151" i="17"/>
  <c r="N150" i="17"/>
  <c r="M150" i="17"/>
  <c r="K150" i="17"/>
  <c r="K129" i="17" s="1"/>
  <c r="J150" i="17"/>
  <c r="H150" i="17"/>
  <c r="G150" i="17"/>
  <c r="E150" i="17"/>
  <c r="D150" i="17"/>
  <c r="O149" i="17"/>
  <c r="L149" i="17"/>
  <c r="I149" i="17"/>
  <c r="F149" i="17"/>
  <c r="C149" i="17"/>
  <c r="O148" i="17"/>
  <c r="L148" i="17"/>
  <c r="I148" i="17"/>
  <c r="F148" i="17"/>
  <c r="C148" i="17" s="1"/>
  <c r="O147" i="17"/>
  <c r="O143" i="17" s="1"/>
  <c r="L147" i="17"/>
  <c r="I147" i="17"/>
  <c r="F147" i="17"/>
  <c r="C147" i="17"/>
  <c r="O146" i="17"/>
  <c r="L146" i="17"/>
  <c r="I146" i="17"/>
  <c r="F146" i="17"/>
  <c r="F143" i="17" s="1"/>
  <c r="C143" i="17" s="1"/>
  <c r="O145" i="17"/>
  <c r="L145" i="17"/>
  <c r="I145" i="17"/>
  <c r="F145" i="17"/>
  <c r="C145" i="17" s="1"/>
  <c r="O144" i="17"/>
  <c r="L144" i="17"/>
  <c r="L143" i="17" s="1"/>
  <c r="I144" i="17"/>
  <c r="F144" i="17"/>
  <c r="N143" i="17"/>
  <c r="M143" i="17"/>
  <c r="K143" i="17"/>
  <c r="J143" i="17"/>
  <c r="I143" i="17"/>
  <c r="H143" i="17"/>
  <c r="G143" i="17"/>
  <c r="E143" i="17"/>
  <c r="D143" i="17"/>
  <c r="O142" i="17"/>
  <c r="L142" i="17"/>
  <c r="C142" i="17" s="1"/>
  <c r="I142" i="17"/>
  <c r="F142" i="17"/>
  <c r="O141" i="17"/>
  <c r="O140" i="17" s="1"/>
  <c r="L141" i="17"/>
  <c r="I141" i="17"/>
  <c r="F141" i="17"/>
  <c r="F140" i="17" s="1"/>
  <c r="C141" i="17"/>
  <c r="N140" i="17"/>
  <c r="M140" i="17"/>
  <c r="K140" i="17"/>
  <c r="J140" i="17"/>
  <c r="I140" i="17"/>
  <c r="H140" i="17"/>
  <c r="G140" i="17"/>
  <c r="E140" i="17"/>
  <c r="D140" i="17"/>
  <c r="O139" i="17"/>
  <c r="L139" i="17"/>
  <c r="I139" i="17"/>
  <c r="F139" i="17"/>
  <c r="C139" i="17"/>
  <c r="O138" i="17"/>
  <c r="L138" i="17"/>
  <c r="I138" i="17"/>
  <c r="F138" i="17"/>
  <c r="F135" i="17" s="1"/>
  <c r="C135" i="17" s="1"/>
  <c r="O137" i="17"/>
  <c r="L137" i="17"/>
  <c r="I137" i="17"/>
  <c r="F137" i="17"/>
  <c r="C137" i="17" s="1"/>
  <c r="O136" i="17"/>
  <c r="L136" i="17"/>
  <c r="L135" i="17" s="1"/>
  <c r="I136" i="17"/>
  <c r="F136" i="17"/>
  <c r="O135" i="17"/>
  <c r="N135" i="17"/>
  <c r="M135" i="17"/>
  <c r="K135" i="17"/>
  <c r="J135" i="17"/>
  <c r="I135" i="17"/>
  <c r="H135" i="17"/>
  <c r="G135" i="17"/>
  <c r="E135" i="17"/>
  <c r="E129" i="17" s="1"/>
  <c r="D135" i="17"/>
  <c r="O134" i="17"/>
  <c r="L134" i="17"/>
  <c r="C134" i="17" s="1"/>
  <c r="I134" i="17"/>
  <c r="F134" i="17"/>
  <c r="O133" i="17"/>
  <c r="L133" i="17"/>
  <c r="I133" i="17"/>
  <c r="F133" i="17"/>
  <c r="C133" i="17"/>
  <c r="O132" i="17"/>
  <c r="L132" i="17"/>
  <c r="I132" i="17"/>
  <c r="F132" i="17"/>
  <c r="C132" i="17" s="1"/>
  <c r="O131" i="17"/>
  <c r="O130" i="17" s="1"/>
  <c r="O129" i="17" s="1"/>
  <c r="L131" i="17"/>
  <c r="I131" i="17"/>
  <c r="I130" i="17" s="1"/>
  <c r="I129" i="17" s="1"/>
  <c r="F131" i="17"/>
  <c r="N130" i="17"/>
  <c r="M130" i="17"/>
  <c r="K130" i="17"/>
  <c r="J130" i="17"/>
  <c r="J129" i="17" s="1"/>
  <c r="H130" i="17"/>
  <c r="H129" i="17" s="1"/>
  <c r="H74" i="17" s="1"/>
  <c r="G130" i="17"/>
  <c r="E130" i="17"/>
  <c r="D130" i="17"/>
  <c r="D129" i="17" s="1"/>
  <c r="D74" i="17" s="1"/>
  <c r="M129" i="17"/>
  <c r="G129" i="17"/>
  <c r="O128" i="17"/>
  <c r="L128" i="17"/>
  <c r="L127" i="17" s="1"/>
  <c r="I128" i="17"/>
  <c r="F128" i="17"/>
  <c r="C128" i="17" s="1"/>
  <c r="O127" i="17"/>
  <c r="N127" i="17"/>
  <c r="M127" i="17"/>
  <c r="K127" i="17"/>
  <c r="J127" i="17"/>
  <c r="I127" i="17"/>
  <c r="H127" i="17"/>
  <c r="G127" i="17"/>
  <c r="F127" i="17"/>
  <c r="C127" i="17" s="1"/>
  <c r="E127" i="17"/>
  <c r="D127" i="17"/>
  <c r="O126" i="17"/>
  <c r="L126" i="17"/>
  <c r="I126" i="17"/>
  <c r="F126" i="17"/>
  <c r="C126" i="17"/>
  <c r="O125" i="17"/>
  <c r="L125" i="17"/>
  <c r="I125" i="17"/>
  <c r="F125" i="17"/>
  <c r="C125" i="17" s="1"/>
  <c r="O124" i="17"/>
  <c r="L124" i="17"/>
  <c r="I124" i="17"/>
  <c r="F124" i="17"/>
  <c r="O123" i="17"/>
  <c r="L123" i="17"/>
  <c r="I123" i="17"/>
  <c r="C123" i="17" s="1"/>
  <c r="F123" i="17"/>
  <c r="O122" i="17"/>
  <c r="L122" i="17"/>
  <c r="C122" i="17" s="1"/>
  <c r="I122" i="17"/>
  <c r="F122" i="17"/>
  <c r="O121" i="17"/>
  <c r="N121" i="17"/>
  <c r="M121" i="17"/>
  <c r="K121" i="17"/>
  <c r="J121" i="17"/>
  <c r="H121" i="17"/>
  <c r="G121" i="17"/>
  <c r="E121" i="17"/>
  <c r="D121" i="17"/>
  <c r="O120" i="17"/>
  <c r="L120" i="17"/>
  <c r="I120" i="17"/>
  <c r="F120" i="17"/>
  <c r="C120" i="17" s="1"/>
  <c r="O119" i="17"/>
  <c r="L119" i="17"/>
  <c r="I119" i="17"/>
  <c r="F119" i="17"/>
  <c r="C119" i="17"/>
  <c r="O118" i="17"/>
  <c r="L118" i="17"/>
  <c r="I118" i="17"/>
  <c r="F118" i="17"/>
  <c r="C118" i="17" s="1"/>
  <c r="O117" i="17"/>
  <c r="L117" i="17"/>
  <c r="I117" i="17"/>
  <c r="F117" i="17"/>
  <c r="C117" i="17" s="1"/>
  <c r="O116" i="17"/>
  <c r="L116" i="17"/>
  <c r="C116" i="17" s="1"/>
  <c r="I116" i="17"/>
  <c r="I115" i="17" s="1"/>
  <c r="F116" i="17"/>
  <c r="O115" i="17"/>
  <c r="N115" i="17"/>
  <c r="M115" i="17"/>
  <c r="K115" i="17"/>
  <c r="J115" i="17"/>
  <c r="H115" i="17"/>
  <c r="G115" i="17"/>
  <c r="E115" i="17"/>
  <c r="D115" i="17"/>
  <c r="O114" i="17"/>
  <c r="L114" i="17"/>
  <c r="I114" i="17"/>
  <c r="F114" i="17"/>
  <c r="C114" i="17" s="1"/>
  <c r="O113" i="17"/>
  <c r="L113" i="17"/>
  <c r="I113" i="17"/>
  <c r="F113" i="17"/>
  <c r="C113" i="17" s="1"/>
  <c r="O112" i="17"/>
  <c r="L112" i="17"/>
  <c r="C112" i="17" s="1"/>
  <c r="I112" i="17"/>
  <c r="I111" i="17" s="1"/>
  <c r="F112" i="17"/>
  <c r="O111" i="17"/>
  <c r="N111" i="17"/>
  <c r="M111" i="17"/>
  <c r="K111" i="17"/>
  <c r="J111" i="17"/>
  <c r="H111" i="17"/>
  <c r="G111" i="17"/>
  <c r="E111" i="17"/>
  <c r="D111" i="17"/>
  <c r="O110" i="17"/>
  <c r="L110" i="17"/>
  <c r="I110" i="17"/>
  <c r="F110" i="17"/>
  <c r="C110" i="17" s="1"/>
  <c r="O109" i="17"/>
  <c r="L109" i="17"/>
  <c r="I109" i="17"/>
  <c r="F109" i="17"/>
  <c r="C109" i="17" s="1"/>
  <c r="O108" i="17"/>
  <c r="L108" i="17"/>
  <c r="C108" i="17" s="1"/>
  <c r="I108" i="17"/>
  <c r="F108" i="17"/>
  <c r="O107" i="17"/>
  <c r="L107" i="17"/>
  <c r="I107" i="17"/>
  <c r="F107" i="17"/>
  <c r="C107" i="17"/>
  <c r="O106" i="17"/>
  <c r="L106" i="17"/>
  <c r="I106" i="17"/>
  <c r="F106" i="17"/>
  <c r="C106" i="17" s="1"/>
  <c r="O105" i="17"/>
  <c r="L105" i="17"/>
  <c r="I105" i="17"/>
  <c r="I102" i="17" s="1"/>
  <c r="F105" i="17"/>
  <c r="C105" i="17" s="1"/>
  <c r="O104" i="17"/>
  <c r="L104" i="17"/>
  <c r="C104" i="17" s="1"/>
  <c r="I104" i="17"/>
  <c r="F104" i="17"/>
  <c r="O103" i="17"/>
  <c r="O102" i="17" s="1"/>
  <c r="L103" i="17"/>
  <c r="I103" i="17"/>
  <c r="F103" i="17"/>
  <c r="F102" i="17" s="1"/>
  <c r="C103" i="17"/>
  <c r="N102" i="17"/>
  <c r="M102" i="17"/>
  <c r="L102" i="17"/>
  <c r="K102" i="17"/>
  <c r="J102" i="17"/>
  <c r="H102" i="17"/>
  <c r="G102" i="17"/>
  <c r="E102" i="17"/>
  <c r="D102" i="17"/>
  <c r="O101" i="17"/>
  <c r="L101" i="17"/>
  <c r="I101" i="17"/>
  <c r="F101" i="17"/>
  <c r="C101" i="17" s="1"/>
  <c r="O100" i="17"/>
  <c r="L100" i="17"/>
  <c r="C100" i="17" s="1"/>
  <c r="I100" i="17"/>
  <c r="F100" i="17"/>
  <c r="O99" i="17"/>
  <c r="L99" i="17"/>
  <c r="I99" i="17"/>
  <c r="F99" i="17"/>
  <c r="C99" i="17"/>
  <c r="O98" i="17"/>
  <c r="L98" i="17"/>
  <c r="I98" i="17"/>
  <c r="F98" i="17"/>
  <c r="C98" i="17" s="1"/>
  <c r="O97" i="17"/>
  <c r="L97" i="17"/>
  <c r="I97" i="17"/>
  <c r="I94" i="17" s="1"/>
  <c r="F97" i="17"/>
  <c r="C97" i="17" s="1"/>
  <c r="O96" i="17"/>
  <c r="L96" i="17"/>
  <c r="C96" i="17" s="1"/>
  <c r="I96" i="17"/>
  <c r="F96" i="17"/>
  <c r="O95" i="17"/>
  <c r="O94" i="17" s="1"/>
  <c r="L95" i="17"/>
  <c r="I95" i="17"/>
  <c r="F95" i="17"/>
  <c r="F94" i="17" s="1"/>
  <c r="C95" i="17"/>
  <c r="N94" i="17"/>
  <c r="M94" i="17"/>
  <c r="L94" i="17"/>
  <c r="K94" i="17"/>
  <c r="J94" i="17"/>
  <c r="H94" i="17"/>
  <c r="G94" i="17"/>
  <c r="E94" i="17"/>
  <c r="D94" i="17"/>
  <c r="O93" i="17"/>
  <c r="L93" i="17"/>
  <c r="I93" i="17"/>
  <c r="F93" i="17"/>
  <c r="C93" i="17" s="1"/>
  <c r="O92" i="17"/>
  <c r="L92" i="17"/>
  <c r="C92" i="17" s="1"/>
  <c r="I92" i="17"/>
  <c r="F92" i="17"/>
  <c r="O91" i="17"/>
  <c r="O88" i="17" s="1"/>
  <c r="L91" i="17"/>
  <c r="I91" i="17"/>
  <c r="F91" i="17"/>
  <c r="C91" i="17"/>
  <c r="O90" i="17"/>
  <c r="L90" i="17"/>
  <c r="I90" i="17"/>
  <c r="F90" i="17"/>
  <c r="C90" i="17" s="1"/>
  <c r="O89" i="17"/>
  <c r="L89" i="17"/>
  <c r="L88" i="17" s="1"/>
  <c r="I89" i="17"/>
  <c r="I88" i="17" s="1"/>
  <c r="F89" i="17"/>
  <c r="C89" i="17" s="1"/>
  <c r="N88" i="17"/>
  <c r="M88" i="17"/>
  <c r="K88" i="17"/>
  <c r="J88" i="17"/>
  <c r="H88" i="17"/>
  <c r="G88" i="17"/>
  <c r="F88" i="17"/>
  <c r="C88" i="17" s="1"/>
  <c r="E88" i="17"/>
  <c r="D88" i="17"/>
  <c r="O87" i="17"/>
  <c r="L87" i="17"/>
  <c r="I87" i="17"/>
  <c r="F87" i="17"/>
  <c r="C87" i="17"/>
  <c r="O86" i="17"/>
  <c r="L86" i="17"/>
  <c r="I86" i="17"/>
  <c r="F86" i="17"/>
  <c r="C86" i="17" s="1"/>
  <c r="O85" i="17"/>
  <c r="L85" i="17"/>
  <c r="I85" i="17"/>
  <c r="F85" i="17"/>
  <c r="C85" i="17" s="1"/>
  <c r="O84" i="17"/>
  <c r="L84" i="17"/>
  <c r="C84" i="17" s="1"/>
  <c r="I84" i="17"/>
  <c r="I83" i="17" s="1"/>
  <c r="F84" i="17"/>
  <c r="O83" i="17"/>
  <c r="O82" i="17" s="1"/>
  <c r="N83" i="17"/>
  <c r="N82" i="17" s="1"/>
  <c r="M83" i="17"/>
  <c r="K83" i="17"/>
  <c r="K82" i="17" s="1"/>
  <c r="J83" i="17"/>
  <c r="J82" i="17" s="1"/>
  <c r="H83" i="17"/>
  <c r="G83" i="17"/>
  <c r="G82" i="17" s="1"/>
  <c r="E83" i="17"/>
  <c r="D83" i="17"/>
  <c r="M82" i="17"/>
  <c r="H82" i="17"/>
  <c r="E82" i="17"/>
  <c r="D82" i="17"/>
  <c r="O81" i="17"/>
  <c r="L81" i="17"/>
  <c r="I81" i="17"/>
  <c r="F81" i="17"/>
  <c r="C81" i="17" s="1"/>
  <c r="O80" i="17"/>
  <c r="L80" i="17"/>
  <c r="C80" i="17" s="1"/>
  <c r="I80" i="17"/>
  <c r="I79" i="17" s="1"/>
  <c r="F80" i="17"/>
  <c r="O79" i="17"/>
  <c r="N79" i="17"/>
  <c r="M79" i="17"/>
  <c r="K79" i="17"/>
  <c r="J79" i="17"/>
  <c r="H79" i="17"/>
  <c r="G79" i="17"/>
  <c r="F79" i="17"/>
  <c r="E79" i="17"/>
  <c r="D79" i="17"/>
  <c r="O78" i="17"/>
  <c r="L78" i="17"/>
  <c r="I78" i="17"/>
  <c r="F78" i="17"/>
  <c r="C78" i="17" s="1"/>
  <c r="O77" i="17"/>
  <c r="L77" i="17"/>
  <c r="L76" i="17" s="1"/>
  <c r="I77" i="17"/>
  <c r="I76" i="17" s="1"/>
  <c r="I75" i="17" s="1"/>
  <c r="F77" i="17"/>
  <c r="C77" i="17" s="1"/>
  <c r="O76" i="17"/>
  <c r="N76" i="17"/>
  <c r="N75" i="17" s="1"/>
  <c r="M76" i="17"/>
  <c r="M75" i="17" s="1"/>
  <c r="M74" i="17" s="1"/>
  <c r="K76" i="17"/>
  <c r="J76" i="17"/>
  <c r="J75" i="17" s="1"/>
  <c r="H76" i="17"/>
  <c r="G76" i="17"/>
  <c r="F76" i="17"/>
  <c r="E76" i="17"/>
  <c r="E75" i="17" s="1"/>
  <c r="E74" i="17" s="1"/>
  <c r="D76" i="17"/>
  <c r="O75" i="17"/>
  <c r="K75" i="17"/>
  <c r="H75" i="17"/>
  <c r="G75" i="17"/>
  <c r="G74" i="17" s="1"/>
  <c r="D75" i="17"/>
  <c r="O73" i="17"/>
  <c r="L73" i="17"/>
  <c r="I73" i="17"/>
  <c r="F73" i="17"/>
  <c r="C73" i="17" s="1"/>
  <c r="O72" i="17"/>
  <c r="L72" i="17"/>
  <c r="C72" i="17" s="1"/>
  <c r="I72" i="17"/>
  <c r="F72" i="17"/>
  <c r="O71" i="17"/>
  <c r="O68" i="17" s="1"/>
  <c r="O66" i="17" s="1"/>
  <c r="L71" i="17"/>
  <c r="I71" i="17"/>
  <c r="F71" i="17"/>
  <c r="C71" i="17"/>
  <c r="O70" i="17"/>
  <c r="L70" i="17"/>
  <c r="I70" i="17"/>
  <c r="F70" i="17"/>
  <c r="F68" i="17" s="1"/>
  <c r="O69" i="17"/>
  <c r="L69" i="17"/>
  <c r="L68" i="17" s="1"/>
  <c r="I69" i="17"/>
  <c r="I68" i="17" s="1"/>
  <c r="F69" i="17"/>
  <c r="C69" i="17" s="1"/>
  <c r="N68" i="17"/>
  <c r="N66" i="17" s="1"/>
  <c r="M68" i="17"/>
  <c r="M66" i="17" s="1"/>
  <c r="M52" i="17" s="1"/>
  <c r="M51" i="17" s="1"/>
  <c r="M50" i="17" s="1"/>
  <c r="K68" i="17"/>
  <c r="J68" i="17"/>
  <c r="J66" i="17" s="1"/>
  <c r="H68" i="17"/>
  <c r="E68" i="17"/>
  <c r="E66" i="17" s="1"/>
  <c r="E52" i="17" s="1"/>
  <c r="D68" i="17"/>
  <c r="O67" i="17"/>
  <c r="L67" i="17"/>
  <c r="C67" i="17" s="1"/>
  <c r="I67" i="17"/>
  <c r="I66" i="17" s="1"/>
  <c r="F67" i="17"/>
  <c r="K66" i="17"/>
  <c r="H66" i="17"/>
  <c r="G66" i="17"/>
  <c r="D66" i="17"/>
  <c r="O65" i="17"/>
  <c r="L65" i="17"/>
  <c r="I65" i="17"/>
  <c r="F65" i="17"/>
  <c r="C65" i="17" s="1"/>
  <c r="O64" i="17"/>
  <c r="L64" i="17"/>
  <c r="I64" i="17"/>
  <c r="F64" i="17"/>
  <c r="C64" i="17" s="1"/>
  <c r="O63" i="17"/>
  <c r="L63" i="17"/>
  <c r="C63" i="17" s="1"/>
  <c r="I63" i="17"/>
  <c r="F63" i="17"/>
  <c r="O62" i="17"/>
  <c r="L62" i="17"/>
  <c r="I62" i="17"/>
  <c r="F62" i="17"/>
  <c r="C62" i="17"/>
  <c r="O61" i="17"/>
  <c r="L61" i="17"/>
  <c r="I61" i="17"/>
  <c r="F61" i="17"/>
  <c r="C61" i="17" s="1"/>
  <c r="O60" i="17"/>
  <c r="L60" i="17"/>
  <c r="I60" i="17"/>
  <c r="I57" i="17" s="1"/>
  <c r="F60" i="17"/>
  <c r="C60" i="17" s="1"/>
  <c r="O59" i="17"/>
  <c r="L59" i="17"/>
  <c r="C59" i="17" s="1"/>
  <c r="I59" i="17"/>
  <c r="F59" i="17"/>
  <c r="O58" i="17"/>
  <c r="O57" i="17" s="1"/>
  <c r="L58" i="17"/>
  <c r="I58" i="17"/>
  <c r="F58" i="17"/>
  <c r="F57" i="17" s="1"/>
  <c r="C58" i="17"/>
  <c r="N57" i="17"/>
  <c r="M57" i="17"/>
  <c r="L57" i="17"/>
  <c r="K57" i="17"/>
  <c r="J57" i="17"/>
  <c r="H57" i="17"/>
  <c r="G57" i="17"/>
  <c r="E57" i="17"/>
  <c r="D57" i="17"/>
  <c r="O56" i="17"/>
  <c r="L56" i="17"/>
  <c r="I56" i="17"/>
  <c r="F56" i="17"/>
  <c r="C56" i="17" s="1"/>
  <c r="O55" i="17"/>
  <c r="L55" i="17"/>
  <c r="C55" i="17" s="1"/>
  <c r="I55" i="17"/>
  <c r="I54" i="17" s="1"/>
  <c r="F55" i="17"/>
  <c r="O54" i="17"/>
  <c r="O53" i="17" s="1"/>
  <c r="O52" i="17" s="1"/>
  <c r="N54" i="17"/>
  <c r="N53" i="17" s="1"/>
  <c r="M54" i="17"/>
  <c r="K54" i="17"/>
  <c r="K53" i="17" s="1"/>
  <c r="K52" i="17" s="1"/>
  <c r="J54" i="17"/>
  <c r="J53" i="17" s="1"/>
  <c r="J52" i="17" s="1"/>
  <c r="H54" i="17"/>
  <c r="G54" i="17"/>
  <c r="G53" i="17" s="1"/>
  <c r="G52" i="17" s="1"/>
  <c r="F54" i="17"/>
  <c r="F53" i="17" s="1"/>
  <c r="E54" i="17"/>
  <c r="D54" i="17"/>
  <c r="M53" i="17"/>
  <c r="H53" i="17"/>
  <c r="H52" i="17" s="1"/>
  <c r="E53" i="17"/>
  <c r="D53" i="17"/>
  <c r="D52" i="17" s="1"/>
  <c r="D51" i="17" s="1"/>
  <c r="D50" i="17" s="1"/>
  <c r="D285" i="17" s="1"/>
  <c r="O46" i="17"/>
  <c r="C46" i="17"/>
  <c r="O45" i="17"/>
  <c r="N44" i="17"/>
  <c r="M44" i="17"/>
  <c r="L43" i="17"/>
  <c r="I43" i="17"/>
  <c r="I42" i="17" s="1"/>
  <c r="F43" i="17"/>
  <c r="C43" i="17" s="1"/>
  <c r="L42" i="17"/>
  <c r="K42" i="17"/>
  <c r="J42" i="17"/>
  <c r="H42" i="17"/>
  <c r="G42" i="17"/>
  <c r="E42" i="17"/>
  <c r="D42" i="17"/>
  <c r="F41" i="17"/>
  <c r="C41" i="17" s="1"/>
  <c r="L40" i="17"/>
  <c r="C40" i="17"/>
  <c r="L39" i="17"/>
  <c r="C39" i="17" s="1"/>
  <c r="L38" i="17"/>
  <c r="C38" i="17"/>
  <c r="L37" i="17"/>
  <c r="K36" i="17"/>
  <c r="J36" i="17"/>
  <c r="L35" i="17"/>
  <c r="C35" i="17"/>
  <c r="L34" i="17"/>
  <c r="K33" i="17"/>
  <c r="J33" i="17"/>
  <c r="L32" i="17"/>
  <c r="C32" i="17"/>
  <c r="L31" i="17"/>
  <c r="K31" i="17"/>
  <c r="J31" i="17"/>
  <c r="C31" i="17"/>
  <c r="L30" i="17"/>
  <c r="C30" i="17" s="1"/>
  <c r="L29" i="17"/>
  <c r="C29" i="17" s="1"/>
  <c r="L28" i="17"/>
  <c r="K27" i="17"/>
  <c r="J27" i="17"/>
  <c r="K26" i="17"/>
  <c r="J26" i="17"/>
  <c r="F25" i="17"/>
  <c r="C25" i="17"/>
  <c r="I24" i="17"/>
  <c r="I20" i="17" s="1"/>
  <c r="F24" i="17"/>
  <c r="O23" i="17"/>
  <c r="L23" i="17"/>
  <c r="C23" i="17" s="1"/>
  <c r="I23" i="17"/>
  <c r="F23" i="17"/>
  <c r="O22" i="17"/>
  <c r="O21" i="17" s="1"/>
  <c r="L22" i="17"/>
  <c r="I22" i="17"/>
  <c r="F22" i="17"/>
  <c r="F21" i="17" s="1"/>
  <c r="C22" i="17"/>
  <c r="N21" i="17"/>
  <c r="N287" i="17" s="1"/>
  <c r="N286" i="17" s="1"/>
  <c r="M21" i="17"/>
  <c r="M287" i="17" s="1"/>
  <c r="M286" i="17" s="1"/>
  <c r="K21" i="17"/>
  <c r="K287" i="17" s="1"/>
  <c r="K286" i="17" s="1"/>
  <c r="J21" i="17"/>
  <c r="J287" i="17" s="1"/>
  <c r="J286" i="17" s="1"/>
  <c r="I21" i="17"/>
  <c r="I287" i="17" s="1"/>
  <c r="H21" i="17"/>
  <c r="G21" i="17"/>
  <c r="G287" i="17" s="1"/>
  <c r="G286" i="17" s="1"/>
  <c r="E21" i="17"/>
  <c r="E287" i="17" s="1"/>
  <c r="E286" i="17" s="1"/>
  <c r="D21" i="17"/>
  <c r="N20" i="17"/>
  <c r="J20" i="17"/>
  <c r="O296" i="16"/>
  <c r="L296" i="16"/>
  <c r="I296" i="16"/>
  <c r="F296" i="16"/>
  <c r="C296" i="16"/>
  <c r="O295" i="16"/>
  <c r="L295" i="16"/>
  <c r="I295" i="16"/>
  <c r="F295" i="16"/>
  <c r="C295" i="16" s="1"/>
  <c r="O294" i="16"/>
  <c r="L294" i="16"/>
  <c r="I294" i="16"/>
  <c r="F294" i="16"/>
  <c r="O293" i="16"/>
  <c r="L293" i="16"/>
  <c r="I293" i="16"/>
  <c r="I288" i="16" s="1"/>
  <c r="F293" i="16"/>
  <c r="O292" i="16"/>
  <c r="L292" i="16"/>
  <c r="C292" i="16" s="1"/>
  <c r="I292" i="16"/>
  <c r="F292" i="16"/>
  <c r="O291" i="16"/>
  <c r="L291" i="16"/>
  <c r="I291" i="16"/>
  <c r="F291" i="16"/>
  <c r="C291" i="16"/>
  <c r="O290" i="16"/>
  <c r="L290" i="16"/>
  <c r="I290" i="16"/>
  <c r="F290" i="16"/>
  <c r="C290" i="16" s="1"/>
  <c r="O289" i="16"/>
  <c r="L289" i="16"/>
  <c r="L288" i="16" s="1"/>
  <c r="I289" i="16"/>
  <c r="F289" i="16"/>
  <c r="O288" i="16"/>
  <c r="N288" i="16"/>
  <c r="M288" i="16"/>
  <c r="K288" i="16"/>
  <c r="J288" i="16"/>
  <c r="H288" i="16"/>
  <c r="G288" i="16"/>
  <c r="F288" i="16"/>
  <c r="C288" i="16" s="1"/>
  <c r="E288" i="16"/>
  <c r="D288" i="16"/>
  <c r="O283" i="16"/>
  <c r="L283" i="16"/>
  <c r="C283" i="16" s="1"/>
  <c r="I283" i="16"/>
  <c r="F283" i="16"/>
  <c r="O282" i="16"/>
  <c r="O281" i="16" s="1"/>
  <c r="L282" i="16"/>
  <c r="I282" i="16"/>
  <c r="F282" i="16"/>
  <c r="C282" i="16"/>
  <c r="N281" i="16"/>
  <c r="M281" i="16"/>
  <c r="K281" i="16"/>
  <c r="J281" i="16"/>
  <c r="I281" i="16"/>
  <c r="H281" i="16"/>
  <c r="G281" i="16"/>
  <c r="F281" i="16"/>
  <c r="E281" i="16"/>
  <c r="D281" i="16"/>
  <c r="O280" i="16"/>
  <c r="O279" i="16" s="1"/>
  <c r="C279" i="16" s="1"/>
  <c r="L280" i="16"/>
  <c r="I280" i="16"/>
  <c r="I279" i="16" s="1"/>
  <c r="F280" i="16"/>
  <c r="C280" i="16"/>
  <c r="N279" i="16"/>
  <c r="N268" i="16" s="1"/>
  <c r="M279" i="16"/>
  <c r="L279" i="16"/>
  <c r="K279" i="16"/>
  <c r="J279" i="16"/>
  <c r="J268" i="16" s="1"/>
  <c r="H279" i="16"/>
  <c r="G279" i="16"/>
  <c r="G268" i="16" s="1"/>
  <c r="F279" i="16"/>
  <c r="E279" i="16"/>
  <c r="D279" i="16"/>
  <c r="O278" i="16"/>
  <c r="L278" i="16"/>
  <c r="I278" i="16"/>
  <c r="F278" i="16"/>
  <c r="C278" i="16" s="1"/>
  <c r="O277" i="16"/>
  <c r="L277" i="16"/>
  <c r="I277" i="16"/>
  <c r="F277" i="16"/>
  <c r="O276" i="16"/>
  <c r="L276" i="16"/>
  <c r="L275" i="16" s="1"/>
  <c r="I276" i="16"/>
  <c r="I275" i="16" s="1"/>
  <c r="F276" i="16"/>
  <c r="O275" i="16"/>
  <c r="N275" i="16"/>
  <c r="M275" i="16"/>
  <c r="K275" i="16"/>
  <c r="J275" i="16"/>
  <c r="H275" i="16"/>
  <c r="G275" i="16"/>
  <c r="E275" i="16"/>
  <c r="D275" i="16"/>
  <c r="O274" i="16"/>
  <c r="L274" i="16"/>
  <c r="I274" i="16"/>
  <c r="C274" i="16" s="1"/>
  <c r="F274" i="16"/>
  <c r="O273" i="16"/>
  <c r="L273" i="16"/>
  <c r="I273" i="16"/>
  <c r="F273" i="16"/>
  <c r="O272" i="16"/>
  <c r="O271" i="16" s="1"/>
  <c r="C271" i="16" s="1"/>
  <c r="L272" i="16"/>
  <c r="I272" i="16"/>
  <c r="I271" i="16" s="1"/>
  <c r="F272" i="16"/>
  <c r="C272" i="16"/>
  <c r="N271" i="16"/>
  <c r="M271" i="16"/>
  <c r="L271" i="16"/>
  <c r="L269" i="16" s="1"/>
  <c r="L268" i="16" s="1"/>
  <c r="K271" i="16"/>
  <c r="J271" i="16"/>
  <c r="H271" i="16"/>
  <c r="G271" i="16"/>
  <c r="F271" i="16"/>
  <c r="E271" i="16"/>
  <c r="D271" i="16"/>
  <c r="D269" i="16" s="1"/>
  <c r="D268" i="16" s="1"/>
  <c r="O270" i="16"/>
  <c r="L270" i="16"/>
  <c r="I270" i="16"/>
  <c r="F270" i="16"/>
  <c r="C270" i="16" s="1"/>
  <c r="E269" i="16"/>
  <c r="M268" i="16"/>
  <c r="K268" i="16"/>
  <c r="H268" i="16"/>
  <c r="E268" i="16"/>
  <c r="O267" i="16"/>
  <c r="L267" i="16"/>
  <c r="I267" i="16"/>
  <c r="F267" i="16"/>
  <c r="O266" i="16"/>
  <c r="L266" i="16"/>
  <c r="I266" i="16"/>
  <c r="C266" i="16" s="1"/>
  <c r="F266" i="16"/>
  <c r="O265" i="16"/>
  <c r="L265" i="16"/>
  <c r="C265" i="16" s="1"/>
  <c r="I265" i="16"/>
  <c r="F265" i="16"/>
  <c r="O264" i="16"/>
  <c r="O263" i="16" s="1"/>
  <c r="L264" i="16"/>
  <c r="I264" i="16"/>
  <c r="F264" i="16"/>
  <c r="C264" i="16"/>
  <c r="N263" i="16"/>
  <c r="M263" i="16"/>
  <c r="K263" i="16"/>
  <c r="J263" i="16"/>
  <c r="H263" i="16"/>
  <c r="G263" i="16"/>
  <c r="F263" i="16"/>
  <c r="E263" i="16"/>
  <c r="D263" i="16"/>
  <c r="O262" i="16"/>
  <c r="L262" i="16"/>
  <c r="I262" i="16"/>
  <c r="F262" i="16"/>
  <c r="C262" i="16"/>
  <c r="O261" i="16"/>
  <c r="L261" i="16"/>
  <c r="I261" i="16"/>
  <c r="F261" i="16"/>
  <c r="C261" i="16" s="1"/>
  <c r="O260" i="16"/>
  <c r="L260" i="16"/>
  <c r="I260" i="16"/>
  <c r="F260" i="16"/>
  <c r="F259" i="16" s="1"/>
  <c r="N259" i="16"/>
  <c r="M259" i="16"/>
  <c r="L259" i="16"/>
  <c r="K259" i="16"/>
  <c r="J259" i="16"/>
  <c r="J258" i="16" s="1"/>
  <c r="I259" i="16"/>
  <c r="H259" i="16"/>
  <c r="H258" i="16" s="1"/>
  <c r="G259" i="16"/>
  <c r="E259" i="16"/>
  <c r="E258" i="16" s="1"/>
  <c r="D259" i="16"/>
  <c r="D258" i="16" s="1"/>
  <c r="N258" i="16"/>
  <c r="M258" i="16"/>
  <c r="K258" i="16"/>
  <c r="G258" i="16"/>
  <c r="O257" i="16"/>
  <c r="L257" i="16"/>
  <c r="I257" i="16"/>
  <c r="F257" i="16"/>
  <c r="C257" i="16"/>
  <c r="O256" i="16"/>
  <c r="L256" i="16"/>
  <c r="I256" i="16"/>
  <c r="F256" i="16"/>
  <c r="C256" i="16" s="1"/>
  <c r="O255" i="16"/>
  <c r="L255" i="16"/>
  <c r="I255" i="16"/>
  <c r="F255" i="16"/>
  <c r="O254" i="16"/>
  <c r="L254" i="16"/>
  <c r="I254" i="16"/>
  <c r="C254" i="16" s="1"/>
  <c r="F254" i="16"/>
  <c r="O253" i="16"/>
  <c r="L253" i="16"/>
  <c r="C253" i="16" s="1"/>
  <c r="I253" i="16"/>
  <c r="F253" i="16"/>
  <c r="O252" i="16"/>
  <c r="O251" i="16" s="1"/>
  <c r="L252" i="16"/>
  <c r="I252" i="16"/>
  <c r="F252" i="16"/>
  <c r="C252" i="16"/>
  <c r="N251" i="16"/>
  <c r="M251" i="16"/>
  <c r="K251" i="16"/>
  <c r="J251" i="16"/>
  <c r="H251" i="16"/>
  <c r="H250" i="16" s="1"/>
  <c r="G251" i="16"/>
  <c r="F251" i="16"/>
  <c r="E251" i="16"/>
  <c r="D251" i="16"/>
  <c r="D250" i="16" s="1"/>
  <c r="O250" i="16"/>
  <c r="N250" i="16"/>
  <c r="M250" i="16"/>
  <c r="K250" i="16"/>
  <c r="J250" i="16"/>
  <c r="G250" i="16"/>
  <c r="E250" i="16"/>
  <c r="O249" i="16"/>
  <c r="L249" i="16"/>
  <c r="I249" i="16"/>
  <c r="F249" i="16"/>
  <c r="C249" i="16" s="1"/>
  <c r="O248" i="16"/>
  <c r="L248" i="16"/>
  <c r="I248" i="16"/>
  <c r="C248" i="16" s="1"/>
  <c r="F248" i="16"/>
  <c r="O247" i="16"/>
  <c r="L247" i="16"/>
  <c r="I247" i="16"/>
  <c r="F247" i="16"/>
  <c r="O246" i="16"/>
  <c r="O245" i="16" s="1"/>
  <c r="L246" i="16"/>
  <c r="I246" i="16"/>
  <c r="F246" i="16"/>
  <c r="C246" i="16"/>
  <c r="N245" i="16"/>
  <c r="M245" i="16"/>
  <c r="L245" i="16"/>
  <c r="K245" i="16"/>
  <c r="J245" i="16"/>
  <c r="H245" i="16"/>
  <c r="G245" i="16"/>
  <c r="F245" i="16"/>
  <c r="E245" i="16"/>
  <c r="D245" i="16"/>
  <c r="O244" i="16"/>
  <c r="L244" i="16"/>
  <c r="I244" i="16"/>
  <c r="F244" i="16"/>
  <c r="C244" i="16" s="1"/>
  <c r="O243" i="16"/>
  <c r="L243" i="16"/>
  <c r="I243" i="16"/>
  <c r="F243" i="16"/>
  <c r="C243" i="16" s="1"/>
  <c r="O242" i="16"/>
  <c r="L242" i="16"/>
  <c r="I242" i="16"/>
  <c r="C242" i="16" s="1"/>
  <c r="F242" i="16"/>
  <c r="O241" i="16"/>
  <c r="L241" i="16"/>
  <c r="I241" i="16"/>
  <c r="F241" i="16"/>
  <c r="C241" i="16"/>
  <c r="O240" i="16"/>
  <c r="L240" i="16"/>
  <c r="I240" i="16"/>
  <c r="F240" i="16"/>
  <c r="C240" i="16" s="1"/>
  <c r="O239" i="16"/>
  <c r="L239" i="16"/>
  <c r="I239" i="16"/>
  <c r="F239" i="16"/>
  <c r="C239" i="16" s="1"/>
  <c r="O238" i="16"/>
  <c r="L238" i="16"/>
  <c r="L237" i="16" s="1"/>
  <c r="I238" i="16"/>
  <c r="C238" i="16" s="1"/>
  <c r="F238" i="16"/>
  <c r="O237" i="16"/>
  <c r="N237" i="16"/>
  <c r="M237" i="16"/>
  <c r="K237" i="16"/>
  <c r="J237" i="16"/>
  <c r="H237" i="16"/>
  <c r="G237" i="16"/>
  <c r="E237" i="16"/>
  <c r="D237" i="16"/>
  <c r="O236" i="16"/>
  <c r="O234" i="16" s="1"/>
  <c r="L236" i="16"/>
  <c r="I236" i="16"/>
  <c r="F236" i="16"/>
  <c r="C236" i="16" s="1"/>
  <c r="O235" i="16"/>
  <c r="L235" i="16"/>
  <c r="L234" i="16" s="1"/>
  <c r="I235" i="16"/>
  <c r="I234" i="16" s="1"/>
  <c r="F235" i="16"/>
  <c r="C235" i="16" s="1"/>
  <c r="N234" i="16"/>
  <c r="M234" i="16"/>
  <c r="K234" i="16"/>
  <c r="J234" i="16"/>
  <c r="H234" i="16"/>
  <c r="G234" i="16"/>
  <c r="F234" i="16"/>
  <c r="C234" i="16" s="1"/>
  <c r="E234" i="16"/>
  <c r="D234" i="16"/>
  <c r="O233" i="16"/>
  <c r="O232" i="16" s="1"/>
  <c r="L233" i="16"/>
  <c r="I233" i="16"/>
  <c r="F233" i="16"/>
  <c r="F232" i="16" s="1"/>
  <c r="C233" i="16"/>
  <c r="N232" i="16"/>
  <c r="M232" i="16"/>
  <c r="L232" i="16"/>
  <c r="K232" i="16"/>
  <c r="K230" i="16" s="1"/>
  <c r="K229" i="16" s="1"/>
  <c r="J232" i="16"/>
  <c r="I232" i="16"/>
  <c r="H232" i="16"/>
  <c r="H230" i="16" s="1"/>
  <c r="H229" i="16" s="1"/>
  <c r="G232" i="16"/>
  <c r="G230" i="16" s="1"/>
  <c r="G229" i="16" s="1"/>
  <c r="E232" i="16"/>
  <c r="D232" i="16"/>
  <c r="D230" i="16" s="1"/>
  <c r="D229" i="16" s="1"/>
  <c r="O231" i="16"/>
  <c r="L231" i="16"/>
  <c r="I231" i="16"/>
  <c r="F231" i="16"/>
  <c r="C231" i="16" s="1"/>
  <c r="N230" i="16"/>
  <c r="N229" i="16" s="1"/>
  <c r="M230" i="16"/>
  <c r="M229" i="16" s="1"/>
  <c r="J230" i="16"/>
  <c r="E230" i="16"/>
  <c r="E229" i="16" s="1"/>
  <c r="O228" i="16"/>
  <c r="L228" i="16"/>
  <c r="I228" i="16"/>
  <c r="F228" i="16"/>
  <c r="C228" i="16" s="1"/>
  <c r="O227" i="16"/>
  <c r="L227" i="16"/>
  <c r="L226" i="16" s="1"/>
  <c r="I227" i="16"/>
  <c r="I226" i="16" s="1"/>
  <c r="F227" i="16"/>
  <c r="C227" i="16" s="1"/>
  <c r="O226" i="16"/>
  <c r="N226" i="16"/>
  <c r="N203" i="16" s="1"/>
  <c r="M226" i="16"/>
  <c r="K226" i="16"/>
  <c r="J226" i="16"/>
  <c r="J203" i="16" s="1"/>
  <c r="H226" i="16"/>
  <c r="G226" i="16"/>
  <c r="F226" i="16"/>
  <c r="C226" i="16" s="1"/>
  <c r="E226" i="16"/>
  <c r="D226" i="16"/>
  <c r="O225" i="16"/>
  <c r="L225" i="16"/>
  <c r="I225" i="16"/>
  <c r="F225" i="16"/>
  <c r="C225" i="16"/>
  <c r="O224" i="16"/>
  <c r="L224" i="16"/>
  <c r="I224" i="16"/>
  <c r="F224" i="16"/>
  <c r="C224" i="16" s="1"/>
  <c r="O223" i="16"/>
  <c r="L223" i="16"/>
  <c r="I223" i="16"/>
  <c r="F223" i="16"/>
  <c r="C223" i="16" s="1"/>
  <c r="O222" i="16"/>
  <c r="L222" i="16"/>
  <c r="I222" i="16"/>
  <c r="C222" i="16" s="1"/>
  <c r="F222" i="16"/>
  <c r="O221" i="16"/>
  <c r="L221" i="16"/>
  <c r="I221" i="16"/>
  <c r="F221" i="16"/>
  <c r="C221" i="16"/>
  <c r="O220" i="16"/>
  <c r="L220" i="16"/>
  <c r="I220" i="16"/>
  <c r="F220" i="16"/>
  <c r="C220" i="16" s="1"/>
  <c r="O219" i="16"/>
  <c r="L219" i="16"/>
  <c r="I219" i="16"/>
  <c r="F219" i="16"/>
  <c r="C219" i="16" s="1"/>
  <c r="O218" i="16"/>
  <c r="L218" i="16"/>
  <c r="L215" i="16" s="1"/>
  <c r="I218" i="16"/>
  <c r="C218" i="16" s="1"/>
  <c r="F218" i="16"/>
  <c r="O217" i="16"/>
  <c r="L217" i="16"/>
  <c r="I217" i="16"/>
  <c r="F217" i="16"/>
  <c r="C217" i="16"/>
  <c r="O216" i="16"/>
  <c r="O215" i="16" s="1"/>
  <c r="L216" i="16"/>
  <c r="I216" i="16"/>
  <c r="F216" i="16"/>
  <c r="F215" i="16" s="1"/>
  <c r="C215" i="16" s="1"/>
  <c r="N215" i="16"/>
  <c r="M215" i="16"/>
  <c r="K215" i="16"/>
  <c r="J215" i="16"/>
  <c r="I215" i="16"/>
  <c r="H215" i="16"/>
  <c r="G215" i="16"/>
  <c r="E215" i="16"/>
  <c r="D215" i="16"/>
  <c r="O214" i="16"/>
  <c r="L214" i="16"/>
  <c r="I214" i="16"/>
  <c r="C214" i="16" s="1"/>
  <c r="F214" i="16"/>
  <c r="O213" i="16"/>
  <c r="L213" i="16"/>
  <c r="I213" i="16"/>
  <c r="F213" i="16"/>
  <c r="C213" i="16"/>
  <c r="O212" i="16"/>
  <c r="L212" i="16"/>
  <c r="I212" i="16"/>
  <c r="F212" i="16"/>
  <c r="C212" i="16" s="1"/>
  <c r="O211" i="16"/>
  <c r="L211" i="16"/>
  <c r="I211" i="16"/>
  <c r="F211" i="16"/>
  <c r="C211" i="16" s="1"/>
  <c r="O210" i="16"/>
  <c r="L210" i="16"/>
  <c r="I210" i="16"/>
  <c r="C210" i="16" s="1"/>
  <c r="F210" i="16"/>
  <c r="O209" i="16"/>
  <c r="L209" i="16"/>
  <c r="I209" i="16"/>
  <c r="F209" i="16"/>
  <c r="C209" i="16"/>
  <c r="O208" i="16"/>
  <c r="L208" i="16"/>
  <c r="I208" i="16"/>
  <c r="F208" i="16"/>
  <c r="C208" i="16" s="1"/>
  <c r="O207" i="16"/>
  <c r="L207" i="16"/>
  <c r="I207" i="16"/>
  <c r="F207" i="16"/>
  <c r="C207" i="16" s="1"/>
  <c r="O206" i="16"/>
  <c r="L206" i="16"/>
  <c r="I206" i="16"/>
  <c r="C206" i="16" s="1"/>
  <c r="F206" i="16"/>
  <c r="O205" i="16"/>
  <c r="O204" i="16" s="1"/>
  <c r="O203" i="16" s="1"/>
  <c r="L205" i="16"/>
  <c r="I205" i="16"/>
  <c r="F205" i="16"/>
  <c r="F204" i="16" s="1"/>
  <c r="C205" i="16"/>
  <c r="N204" i="16"/>
  <c r="M204" i="16"/>
  <c r="L204" i="16"/>
  <c r="L203" i="16" s="1"/>
  <c r="K204" i="16"/>
  <c r="K203" i="16" s="1"/>
  <c r="J204" i="16"/>
  <c r="H204" i="16"/>
  <c r="H203" i="16" s="1"/>
  <c r="G204" i="16"/>
  <c r="G203" i="16" s="1"/>
  <c r="E204" i="16"/>
  <c r="D204" i="16"/>
  <c r="D203" i="16" s="1"/>
  <c r="M203" i="16"/>
  <c r="E203" i="16"/>
  <c r="O202" i="16"/>
  <c r="L202" i="16"/>
  <c r="I202" i="16"/>
  <c r="C202" i="16" s="1"/>
  <c r="F202" i="16"/>
  <c r="O201" i="16"/>
  <c r="L201" i="16"/>
  <c r="I201" i="16"/>
  <c r="F201" i="16"/>
  <c r="C201" i="16"/>
  <c r="O200" i="16"/>
  <c r="L200" i="16"/>
  <c r="I200" i="16"/>
  <c r="F200" i="16"/>
  <c r="C200" i="16" s="1"/>
  <c r="O199" i="16"/>
  <c r="L199" i="16"/>
  <c r="I199" i="16"/>
  <c r="F199" i="16"/>
  <c r="C199" i="16" s="1"/>
  <c r="O198" i="16"/>
  <c r="L198" i="16"/>
  <c r="L197" i="16" s="1"/>
  <c r="L195" i="16" s="1"/>
  <c r="I198" i="16"/>
  <c r="C198" i="16" s="1"/>
  <c r="F198" i="16"/>
  <c r="O197" i="16"/>
  <c r="N197" i="16"/>
  <c r="N195" i="16" s="1"/>
  <c r="N194" i="16" s="1"/>
  <c r="N193" i="16" s="1"/>
  <c r="M197" i="16"/>
  <c r="K197" i="16"/>
  <c r="K195" i="16" s="1"/>
  <c r="K194" i="16" s="1"/>
  <c r="K193" i="16" s="1"/>
  <c r="J197" i="16"/>
  <c r="J195" i="16" s="1"/>
  <c r="H197" i="16"/>
  <c r="G197" i="16"/>
  <c r="G195" i="16" s="1"/>
  <c r="G194" i="16" s="1"/>
  <c r="G193" i="16" s="1"/>
  <c r="F197" i="16"/>
  <c r="E197" i="16"/>
  <c r="D197" i="16"/>
  <c r="O196" i="16"/>
  <c r="O195" i="16" s="1"/>
  <c r="O194" i="16" s="1"/>
  <c r="L196" i="16"/>
  <c r="I196" i="16"/>
  <c r="F196" i="16"/>
  <c r="F195" i="16" s="1"/>
  <c r="M195" i="16"/>
  <c r="M194" i="16" s="1"/>
  <c r="M193" i="16" s="1"/>
  <c r="H195" i="16"/>
  <c r="H194" i="16" s="1"/>
  <c r="H193" i="16" s="1"/>
  <c r="E195" i="16"/>
  <c r="E194" i="16" s="1"/>
  <c r="D195" i="16"/>
  <c r="D194" i="16" s="1"/>
  <c r="O192" i="16"/>
  <c r="O191" i="16" s="1"/>
  <c r="O190" i="16" s="1"/>
  <c r="L192" i="16"/>
  <c r="I192" i="16"/>
  <c r="F192" i="16"/>
  <c r="F191" i="16" s="1"/>
  <c r="N191" i="16"/>
  <c r="M191" i="16"/>
  <c r="M190" i="16" s="1"/>
  <c r="L191" i="16"/>
  <c r="L190" i="16" s="1"/>
  <c r="K191" i="16"/>
  <c r="J191" i="16"/>
  <c r="I191" i="16"/>
  <c r="I190" i="16" s="1"/>
  <c r="H191" i="16"/>
  <c r="H190" i="16" s="1"/>
  <c r="G191" i="16"/>
  <c r="E191" i="16"/>
  <c r="E190" i="16" s="1"/>
  <c r="D191" i="16"/>
  <c r="D190" i="16" s="1"/>
  <c r="N190" i="16"/>
  <c r="K190" i="16"/>
  <c r="J190" i="16"/>
  <c r="G190" i="16"/>
  <c r="O189" i="16"/>
  <c r="L189" i="16"/>
  <c r="I189" i="16"/>
  <c r="F189" i="16"/>
  <c r="C189" i="16"/>
  <c r="O188" i="16"/>
  <c r="O187" i="16" s="1"/>
  <c r="L188" i="16"/>
  <c r="I188" i="16"/>
  <c r="F188" i="16"/>
  <c r="F187" i="16" s="1"/>
  <c r="N187" i="16"/>
  <c r="M187" i="16"/>
  <c r="M186" i="16" s="1"/>
  <c r="L187" i="16"/>
  <c r="L186" i="16" s="1"/>
  <c r="K187" i="16"/>
  <c r="J187" i="16"/>
  <c r="I187" i="16"/>
  <c r="I186" i="16" s="1"/>
  <c r="H187" i="16"/>
  <c r="H186" i="16" s="1"/>
  <c r="G187" i="16"/>
  <c r="E187" i="16"/>
  <c r="D187" i="16"/>
  <c r="D186" i="16" s="1"/>
  <c r="N186" i="16"/>
  <c r="K186" i="16"/>
  <c r="J186" i="16"/>
  <c r="G186" i="16"/>
  <c r="O185" i="16"/>
  <c r="L185" i="16"/>
  <c r="I185" i="16"/>
  <c r="F185" i="16"/>
  <c r="C185" i="16"/>
  <c r="O184" i="16"/>
  <c r="O183" i="16" s="1"/>
  <c r="L184" i="16"/>
  <c r="I184" i="16"/>
  <c r="F184" i="16"/>
  <c r="F183" i="16" s="1"/>
  <c r="C183" i="16" s="1"/>
  <c r="N183" i="16"/>
  <c r="M183" i="16"/>
  <c r="L183" i="16"/>
  <c r="K183" i="16"/>
  <c r="J183" i="16"/>
  <c r="I183" i="16"/>
  <c r="H183" i="16"/>
  <c r="G183" i="16"/>
  <c r="E183" i="16"/>
  <c r="D183" i="16"/>
  <c r="O182" i="16"/>
  <c r="L182" i="16"/>
  <c r="I182" i="16"/>
  <c r="C182" i="16" s="1"/>
  <c r="F182" i="16"/>
  <c r="O181" i="16"/>
  <c r="L181" i="16"/>
  <c r="I181" i="16"/>
  <c r="F181" i="16"/>
  <c r="C181" i="16"/>
  <c r="O180" i="16"/>
  <c r="O178" i="16" s="1"/>
  <c r="L180" i="16"/>
  <c r="I180" i="16"/>
  <c r="F180" i="16"/>
  <c r="C180" i="16" s="1"/>
  <c r="O179" i="16"/>
  <c r="L179" i="16"/>
  <c r="L178" i="16" s="1"/>
  <c r="I179" i="16"/>
  <c r="I178" i="16" s="1"/>
  <c r="F179" i="16"/>
  <c r="C179" i="16" s="1"/>
  <c r="N178" i="16"/>
  <c r="M178" i="16"/>
  <c r="K178" i="16"/>
  <c r="J178" i="16"/>
  <c r="H178" i="16"/>
  <c r="G178" i="16"/>
  <c r="F178" i="16"/>
  <c r="C178" i="16" s="1"/>
  <c r="E178" i="16"/>
  <c r="D178" i="16"/>
  <c r="O177" i="16"/>
  <c r="L177" i="16"/>
  <c r="I177" i="16"/>
  <c r="F177" i="16"/>
  <c r="C177" i="16"/>
  <c r="O176" i="16"/>
  <c r="O174" i="16" s="1"/>
  <c r="O173" i="16" s="1"/>
  <c r="O172" i="16" s="1"/>
  <c r="L176" i="16"/>
  <c r="I176" i="16"/>
  <c r="F176" i="16"/>
  <c r="C176" i="16" s="1"/>
  <c r="O175" i="16"/>
  <c r="L175" i="16"/>
  <c r="L174" i="16" s="1"/>
  <c r="L173" i="16" s="1"/>
  <c r="L172" i="16" s="1"/>
  <c r="I175" i="16"/>
  <c r="I174" i="16" s="1"/>
  <c r="F175" i="16"/>
  <c r="C175" i="16" s="1"/>
  <c r="N174" i="16"/>
  <c r="N173" i="16" s="1"/>
  <c r="N172" i="16" s="1"/>
  <c r="M174" i="16"/>
  <c r="M173" i="16" s="1"/>
  <c r="M172" i="16" s="1"/>
  <c r="K174" i="16"/>
  <c r="J174" i="16"/>
  <c r="J173" i="16" s="1"/>
  <c r="J172" i="16" s="1"/>
  <c r="H174" i="16"/>
  <c r="G174" i="16"/>
  <c r="F174" i="16"/>
  <c r="E174" i="16"/>
  <c r="E173" i="16" s="1"/>
  <c r="E172" i="16" s="1"/>
  <c r="D174" i="16"/>
  <c r="K173" i="16"/>
  <c r="K172" i="16" s="1"/>
  <c r="H173" i="16"/>
  <c r="G173" i="16"/>
  <c r="G172" i="16" s="1"/>
  <c r="D173" i="16"/>
  <c r="H172" i="16"/>
  <c r="D172" i="16"/>
  <c r="O171" i="16"/>
  <c r="L171" i="16"/>
  <c r="I171" i="16"/>
  <c r="F171" i="16"/>
  <c r="C171" i="16" s="1"/>
  <c r="O170" i="16"/>
  <c r="L170" i="16"/>
  <c r="I170" i="16"/>
  <c r="C170" i="16" s="1"/>
  <c r="F170" i="16"/>
  <c r="O169" i="16"/>
  <c r="L169" i="16"/>
  <c r="I169" i="16"/>
  <c r="F169" i="16"/>
  <c r="C169" i="16"/>
  <c r="O168" i="16"/>
  <c r="L168" i="16"/>
  <c r="I168" i="16"/>
  <c r="F168" i="16"/>
  <c r="C168" i="16" s="1"/>
  <c r="O167" i="16"/>
  <c r="L167" i="16"/>
  <c r="I167" i="16"/>
  <c r="F167" i="16"/>
  <c r="C167" i="16" s="1"/>
  <c r="O166" i="16"/>
  <c r="L166" i="16"/>
  <c r="L165" i="16" s="1"/>
  <c r="L164" i="16" s="1"/>
  <c r="I166" i="16"/>
  <c r="C166" i="16" s="1"/>
  <c r="F166" i="16"/>
  <c r="O165" i="16"/>
  <c r="O164" i="16" s="1"/>
  <c r="N165" i="16"/>
  <c r="N164" i="16" s="1"/>
  <c r="M165" i="16"/>
  <c r="K165" i="16"/>
  <c r="K164" i="16" s="1"/>
  <c r="J165" i="16"/>
  <c r="J164" i="16" s="1"/>
  <c r="H165" i="16"/>
  <c r="G165" i="16"/>
  <c r="G164" i="16" s="1"/>
  <c r="E165" i="16"/>
  <c r="D165" i="16"/>
  <c r="M164" i="16"/>
  <c r="H164" i="16"/>
  <c r="E164" i="16"/>
  <c r="D164" i="16"/>
  <c r="O163" i="16"/>
  <c r="L163" i="16"/>
  <c r="I163" i="16"/>
  <c r="F163" i="16"/>
  <c r="C163" i="16" s="1"/>
  <c r="O162" i="16"/>
  <c r="L162" i="16"/>
  <c r="I162" i="16"/>
  <c r="C162" i="16" s="1"/>
  <c r="F162" i="16"/>
  <c r="O161" i="16"/>
  <c r="L161" i="16"/>
  <c r="I161" i="16"/>
  <c r="F161" i="16"/>
  <c r="C161" i="16"/>
  <c r="O160" i="16"/>
  <c r="O159" i="16" s="1"/>
  <c r="L160" i="16"/>
  <c r="I160" i="16"/>
  <c r="F160" i="16"/>
  <c r="F159" i="16" s="1"/>
  <c r="C159" i="16" s="1"/>
  <c r="N159" i="16"/>
  <c r="M159" i="16"/>
  <c r="L159" i="16"/>
  <c r="K159" i="16"/>
  <c r="J159" i="16"/>
  <c r="I159" i="16"/>
  <c r="H159" i="16"/>
  <c r="G159" i="16"/>
  <c r="E159" i="16"/>
  <c r="D159" i="16"/>
  <c r="O158" i="16"/>
  <c r="L158" i="16"/>
  <c r="I158" i="16"/>
  <c r="C158" i="16" s="1"/>
  <c r="F158" i="16"/>
  <c r="O157" i="16"/>
  <c r="L157" i="16"/>
  <c r="I157" i="16"/>
  <c r="F157" i="16"/>
  <c r="C157" i="16"/>
  <c r="O156" i="16"/>
  <c r="L156" i="16"/>
  <c r="I156" i="16"/>
  <c r="F156" i="16"/>
  <c r="C156" i="16" s="1"/>
  <c r="O155" i="16"/>
  <c r="L155" i="16"/>
  <c r="I155" i="16"/>
  <c r="F155" i="16"/>
  <c r="C155" i="16" s="1"/>
  <c r="O154" i="16"/>
  <c r="L154" i="16"/>
  <c r="I154" i="16"/>
  <c r="C154" i="16" s="1"/>
  <c r="F154" i="16"/>
  <c r="O153" i="16"/>
  <c r="L153" i="16"/>
  <c r="I153" i="16"/>
  <c r="F153" i="16"/>
  <c r="C153" i="16"/>
  <c r="O152" i="16"/>
  <c r="O150" i="16" s="1"/>
  <c r="L152" i="16"/>
  <c r="I152" i="16"/>
  <c r="F152" i="16"/>
  <c r="C152" i="16" s="1"/>
  <c r="O151" i="16"/>
  <c r="L151" i="16"/>
  <c r="L150" i="16" s="1"/>
  <c r="I151" i="16"/>
  <c r="I150" i="16" s="1"/>
  <c r="F151" i="16"/>
  <c r="C151" i="16" s="1"/>
  <c r="N150" i="16"/>
  <c r="M150" i="16"/>
  <c r="K150" i="16"/>
  <c r="J150" i="16"/>
  <c r="H150" i="16"/>
  <c r="G150" i="16"/>
  <c r="F150" i="16"/>
  <c r="C150" i="16" s="1"/>
  <c r="E150" i="16"/>
  <c r="D150" i="16"/>
  <c r="O149" i="16"/>
  <c r="L149" i="16"/>
  <c r="I149" i="16"/>
  <c r="F149" i="16"/>
  <c r="C149" i="16"/>
  <c r="O148" i="16"/>
  <c r="L148" i="16"/>
  <c r="I148" i="16"/>
  <c r="F148" i="16"/>
  <c r="C148" i="16" s="1"/>
  <c r="O147" i="16"/>
  <c r="L147" i="16"/>
  <c r="I147" i="16"/>
  <c r="F147" i="16"/>
  <c r="C147" i="16" s="1"/>
  <c r="O146" i="16"/>
  <c r="L146" i="16"/>
  <c r="L143" i="16" s="1"/>
  <c r="I146" i="16"/>
  <c r="C146" i="16" s="1"/>
  <c r="F146" i="16"/>
  <c r="O145" i="16"/>
  <c r="L145" i="16"/>
  <c r="I145" i="16"/>
  <c r="F145" i="16"/>
  <c r="C145" i="16"/>
  <c r="O144" i="16"/>
  <c r="O143" i="16" s="1"/>
  <c r="L144" i="16"/>
  <c r="I144" i="16"/>
  <c r="F144" i="16"/>
  <c r="F143" i="16" s="1"/>
  <c r="N143" i="16"/>
  <c r="M143" i="16"/>
  <c r="K143" i="16"/>
  <c r="J143" i="16"/>
  <c r="I143" i="16"/>
  <c r="H143" i="16"/>
  <c r="G143" i="16"/>
  <c r="E143" i="16"/>
  <c r="D143" i="16"/>
  <c r="O142" i="16"/>
  <c r="L142" i="16"/>
  <c r="I142" i="16"/>
  <c r="C142" i="16" s="1"/>
  <c r="F142" i="16"/>
  <c r="O141" i="16"/>
  <c r="O140" i="16" s="1"/>
  <c r="L141" i="16"/>
  <c r="I141" i="16"/>
  <c r="F141" i="16"/>
  <c r="F140" i="16" s="1"/>
  <c r="C141" i="16"/>
  <c r="N140" i="16"/>
  <c r="M140" i="16"/>
  <c r="L140" i="16"/>
  <c r="K140" i="16"/>
  <c r="J140" i="16"/>
  <c r="H140" i="16"/>
  <c r="G140" i="16"/>
  <c r="E140" i="16"/>
  <c r="D140" i="16"/>
  <c r="O139" i="16"/>
  <c r="L139" i="16"/>
  <c r="I139" i="16"/>
  <c r="F139" i="16"/>
  <c r="C139" i="16" s="1"/>
  <c r="O138" i="16"/>
  <c r="L138" i="16"/>
  <c r="L135" i="16" s="1"/>
  <c r="I138" i="16"/>
  <c r="C138" i="16" s="1"/>
  <c r="F138" i="16"/>
  <c r="O137" i="16"/>
  <c r="L137" i="16"/>
  <c r="I137" i="16"/>
  <c r="F137" i="16"/>
  <c r="C137" i="16"/>
  <c r="O136" i="16"/>
  <c r="O135" i="16" s="1"/>
  <c r="L136" i="16"/>
  <c r="I136" i="16"/>
  <c r="F136" i="16"/>
  <c r="F135" i="16" s="1"/>
  <c r="N135" i="16"/>
  <c r="M135" i="16"/>
  <c r="K135" i="16"/>
  <c r="J135" i="16"/>
  <c r="I135" i="16"/>
  <c r="H135" i="16"/>
  <c r="H129" i="16" s="1"/>
  <c r="G135" i="16"/>
  <c r="E135" i="16"/>
  <c r="D135" i="16"/>
  <c r="D129" i="16" s="1"/>
  <c r="O134" i="16"/>
  <c r="L134" i="16"/>
  <c r="I134" i="16"/>
  <c r="C134" i="16" s="1"/>
  <c r="F134" i="16"/>
  <c r="O133" i="16"/>
  <c r="L133" i="16"/>
  <c r="I133" i="16"/>
  <c r="F133" i="16"/>
  <c r="C133" i="16"/>
  <c r="O132" i="16"/>
  <c r="O130" i="16" s="1"/>
  <c r="L132" i="16"/>
  <c r="I132" i="16"/>
  <c r="F132" i="16"/>
  <c r="C132" i="16" s="1"/>
  <c r="O131" i="16"/>
  <c r="L131" i="16"/>
  <c r="L130" i="16" s="1"/>
  <c r="I131" i="16"/>
  <c r="I130" i="16" s="1"/>
  <c r="F131" i="16"/>
  <c r="C131" i="16" s="1"/>
  <c r="N130" i="16"/>
  <c r="N129" i="16" s="1"/>
  <c r="M130" i="16"/>
  <c r="M129" i="16" s="1"/>
  <c r="K130" i="16"/>
  <c r="J130" i="16"/>
  <c r="J129" i="16" s="1"/>
  <c r="H130" i="16"/>
  <c r="G130" i="16"/>
  <c r="F130" i="16"/>
  <c r="C130" i="16" s="1"/>
  <c r="E130" i="16"/>
  <c r="E129" i="16" s="1"/>
  <c r="D130" i="16"/>
  <c r="K129" i="16"/>
  <c r="G129" i="16"/>
  <c r="O128" i="16"/>
  <c r="O127" i="16" s="1"/>
  <c r="L128" i="16"/>
  <c r="I128" i="16"/>
  <c r="F128" i="16"/>
  <c r="F127" i="16" s="1"/>
  <c r="C127" i="16" s="1"/>
  <c r="N127" i="16"/>
  <c r="M127" i="16"/>
  <c r="L127" i="16"/>
  <c r="K127" i="16"/>
  <c r="J127" i="16"/>
  <c r="I127" i="16"/>
  <c r="H127" i="16"/>
  <c r="G127" i="16"/>
  <c r="E127" i="16"/>
  <c r="D127" i="16"/>
  <c r="O126" i="16"/>
  <c r="L126" i="16"/>
  <c r="I126" i="16"/>
  <c r="C126" i="16" s="1"/>
  <c r="F126" i="16"/>
  <c r="O125" i="16"/>
  <c r="L125" i="16"/>
  <c r="I125" i="16"/>
  <c r="F125" i="16"/>
  <c r="C125" i="16"/>
  <c r="O124" i="16"/>
  <c r="L124" i="16"/>
  <c r="I124" i="16"/>
  <c r="F124" i="16"/>
  <c r="C124" i="16" s="1"/>
  <c r="D124" i="16"/>
  <c r="O123" i="16"/>
  <c r="L123" i="16"/>
  <c r="I123" i="16"/>
  <c r="C123" i="16" s="1"/>
  <c r="F123" i="16"/>
  <c r="O122" i="16"/>
  <c r="O121" i="16" s="1"/>
  <c r="L122" i="16"/>
  <c r="I122" i="16"/>
  <c r="F122" i="16"/>
  <c r="F121" i="16" s="1"/>
  <c r="C122" i="16"/>
  <c r="N121" i="16"/>
  <c r="M121" i="16"/>
  <c r="L121" i="16"/>
  <c r="K121" i="16"/>
  <c r="J121" i="16"/>
  <c r="H121" i="16"/>
  <c r="G121" i="16"/>
  <c r="E121" i="16"/>
  <c r="D121" i="16"/>
  <c r="O120" i="16"/>
  <c r="L120" i="16"/>
  <c r="I120" i="16"/>
  <c r="F120" i="16"/>
  <c r="C120" i="16" s="1"/>
  <c r="O119" i="16"/>
  <c r="L119" i="16"/>
  <c r="I119" i="16"/>
  <c r="C119" i="16" s="1"/>
  <c r="F119" i="16"/>
  <c r="O118" i="16"/>
  <c r="L118" i="16"/>
  <c r="I118" i="16"/>
  <c r="F118" i="16"/>
  <c r="C118" i="16"/>
  <c r="O117" i="16"/>
  <c r="O115" i="16" s="1"/>
  <c r="L117" i="16"/>
  <c r="I117" i="16"/>
  <c r="F117" i="16"/>
  <c r="C117" i="16" s="1"/>
  <c r="O116" i="16"/>
  <c r="L116" i="16"/>
  <c r="L115" i="16" s="1"/>
  <c r="I116" i="16"/>
  <c r="I115" i="16" s="1"/>
  <c r="F116" i="16"/>
  <c r="C116" i="16" s="1"/>
  <c r="N115" i="16"/>
  <c r="M115" i="16"/>
  <c r="K115" i="16"/>
  <c r="J115" i="16"/>
  <c r="H115" i="16"/>
  <c r="G115" i="16"/>
  <c r="F115" i="16"/>
  <c r="E115" i="16"/>
  <c r="D115" i="16"/>
  <c r="O114" i="16"/>
  <c r="L114" i="16"/>
  <c r="I114" i="16"/>
  <c r="F114" i="16"/>
  <c r="C114" i="16"/>
  <c r="O113" i="16"/>
  <c r="O111" i="16" s="1"/>
  <c r="L113" i="16"/>
  <c r="I113" i="16"/>
  <c r="F113" i="16"/>
  <c r="C113" i="16" s="1"/>
  <c r="O112" i="16"/>
  <c r="L112" i="16"/>
  <c r="L111" i="16" s="1"/>
  <c r="I112" i="16"/>
  <c r="I111" i="16" s="1"/>
  <c r="F112" i="16"/>
  <c r="C112" i="16" s="1"/>
  <c r="N111" i="16"/>
  <c r="M111" i="16"/>
  <c r="K111" i="16"/>
  <c r="J111" i="16"/>
  <c r="H111" i="16"/>
  <c r="G111" i="16"/>
  <c r="F111" i="16"/>
  <c r="C111" i="16" s="1"/>
  <c r="E111" i="16"/>
  <c r="D111" i="16"/>
  <c r="O110" i="16"/>
  <c r="L110" i="16"/>
  <c r="I110" i="16"/>
  <c r="F110" i="16"/>
  <c r="C110" i="16"/>
  <c r="O109" i="16"/>
  <c r="L109" i="16"/>
  <c r="I109" i="16"/>
  <c r="F109" i="16"/>
  <c r="C109" i="16" s="1"/>
  <c r="O108" i="16"/>
  <c r="L108" i="16"/>
  <c r="I108" i="16"/>
  <c r="F108" i="16"/>
  <c r="C108" i="16" s="1"/>
  <c r="O107" i="16"/>
  <c r="L107" i="16"/>
  <c r="I107" i="16"/>
  <c r="C107" i="16" s="1"/>
  <c r="F107" i="16"/>
  <c r="O106" i="16"/>
  <c r="L106" i="16"/>
  <c r="I106" i="16"/>
  <c r="F106" i="16"/>
  <c r="C106" i="16"/>
  <c r="O105" i="16"/>
  <c r="L105" i="16"/>
  <c r="I105" i="16"/>
  <c r="F105" i="16"/>
  <c r="C105" i="16" s="1"/>
  <c r="O104" i="16"/>
  <c r="L104" i="16"/>
  <c r="I104" i="16"/>
  <c r="F104" i="16"/>
  <c r="C104" i="16" s="1"/>
  <c r="O103" i="16"/>
  <c r="L103" i="16"/>
  <c r="L102" i="16" s="1"/>
  <c r="I103" i="16"/>
  <c r="C103" i="16" s="1"/>
  <c r="F103" i="16"/>
  <c r="O102" i="16"/>
  <c r="N102" i="16"/>
  <c r="M102" i="16"/>
  <c r="K102" i="16"/>
  <c r="J102" i="16"/>
  <c r="H102" i="16"/>
  <c r="G102" i="16"/>
  <c r="E102" i="16"/>
  <c r="D102" i="16"/>
  <c r="O101" i="16"/>
  <c r="L101" i="16"/>
  <c r="I101" i="16"/>
  <c r="F101" i="16"/>
  <c r="C101" i="16" s="1"/>
  <c r="O100" i="16"/>
  <c r="L100" i="16"/>
  <c r="I100" i="16"/>
  <c r="F100" i="16"/>
  <c r="C100" i="16" s="1"/>
  <c r="O99" i="16"/>
  <c r="L99" i="16"/>
  <c r="I99" i="16"/>
  <c r="C99" i="16" s="1"/>
  <c r="F99" i="16"/>
  <c r="O98" i="16"/>
  <c r="L98" i="16"/>
  <c r="I98" i="16"/>
  <c r="F98" i="16"/>
  <c r="C98" i="16"/>
  <c r="O97" i="16"/>
  <c r="L97" i="16"/>
  <c r="I97" i="16"/>
  <c r="F97" i="16"/>
  <c r="C97" i="16" s="1"/>
  <c r="O96" i="16"/>
  <c r="L96" i="16"/>
  <c r="I96" i="16"/>
  <c r="F96" i="16"/>
  <c r="C96" i="16" s="1"/>
  <c r="O95" i="16"/>
  <c r="L95" i="16"/>
  <c r="L94" i="16" s="1"/>
  <c r="I95" i="16"/>
  <c r="C95" i="16" s="1"/>
  <c r="F95" i="16"/>
  <c r="O94" i="16"/>
  <c r="N94" i="16"/>
  <c r="M94" i="16"/>
  <c r="K94" i="16"/>
  <c r="J94" i="16"/>
  <c r="H94" i="16"/>
  <c r="G94" i="16"/>
  <c r="E94" i="16"/>
  <c r="D94" i="16"/>
  <c r="O93" i="16"/>
  <c r="L93" i="16"/>
  <c r="I93" i="16"/>
  <c r="F93" i="16"/>
  <c r="C93" i="16" s="1"/>
  <c r="O92" i="16"/>
  <c r="L92" i="16"/>
  <c r="I92" i="16"/>
  <c r="F92" i="16"/>
  <c r="C92" i="16" s="1"/>
  <c r="O91" i="16"/>
  <c r="L91" i="16"/>
  <c r="L88" i="16" s="1"/>
  <c r="I91" i="16"/>
  <c r="C91" i="16" s="1"/>
  <c r="F91" i="16"/>
  <c r="O90" i="16"/>
  <c r="L90" i="16"/>
  <c r="I90" i="16"/>
  <c r="F90" i="16"/>
  <c r="C90" i="16"/>
  <c r="O89" i="16"/>
  <c r="O88" i="16" s="1"/>
  <c r="L89" i="16"/>
  <c r="I89" i="16"/>
  <c r="F89" i="16"/>
  <c r="F88" i="16" s="1"/>
  <c r="C88" i="16" s="1"/>
  <c r="N88" i="16"/>
  <c r="M88" i="16"/>
  <c r="K88" i="16"/>
  <c r="J88" i="16"/>
  <c r="I88" i="16"/>
  <c r="H88" i="16"/>
  <c r="H82" i="16" s="1"/>
  <c r="G88" i="16"/>
  <c r="E88" i="16"/>
  <c r="D88" i="16"/>
  <c r="D82" i="16" s="1"/>
  <c r="O87" i="16"/>
  <c r="L87" i="16"/>
  <c r="I87" i="16"/>
  <c r="C87" i="16" s="1"/>
  <c r="F87" i="16"/>
  <c r="O86" i="16"/>
  <c r="C86" i="16" s="1"/>
  <c r="L86" i="16"/>
  <c r="I86" i="16"/>
  <c r="F86" i="16"/>
  <c r="O85" i="16"/>
  <c r="O83" i="16" s="1"/>
  <c r="L85" i="16"/>
  <c r="I85" i="16"/>
  <c r="F85" i="16"/>
  <c r="C85" i="16" s="1"/>
  <c r="O84" i="16"/>
  <c r="L84" i="16"/>
  <c r="L83" i="16" s="1"/>
  <c r="I84" i="16"/>
  <c r="I83" i="16" s="1"/>
  <c r="F84" i="16"/>
  <c r="C84" i="16" s="1"/>
  <c r="N83" i="16"/>
  <c r="N82" i="16" s="1"/>
  <c r="M83" i="16"/>
  <c r="M82" i="16" s="1"/>
  <c r="K83" i="16"/>
  <c r="J83" i="16"/>
  <c r="J82" i="16" s="1"/>
  <c r="H83" i="16"/>
  <c r="G83" i="16"/>
  <c r="F83" i="16"/>
  <c r="C83" i="16" s="1"/>
  <c r="E83" i="16"/>
  <c r="E82" i="16" s="1"/>
  <c r="D83" i="16"/>
  <c r="K82" i="16"/>
  <c r="G82" i="16"/>
  <c r="O81" i="16"/>
  <c r="O79" i="16" s="1"/>
  <c r="L81" i="16"/>
  <c r="I81" i="16"/>
  <c r="F81" i="16"/>
  <c r="C81" i="16" s="1"/>
  <c r="O80" i="16"/>
  <c r="L80" i="16"/>
  <c r="L79" i="16" s="1"/>
  <c r="I80" i="16"/>
  <c r="I79" i="16" s="1"/>
  <c r="F80" i="16"/>
  <c r="C80" i="16" s="1"/>
  <c r="N79" i="16"/>
  <c r="M79" i="16"/>
  <c r="K79" i="16"/>
  <c r="J79" i="16"/>
  <c r="H79" i="16"/>
  <c r="G79" i="16"/>
  <c r="F79" i="16"/>
  <c r="E79" i="16"/>
  <c r="D79" i="16"/>
  <c r="O78" i="16"/>
  <c r="L78" i="16"/>
  <c r="I78" i="16"/>
  <c r="F78" i="16"/>
  <c r="C78" i="16"/>
  <c r="O77" i="16"/>
  <c r="O76" i="16" s="1"/>
  <c r="L77" i="16"/>
  <c r="I77" i="16"/>
  <c r="F77" i="16"/>
  <c r="C77" i="16" s="1"/>
  <c r="N76" i="16"/>
  <c r="M76" i="16"/>
  <c r="M75" i="16" s="1"/>
  <c r="M74" i="16" s="1"/>
  <c r="L76" i="16"/>
  <c r="L75" i="16" s="1"/>
  <c r="K76" i="16"/>
  <c r="J76" i="16"/>
  <c r="I76" i="16"/>
  <c r="I75" i="16" s="1"/>
  <c r="H76" i="16"/>
  <c r="H75" i="16" s="1"/>
  <c r="H74" i="16" s="1"/>
  <c r="G76" i="16"/>
  <c r="E76" i="16"/>
  <c r="E75" i="16" s="1"/>
  <c r="D76" i="16"/>
  <c r="D75" i="16" s="1"/>
  <c r="D74" i="16" s="1"/>
  <c r="N75" i="16"/>
  <c r="N74" i="16" s="1"/>
  <c r="K75" i="16"/>
  <c r="J75" i="16"/>
  <c r="G75" i="16"/>
  <c r="K74" i="16"/>
  <c r="G74" i="16"/>
  <c r="O73" i="16"/>
  <c r="L73" i="16"/>
  <c r="I73" i="16"/>
  <c r="F73" i="16"/>
  <c r="C73" i="16" s="1"/>
  <c r="O72" i="16"/>
  <c r="L72" i="16"/>
  <c r="I72" i="16"/>
  <c r="I68" i="16" s="1"/>
  <c r="F72" i="16"/>
  <c r="O71" i="16"/>
  <c r="L71" i="16"/>
  <c r="L68" i="16" s="1"/>
  <c r="I71" i="16"/>
  <c r="C71" i="16" s="1"/>
  <c r="F71" i="16"/>
  <c r="O70" i="16"/>
  <c r="L70" i="16"/>
  <c r="I70" i="16"/>
  <c r="F70" i="16"/>
  <c r="C70" i="16"/>
  <c r="O69" i="16"/>
  <c r="O68" i="16" s="1"/>
  <c r="L69" i="16"/>
  <c r="I69" i="16"/>
  <c r="F69" i="16"/>
  <c r="N68" i="16"/>
  <c r="M68" i="16"/>
  <c r="M66" i="16" s="1"/>
  <c r="K68" i="16"/>
  <c r="J68" i="16"/>
  <c r="H68" i="16"/>
  <c r="H66" i="16" s="1"/>
  <c r="G68" i="16"/>
  <c r="E68" i="16"/>
  <c r="E66" i="16" s="1"/>
  <c r="D68" i="16"/>
  <c r="D66" i="16" s="1"/>
  <c r="O67" i="16"/>
  <c r="L67" i="16"/>
  <c r="L66" i="16" s="1"/>
  <c r="I67" i="16"/>
  <c r="F67" i="16"/>
  <c r="O66" i="16"/>
  <c r="N66" i="16"/>
  <c r="K66" i="16"/>
  <c r="J66" i="16"/>
  <c r="G66" i="16"/>
  <c r="O65" i="16"/>
  <c r="L65" i="16"/>
  <c r="I65" i="16"/>
  <c r="F65" i="16"/>
  <c r="C65" i="16" s="1"/>
  <c r="O64" i="16"/>
  <c r="L64" i="16"/>
  <c r="I64" i="16"/>
  <c r="F64" i="16"/>
  <c r="O63" i="16"/>
  <c r="L63" i="16"/>
  <c r="I63" i="16"/>
  <c r="C63" i="16" s="1"/>
  <c r="F63" i="16"/>
  <c r="O62" i="16"/>
  <c r="L62" i="16"/>
  <c r="I62" i="16"/>
  <c r="F62" i="16"/>
  <c r="C62" i="16"/>
  <c r="O61" i="16"/>
  <c r="L61" i="16"/>
  <c r="I61" i="16"/>
  <c r="F61" i="16"/>
  <c r="C61" i="16" s="1"/>
  <c r="O60" i="16"/>
  <c r="L60" i="16"/>
  <c r="I60" i="16"/>
  <c r="F60" i="16"/>
  <c r="O59" i="16"/>
  <c r="L59" i="16"/>
  <c r="L57" i="16" s="1"/>
  <c r="I59" i="16"/>
  <c r="F59" i="16"/>
  <c r="O58" i="16"/>
  <c r="O57" i="16" s="1"/>
  <c r="L58" i="16"/>
  <c r="I58" i="16"/>
  <c r="F58" i="16"/>
  <c r="F57" i="16" s="1"/>
  <c r="C58" i="16"/>
  <c r="N57" i="16"/>
  <c r="M57" i="16"/>
  <c r="K57" i="16"/>
  <c r="K53" i="16" s="1"/>
  <c r="K52" i="16" s="1"/>
  <c r="J57" i="16"/>
  <c r="H57" i="16"/>
  <c r="H53" i="16" s="1"/>
  <c r="G57" i="16"/>
  <c r="G53" i="16" s="1"/>
  <c r="E57" i="16"/>
  <c r="D57" i="16"/>
  <c r="O56" i="16"/>
  <c r="L56" i="16"/>
  <c r="I56" i="16"/>
  <c r="F56" i="16"/>
  <c r="F54" i="16" s="1"/>
  <c r="O55" i="16"/>
  <c r="L55" i="16"/>
  <c r="L54" i="16" s="1"/>
  <c r="I55" i="16"/>
  <c r="I54" i="16" s="1"/>
  <c r="F55" i="16"/>
  <c r="O54" i="16"/>
  <c r="O53" i="16" s="1"/>
  <c r="D54" i="16"/>
  <c r="N53" i="16"/>
  <c r="M53" i="16"/>
  <c r="M52" i="16" s="1"/>
  <c r="M51" i="16" s="1"/>
  <c r="M50" i="16" s="1"/>
  <c r="M285" i="16" s="1"/>
  <c r="J53" i="16"/>
  <c r="E53" i="16"/>
  <c r="E52" i="16" s="1"/>
  <c r="N52" i="16"/>
  <c r="N51" i="16" s="1"/>
  <c r="N50" i="16" s="1"/>
  <c r="J52" i="16"/>
  <c r="K51" i="16"/>
  <c r="K50" i="16" s="1"/>
  <c r="O46" i="16"/>
  <c r="C46" i="16"/>
  <c r="O45" i="16"/>
  <c r="N44" i="16"/>
  <c r="M44" i="16"/>
  <c r="L43" i="16"/>
  <c r="L42" i="16" s="1"/>
  <c r="I43" i="16"/>
  <c r="I42" i="16" s="1"/>
  <c r="F43" i="16"/>
  <c r="C43" i="16" s="1"/>
  <c r="K42" i="16"/>
  <c r="J42" i="16"/>
  <c r="H42" i="16"/>
  <c r="G42" i="16"/>
  <c r="F42" i="16"/>
  <c r="C42" i="16" s="1"/>
  <c r="E42" i="16"/>
  <c r="D42" i="16"/>
  <c r="F41" i="16"/>
  <c r="C41" i="16" s="1"/>
  <c r="L40" i="16"/>
  <c r="C40" i="16"/>
  <c r="L39" i="16"/>
  <c r="C39" i="16" s="1"/>
  <c r="L38" i="16"/>
  <c r="C38" i="16"/>
  <c r="L37" i="16"/>
  <c r="K36" i="16"/>
  <c r="J36" i="16"/>
  <c r="L35" i="16"/>
  <c r="C35" i="16"/>
  <c r="L34" i="16"/>
  <c r="K33" i="16"/>
  <c r="J33" i="16"/>
  <c r="L32" i="16"/>
  <c r="C32" i="16"/>
  <c r="L31" i="16"/>
  <c r="C31" i="16" s="1"/>
  <c r="K31" i="16"/>
  <c r="J31" i="16"/>
  <c r="L30" i="16"/>
  <c r="C30" i="16" s="1"/>
  <c r="L29" i="16"/>
  <c r="C29" i="16"/>
  <c r="L28" i="16"/>
  <c r="K27" i="16"/>
  <c r="K26" i="16" s="1"/>
  <c r="K20" i="16" s="1"/>
  <c r="J27" i="16"/>
  <c r="J26" i="16" s="1"/>
  <c r="F25" i="16"/>
  <c r="C25" i="16"/>
  <c r="I24" i="16"/>
  <c r="O23" i="16"/>
  <c r="O21" i="16" s="1"/>
  <c r="O287" i="16" s="1"/>
  <c r="L23" i="16"/>
  <c r="I23" i="16"/>
  <c r="F23" i="16"/>
  <c r="C23" i="16"/>
  <c r="O22" i="16"/>
  <c r="L22" i="16"/>
  <c r="L21" i="16" s="1"/>
  <c r="I22" i="16"/>
  <c r="F22" i="16"/>
  <c r="C22" i="16" s="1"/>
  <c r="N21" i="16"/>
  <c r="N287" i="16" s="1"/>
  <c r="N286" i="16" s="1"/>
  <c r="M21" i="16"/>
  <c r="K21" i="16"/>
  <c r="K287" i="16" s="1"/>
  <c r="K286" i="16" s="1"/>
  <c r="J21" i="16"/>
  <c r="J287" i="16" s="1"/>
  <c r="J286" i="16" s="1"/>
  <c r="I21" i="16"/>
  <c r="H21" i="16"/>
  <c r="H287" i="16" s="1"/>
  <c r="H286" i="16" s="1"/>
  <c r="G21" i="16"/>
  <c r="G287" i="16" s="1"/>
  <c r="G286" i="16" s="1"/>
  <c r="F21" i="16"/>
  <c r="E21" i="16"/>
  <c r="D21" i="16"/>
  <c r="D287" i="16" s="1"/>
  <c r="D286" i="16" s="1"/>
  <c r="N20" i="16"/>
  <c r="H20" i="16"/>
  <c r="G20" i="16"/>
  <c r="K285" i="16" l="1"/>
  <c r="K49" i="16"/>
  <c r="F287" i="16"/>
  <c r="C21" i="16"/>
  <c r="N285" i="16"/>
  <c r="N49" i="16"/>
  <c r="O20" i="16"/>
  <c r="L27" i="16"/>
  <c r="C28" i="16"/>
  <c r="E74" i="16"/>
  <c r="O75" i="16"/>
  <c r="L82" i="16"/>
  <c r="L129" i="16"/>
  <c r="C135" i="16"/>
  <c r="J20" i="16"/>
  <c r="M287" i="16"/>
  <c r="M286" i="16" s="1"/>
  <c r="M20" i="16"/>
  <c r="C37" i="16"/>
  <c r="L36" i="16"/>
  <c r="C36" i="16" s="1"/>
  <c r="O44" i="16"/>
  <c r="C45" i="16"/>
  <c r="M49" i="16"/>
  <c r="D53" i="16"/>
  <c r="D52" i="16" s="1"/>
  <c r="D51" i="16" s="1"/>
  <c r="L53" i="16"/>
  <c r="L52" i="16" s="1"/>
  <c r="G52" i="16"/>
  <c r="G51" i="16" s="1"/>
  <c r="G50" i="16" s="1"/>
  <c r="C60" i="16"/>
  <c r="I66" i="16"/>
  <c r="C69" i="16"/>
  <c r="F68" i="16"/>
  <c r="O82" i="16"/>
  <c r="C115" i="16"/>
  <c r="O129" i="16"/>
  <c r="C187" i="16"/>
  <c r="E193" i="16"/>
  <c r="J194" i="16"/>
  <c r="L230" i="16"/>
  <c r="K284" i="16"/>
  <c r="O230" i="16"/>
  <c r="E287" i="16"/>
  <c r="E286" i="16" s="1"/>
  <c r="E20" i="16"/>
  <c r="I287" i="16"/>
  <c r="I286" i="16" s="1"/>
  <c r="I20" i="16"/>
  <c r="O52" i="16"/>
  <c r="H52" i="16"/>
  <c r="H51" i="16" s="1"/>
  <c r="H50" i="16" s="1"/>
  <c r="C59" i="16"/>
  <c r="C64" i="16"/>
  <c r="C72" i="16"/>
  <c r="L74" i="16"/>
  <c r="C174" i="16"/>
  <c r="I173" i="16"/>
  <c r="I172" i="16" s="1"/>
  <c r="C232" i="16"/>
  <c r="M284" i="16"/>
  <c r="F203" i="16"/>
  <c r="M285" i="17"/>
  <c r="M49" i="17"/>
  <c r="F53" i="16"/>
  <c r="C54" i="16"/>
  <c r="C34" i="16"/>
  <c r="L33" i="16"/>
  <c r="C33" i="16" s="1"/>
  <c r="J74" i="16"/>
  <c r="J51" i="16" s="1"/>
  <c r="C79" i="16"/>
  <c r="C143" i="16"/>
  <c r="E186" i="16"/>
  <c r="E51" i="16" s="1"/>
  <c r="E50" i="16" s="1"/>
  <c r="O186" i="16"/>
  <c r="F190" i="16"/>
  <c r="C190" i="16" s="1"/>
  <c r="C191" i="16"/>
  <c r="D193" i="16"/>
  <c r="F194" i="16"/>
  <c r="L194" i="16"/>
  <c r="J229" i="16"/>
  <c r="J284" i="16" s="1"/>
  <c r="C259" i="16"/>
  <c r="F258" i="16"/>
  <c r="N284" i="16"/>
  <c r="O286" i="16"/>
  <c r="C55" i="16"/>
  <c r="C67" i="16"/>
  <c r="F76" i="16"/>
  <c r="C56" i="16"/>
  <c r="I94" i="16"/>
  <c r="I102" i="16"/>
  <c r="I82" i="16" s="1"/>
  <c r="I165" i="16"/>
  <c r="I164" i="16" s="1"/>
  <c r="I197" i="16"/>
  <c r="I237" i="16"/>
  <c r="I245" i="16"/>
  <c r="C245" i="16" s="1"/>
  <c r="I251" i="16"/>
  <c r="I250" i="16" s="1"/>
  <c r="C260" i="16"/>
  <c r="O259" i="16"/>
  <c r="O258" i="16" s="1"/>
  <c r="I263" i="16"/>
  <c r="I258" i="16" s="1"/>
  <c r="C276" i="16"/>
  <c r="H287" i="17"/>
  <c r="H286" i="17" s="1"/>
  <c r="H20" i="17"/>
  <c r="L21" i="17"/>
  <c r="C21" i="17" s="1"/>
  <c r="F287" i="17"/>
  <c r="H51" i="17"/>
  <c r="H50" i="17" s="1"/>
  <c r="N52" i="17"/>
  <c r="C57" i="17"/>
  <c r="F66" i="17"/>
  <c r="C68" i="17"/>
  <c r="K74" i="17"/>
  <c r="C76" i="17"/>
  <c r="C94" i="17"/>
  <c r="C165" i="17"/>
  <c r="I164" i="17"/>
  <c r="C178" i="17"/>
  <c r="F82" i="16"/>
  <c r="C89" i="16"/>
  <c r="F94" i="16"/>
  <c r="C94" i="16" s="1"/>
  <c r="F102" i="16"/>
  <c r="C102" i="16" s="1"/>
  <c r="C128" i="16"/>
  <c r="F129" i="16"/>
  <c r="C136" i="16"/>
  <c r="C144" i="16"/>
  <c r="C160" i="16"/>
  <c r="F165" i="16"/>
  <c r="F173" i="16"/>
  <c r="C184" i="16"/>
  <c r="C188" i="16"/>
  <c r="C192" i="16"/>
  <c r="C196" i="16"/>
  <c r="C216" i="16"/>
  <c r="F237" i="16"/>
  <c r="C237" i="16" s="1"/>
  <c r="C255" i="16"/>
  <c r="C267" i="16"/>
  <c r="O269" i="16"/>
  <c r="O268" i="16" s="1"/>
  <c r="C277" i="16"/>
  <c r="C293" i="16"/>
  <c r="C294" i="16"/>
  <c r="D287" i="17"/>
  <c r="D286" i="17" s="1"/>
  <c r="D20" i="17"/>
  <c r="C24" i="17"/>
  <c r="C28" i="17"/>
  <c r="L27" i="17"/>
  <c r="C34" i="17"/>
  <c r="L33" i="17"/>
  <c r="C33" i="17" s="1"/>
  <c r="D49" i="17"/>
  <c r="O51" i="17"/>
  <c r="O74" i="17"/>
  <c r="F286" i="16"/>
  <c r="C37" i="17"/>
  <c r="L36" i="17"/>
  <c r="C36" i="17" s="1"/>
  <c r="C45" i="17"/>
  <c r="O44" i="17"/>
  <c r="C44" i="17" s="1"/>
  <c r="F52" i="17"/>
  <c r="K51" i="17"/>
  <c r="K50" i="17" s="1"/>
  <c r="I57" i="16"/>
  <c r="I53" i="16" s="1"/>
  <c r="I52" i="16" s="1"/>
  <c r="I121" i="16"/>
  <c r="C121" i="16" s="1"/>
  <c r="I140" i="16"/>
  <c r="I129" i="16" s="1"/>
  <c r="I204" i="16"/>
  <c r="I203" i="16" s="1"/>
  <c r="C247" i="16"/>
  <c r="F250" i="16"/>
  <c r="L251" i="16"/>
  <c r="L250" i="16" s="1"/>
  <c r="L263" i="16"/>
  <c r="L258" i="16" s="1"/>
  <c r="I269" i="16"/>
  <c r="I268" i="16" s="1"/>
  <c r="C273" i="16"/>
  <c r="F275" i="16"/>
  <c r="D284" i="16"/>
  <c r="H284" i="16"/>
  <c r="L281" i="16"/>
  <c r="C281" i="16" s="1"/>
  <c r="C289" i="16"/>
  <c r="E20" i="17"/>
  <c r="M20" i="17"/>
  <c r="O287" i="17"/>
  <c r="O20" i="17"/>
  <c r="F42" i="17"/>
  <c r="G51" i="17"/>
  <c r="G50" i="17" s="1"/>
  <c r="I53" i="17"/>
  <c r="I52" i="17" s="1"/>
  <c r="J74" i="17"/>
  <c r="C102" i="17"/>
  <c r="C191" i="17"/>
  <c r="F190" i="17"/>
  <c r="C190" i="17" s="1"/>
  <c r="G20" i="17"/>
  <c r="K20" i="17"/>
  <c r="I121" i="17"/>
  <c r="I82" i="17" s="1"/>
  <c r="I74" i="17" s="1"/>
  <c r="F121" i="17"/>
  <c r="F130" i="17"/>
  <c r="C136" i="17"/>
  <c r="C144" i="17"/>
  <c r="C151" i="17"/>
  <c r="C156" i="17"/>
  <c r="C168" i="17"/>
  <c r="J173" i="17"/>
  <c r="J172" i="17" s="1"/>
  <c r="N173" i="17"/>
  <c r="N172" i="17" s="1"/>
  <c r="I174" i="17"/>
  <c r="I173" i="17" s="1"/>
  <c r="I172" i="17" s="1"/>
  <c r="C179" i="17"/>
  <c r="E186" i="17"/>
  <c r="E51" i="17" s="1"/>
  <c r="E50" i="17" s="1"/>
  <c r="C197" i="17"/>
  <c r="C200" i="17"/>
  <c r="C215" i="17"/>
  <c r="J229" i="17"/>
  <c r="J193" i="17" s="1"/>
  <c r="E229" i="17"/>
  <c r="E193" i="17" s="1"/>
  <c r="O230" i="17"/>
  <c r="O229" i="17" s="1"/>
  <c r="O193" i="17" s="1"/>
  <c r="C259" i="17"/>
  <c r="I258" i="17"/>
  <c r="H284" i="17"/>
  <c r="C279" i="17"/>
  <c r="O284" i="17"/>
  <c r="C70" i="17"/>
  <c r="F75" i="17"/>
  <c r="F83" i="17"/>
  <c r="F111" i="17"/>
  <c r="F115" i="17"/>
  <c r="C124" i="17"/>
  <c r="L130" i="17"/>
  <c r="C131" i="17"/>
  <c r="C138" i="17"/>
  <c r="C146" i="17"/>
  <c r="C152" i="17"/>
  <c r="C153" i="17"/>
  <c r="F159" i="17"/>
  <c r="C159" i="17" s="1"/>
  <c r="F174" i="17"/>
  <c r="C180" i="17"/>
  <c r="C181" i="17"/>
  <c r="F187" i="17"/>
  <c r="C192" i="17"/>
  <c r="C196" i="17"/>
  <c r="C199" i="17"/>
  <c r="F230" i="17"/>
  <c r="C232" i="17"/>
  <c r="L258" i="17"/>
  <c r="L229" i="17" s="1"/>
  <c r="E284" i="17"/>
  <c r="I203" i="17"/>
  <c r="I194" i="17" s="1"/>
  <c r="D284" i="17"/>
  <c r="O286" i="17"/>
  <c r="F287" i="18"/>
  <c r="L54" i="17"/>
  <c r="L66" i="17"/>
  <c r="L79" i="17"/>
  <c r="L75" i="17" s="1"/>
  <c r="L83" i="17"/>
  <c r="L111" i="17"/>
  <c r="L115" i="17"/>
  <c r="L121" i="17"/>
  <c r="N129" i="17"/>
  <c r="N74" i="17" s="1"/>
  <c r="N284" i="17" s="1"/>
  <c r="L140" i="17"/>
  <c r="C140" i="17" s="1"/>
  <c r="C164" i="17"/>
  <c r="L195" i="17"/>
  <c r="L194" i="17" s="1"/>
  <c r="F204" i="17"/>
  <c r="C205" i="17"/>
  <c r="G284" i="17"/>
  <c r="K284" i="17"/>
  <c r="M284" i="17"/>
  <c r="D285" i="18"/>
  <c r="D49" i="18"/>
  <c r="I226" i="17"/>
  <c r="C226" i="17" s="1"/>
  <c r="I234" i="17"/>
  <c r="C234" i="17" s="1"/>
  <c r="F269" i="17"/>
  <c r="I288" i="17"/>
  <c r="I286" i="17" s="1"/>
  <c r="E20" i="18"/>
  <c r="J20" i="18"/>
  <c r="C22" i="18"/>
  <c r="O21" i="18"/>
  <c r="C21" i="18" s="1"/>
  <c r="L27" i="18"/>
  <c r="L31" i="18"/>
  <c r="C31" i="18" s="1"/>
  <c r="F42" i="18"/>
  <c r="C42" i="18" s="1"/>
  <c r="H49" i="18"/>
  <c r="C61" i="18"/>
  <c r="C69" i="18"/>
  <c r="N74" i="18"/>
  <c r="N51" i="18" s="1"/>
  <c r="N50" i="18" s="1"/>
  <c r="O74" i="18"/>
  <c r="O51" i="18" s="1"/>
  <c r="O50" i="18" s="1"/>
  <c r="O49" i="18" s="1"/>
  <c r="L82" i="18"/>
  <c r="C233" i="17"/>
  <c r="F250" i="17"/>
  <c r="C250" i="17" s="1"/>
  <c r="F258" i="17"/>
  <c r="C258" i="17" s="1"/>
  <c r="F288" i="17"/>
  <c r="C288" i="17" s="1"/>
  <c r="C295" i="17"/>
  <c r="D287" i="18"/>
  <c r="D286" i="18" s="1"/>
  <c r="D20" i="18"/>
  <c r="H287" i="18"/>
  <c r="H286" i="18" s="1"/>
  <c r="H20" i="18"/>
  <c r="L287" i="18"/>
  <c r="L286" i="18" s="1"/>
  <c r="L20" i="18"/>
  <c r="L33" i="18"/>
  <c r="C33" i="18" s="1"/>
  <c r="C34" i="18"/>
  <c r="C65" i="18"/>
  <c r="C73" i="18"/>
  <c r="C88" i="18"/>
  <c r="C150" i="18"/>
  <c r="L36" i="18"/>
  <c r="C36" i="18" s="1"/>
  <c r="C37" i="18"/>
  <c r="G285" i="18"/>
  <c r="G49" i="18"/>
  <c r="J285" i="18"/>
  <c r="J49" i="18"/>
  <c r="F172" i="18"/>
  <c r="I237" i="17"/>
  <c r="C237" i="17" s="1"/>
  <c r="I245" i="17"/>
  <c r="C245" i="17" s="1"/>
  <c r="I271" i="17"/>
  <c r="C271" i="17" s="1"/>
  <c r="I275" i="17"/>
  <c r="C275" i="17" s="1"/>
  <c r="I20" i="18"/>
  <c r="O44" i="18"/>
  <c r="C45" i="18"/>
  <c r="E49" i="18"/>
  <c r="C56" i="18"/>
  <c r="I54" i="18"/>
  <c r="F57" i="18"/>
  <c r="C57" i="18" s="1"/>
  <c r="C58" i="18"/>
  <c r="F66" i="18"/>
  <c r="C66" i="18" s="1"/>
  <c r="K74" i="18"/>
  <c r="K51" i="18" s="1"/>
  <c r="K50" i="18" s="1"/>
  <c r="M74" i="18"/>
  <c r="M51" i="18" s="1"/>
  <c r="M50" i="18" s="1"/>
  <c r="L75" i="18"/>
  <c r="C121" i="18"/>
  <c r="I79" i="18"/>
  <c r="C79" i="18" s="1"/>
  <c r="I83" i="18"/>
  <c r="I111" i="18"/>
  <c r="I115" i="18"/>
  <c r="I127" i="18"/>
  <c r="C127" i="18" s="1"/>
  <c r="I135" i="18"/>
  <c r="I143" i="18"/>
  <c r="C162" i="18"/>
  <c r="I164" i="18"/>
  <c r="C170" i="18"/>
  <c r="C178" i="18"/>
  <c r="C183" i="18"/>
  <c r="F186" i="18"/>
  <c r="C186" i="18" s="1"/>
  <c r="C187" i="18"/>
  <c r="F190" i="18"/>
  <c r="C190" i="18" s="1"/>
  <c r="C191" i="18"/>
  <c r="C245" i="18"/>
  <c r="G284" i="18"/>
  <c r="K284" i="18"/>
  <c r="O284" i="18"/>
  <c r="C281" i="18"/>
  <c r="F75" i="18"/>
  <c r="F83" i="18"/>
  <c r="F111" i="18"/>
  <c r="C111" i="18" s="1"/>
  <c r="F115" i="18"/>
  <c r="C115" i="18" s="1"/>
  <c r="C122" i="18"/>
  <c r="F135" i="18"/>
  <c r="F143" i="18"/>
  <c r="C143" i="18" s="1"/>
  <c r="L165" i="18"/>
  <c r="L164" i="18" s="1"/>
  <c r="D284" i="18"/>
  <c r="H284" i="18"/>
  <c r="E284" i="18"/>
  <c r="I94" i="18"/>
  <c r="C94" i="18" s="1"/>
  <c r="I102" i="18"/>
  <c r="C102" i="18" s="1"/>
  <c r="I130" i="18"/>
  <c r="I129" i="18" s="1"/>
  <c r="I150" i="18"/>
  <c r="I159" i="18"/>
  <c r="C159" i="18" s="1"/>
  <c r="C166" i="18"/>
  <c r="F194" i="18"/>
  <c r="C195" i="18"/>
  <c r="I203" i="18"/>
  <c r="C203" i="18" s="1"/>
  <c r="C204" i="18"/>
  <c r="C215" i="18"/>
  <c r="C230" i="18"/>
  <c r="L229" i="18"/>
  <c r="C229" i="18" s="1"/>
  <c r="J284" i="18"/>
  <c r="N284" i="18"/>
  <c r="L174" i="18"/>
  <c r="L173" i="18" s="1"/>
  <c r="L172" i="18" s="1"/>
  <c r="C175" i="18"/>
  <c r="L178" i="18"/>
  <c r="C179" i="18"/>
  <c r="L74" i="17" l="1"/>
  <c r="E285" i="16"/>
  <c r="E49" i="16"/>
  <c r="M285" i="18"/>
  <c r="M49" i="18"/>
  <c r="N285" i="18"/>
  <c r="N49" i="18"/>
  <c r="E285" i="17"/>
  <c r="E49" i="17"/>
  <c r="L284" i="18"/>
  <c r="I74" i="16"/>
  <c r="I51" i="16" s="1"/>
  <c r="L284" i="17"/>
  <c r="F193" i="18"/>
  <c r="L193" i="18"/>
  <c r="I194" i="18"/>
  <c r="C194" i="18" s="1"/>
  <c r="C135" i="18"/>
  <c r="K285" i="18"/>
  <c r="K49" i="18"/>
  <c r="C54" i="18"/>
  <c r="I53" i="18"/>
  <c r="I52" i="18" s="1"/>
  <c r="I75" i="18"/>
  <c r="M284" i="18"/>
  <c r="C174" i="18"/>
  <c r="O285" i="18"/>
  <c r="C44" i="18"/>
  <c r="C130" i="18"/>
  <c r="C27" i="18"/>
  <c r="L26" i="18"/>
  <c r="C26" i="18" s="1"/>
  <c r="I230" i="17"/>
  <c r="I229" i="17" s="1"/>
  <c r="I193" i="17" s="1"/>
  <c r="C204" i="17"/>
  <c r="F203" i="17"/>
  <c r="L82" i="17"/>
  <c r="I269" i="17"/>
  <c r="I268" i="17" s="1"/>
  <c r="I284" i="17" s="1"/>
  <c r="J284" i="17"/>
  <c r="C187" i="17"/>
  <c r="F186" i="17"/>
  <c r="C186" i="17" s="1"/>
  <c r="C115" i="17"/>
  <c r="F129" i="17"/>
  <c r="C129" i="17" s="1"/>
  <c r="C130" i="17"/>
  <c r="G285" i="17"/>
  <c r="G49" i="17"/>
  <c r="C53" i="17"/>
  <c r="C173" i="16"/>
  <c r="F172" i="16"/>
  <c r="C172" i="16" s="1"/>
  <c r="H285" i="17"/>
  <c r="H49" i="17"/>
  <c r="C258" i="16"/>
  <c r="C53" i="16"/>
  <c r="G284" i="16"/>
  <c r="O229" i="16"/>
  <c r="O193" i="16" s="1"/>
  <c r="L51" i="16"/>
  <c r="C44" i="16"/>
  <c r="L287" i="16"/>
  <c r="L286" i="16" s="1"/>
  <c r="C287" i="16"/>
  <c r="C164" i="18"/>
  <c r="I82" i="18"/>
  <c r="L74" i="18"/>
  <c r="L51" i="18" s="1"/>
  <c r="L50" i="18" s="1"/>
  <c r="F53" i="18"/>
  <c r="F129" i="18"/>
  <c r="C129" i="18" s="1"/>
  <c r="O287" i="18"/>
  <c r="O286" i="18" s="1"/>
  <c r="O20" i="18"/>
  <c r="F286" i="17"/>
  <c r="L193" i="17"/>
  <c r="C287" i="18"/>
  <c r="F286" i="18"/>
  <c r="C111" i="17"/>
  <c r="C121" i="17"/>
  <c r="C79" i="17"/>
  <c r="C42" i="17"/>
  <c r="F20" i="17"/>
  <c r="C52" i="17"/>
  <c r="C251" i="16"/>
  <c r="C165" i="16"/>
  <c r="F164" i="16"/>
  <c r="C164" i="16" s="1"/>
  <c r="C129" i="16"/>
  <c r="C66" i="17"/>
  <c r="C197" i="16"/>
  <c r="I195" i="16"/>
  <c r="E284" i="16"/>
  <c r="C140" i="16"/>
  <c r="D50" i="16"/>
  <c r="C165" i="18"/>
  <c r="C172" i="18"/>
  <c r="F268" i="17"/>
  <c r="C269" i="17"/>
  <c r="F229" i="17"/>
  <c r="C229" i="17" s="1"/>
  <c r="L129" i="17"/>
  <c r="C83" i="17"/>
  <c r="F82" i="17"/>
  <c r="C82" i="17" s="1"/>
  <c r="J51" i="17"/>
  <c r="J50" i="17" s="1"/>
  <c r="F269" i="16"/>
  <c r="C275" i="16"/>
  <c r="C286" i="16"/>
  <c r="O50" i="17"/>
  <c r="C27" i="17"/>
  <c r="L26" i="17"/>
  <c r="C26" i="17" s="1"/>
  <c r="C263" i="16"/>
  <c r="C82" i="16"/>
  <c r="C76" i="16"/>
  <c r="F75" i="16"/>
  <c r="I230" i="16"/>
  <c r="I229" i="16" s="1"/>
  <c r="C204" i="16"/>
  <c r="H285" i="16"/>
  <c r="H49" i="16"/>
  <c r="L229" i="16"/>
  <c r="L193" i="16" s="1"/>
  <c r="F186" i="16"/>
  <c r="C186" i="16" s="1"/>
  <c r="F66" i="16"/>
  <c r="C66" i="16" s="1"/>
  <c r="C68" i="16"/>
  <c r="C57" i="16"/>
  <c r="C27" i="16"/>
  <c r="L26" i="16"/>
  <c r="C83" i="18"/>
  <c r="F82" i="18"/>
  <c r="C82" i="18" s="1"/>
  <c r="C173" i="18"/>
  <c r="C54" i="17"/>
  <c r="L53" i="17"/>
  <c r="L52" i="17" s="1"/>
  <c r="F20" i="18"/>
  <c r="C20" i="18" s="1"/>
  <c r="F173" i="17"/>
  <c r="C174" i="17"/>
  <c r="C75" i="17"/>
  <c r="F74" i="17"/>
  <c r="C74" i="17" s="1"/>
  <c r="I51" i="17"/>
  <c r="L284" i="16"/>
  <c r="C250" i="16"/>
  <c r="K285" i="17"/>
  <c r="K49" i="17"/>
  <c r="C195" i="17"/>
  <c r="N51" i="17"/>
  <c r="N50" i="17" s="1"/>
  <c r="L287" i="17"/>
  <c r="L286" i="17" s="1"/>
  <c r="C203" i="16"/>
  <c r="F230" i="16"/>
  <c r="J193" i="16"/>
  <c r="J50" i="16" s="1"/>
  <c r="G285" i="16"/>
  <c r="G49" i="16"/>
  <c r="O74" i="16"/>
  <c r="O284" i="16" s="1"/>
  <c r="J285" i="16" l="1"/>
  <c r="J49" i="16"/>
  <c r="O51" i="16"/>
  <c r="O50" i="16" s="1"/>
  <c r="C230" i="16"/>
  <c r="F229" i="16"/>
  <c r="N285" i="17"/>
  <c r="N49" i="17"/>
  <c r="L51" i="17"/>
  <c r="L50" i="17" s="1"/>
  <c r="C287" i="17"/>
  <c r="F268" i="16"/>
  <c r="C269" i="16"/>
  <c r="C268" i="17"/>
  <c r="C286" i="18"/>
  <c r="L285" i="18"/>
  <c r="L49" i="18"/>
  <c r="C26" i="16"/>
  <c r="L20" i="16"/>
  <c r="O285" i="17"/>
  <c r="O49" i="17"/>
  <c r="J285" i="17"/>
  <c r="J49" i="17"/>
  <c r="F51" i="17"/>
  <c r="C203" i="17"/>
  <c r="F194" i="17"/>
  <c r="F74" i="18"/>
  <c r="I74" i="18"/>
  <c r="I284" i="18" s="1"/>
  <c r="L20" i="17"/>
  <c r="I50" i="17"/>
  <c r="F172" i="17"/>
  <c r="C172" i="17" s="1"/>
  <c r="C173" i="17"/>
  <c r="C75" i="16"/>
  <c r="F74" i="16"/>
  <c r="C74" i="16" s="1"/>
  <c r="C230" i="17"/>
  <c r="I194" i="16"/>
  <c r="I284" i="16" s="1"/>
  <c r="C195" i="16"/>
  <c r="F52" i="16"/>
  <c r="C75" i="18"/>
  <c r="I51" i="18"/>
  <c r="C193" i="18"/>
  <c r="D285" i="16"/>
  <c r="D24" i="16"/>
  <c r="D49" i="16"/>
  <c r="C20" i="17"/>
  <c r="C286" i="17"/>
  <c r="C53" i="18"/>
  <c r="F52" i="18"/>
  <c r="L50" i="16"/>
  <c r="I193" i="18"/>
  <c r="D20" i="16" l="1"/>
  <c r="F24" i="16"/>
  <c r="C74" i="18"/>
  <c r="F284" i="18"/>
  <c r="C284" i="18" s="1"/>
  <c r="F284" i="16"/>
  <c r="C284" i="16" s="1"/>
  <c r="C268" i="16"/>
  <c r="F51" i="16"/>
  <c r="C52" i="16"/>
  <c r="I285" i="17"/>
  <c r="I49" i="17"/>
  <c r="F193" i="17"/>
  <c r="C193" i="17" s="1"/>
  <c r="C194" i="17"/>
  <c r="F284" i="17"/>
  <c r="C284" i="17" s="1"/>
  <c r="C229" i="16"/>
  <c r="F193" i="16"/>
  <c r="L285" i="16"/>
  <c r="L49" i="16"/>
  <c r="L285" i="17"/>
  <c r="L49" i="17"/>
  <c r="C52" i="18"/>
  <c r="F51" i="18"/>
  <c r="I50" i="18"/>
  <c r="I193" i="16"/>
  <c r="I50" i="16" s="1"/>
  <c r="C194" i="16"/>
  <c r="C51" i="17"/>
  <c r="F50" i="17"/>
  <c r="O49" i="16"/>
  <c r="O285" i="16"/>
  <c r="F50" i="18" l="1"/>
  <c r="C51" i="18"/>
  <c r="I285" i="16"/>
  <c r="I49" i="16"/>
  <c r="C193" i="16"/>
  <c r="F50" i="16"/>
  <c r="C51" i="16"/>
  <c r="F285" i="17"/>
  <c r="C285" i="17" s="1"/>
  <c r="F49" i="17"/>
  <c r="C49" i="17" s="1"/>
  <c r="C50" i="17"/>
  <c r="I285" i="18"/>
  <c r="I49" i="18"/>
  <c r="C24" i="16"/>
  <c r="F20" i="16"/>
  <c r="C20" i="16" s="1"/>
  <c r="F49" i="16" l="1"/>
  <c r="C49" i="16" s="1"/>
  <c r="F285" i="16"/>
  <c r="C285" i="16" s="1"/>
  <c r="C50" i="16"/>
  <c r="F285" i="18"/>
  <c r="C285" i="18" s="1"/>
  <c r="F49" i="18"/>
  <c r="C49" i="18" s="1"/>
  <c r="C50" i="18"/>
  <c r="G55" i="15" l="1"/>
  <c r="G54" i="15"/>
  <c r="G53" i="15"/>
  <c r="G52" i="15"/>
  <c r="G51" i="15"/>
  <c r="G50" i="15"/>
  <c r="G49" i="15"/>
  <c r="G48" i="15"/>
  <c r="G47" i="15"/>
  <c r="G46" i="15"/>
  <c r="G45" i="15"/>
  <c r="G44" i="15" s="1"/>
  <c r="F44" i="15"/>
  <c r="E44"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s="1"/>
  <c r="E14" i="15"/>
  <c r="F13" i="15"/>
  <c r="E13" i="15"/>
  <c r="O296" i="14"/>
  <c r="L296" i="14"/>
  <c r="I296" i="14"/>
  <c r="F296" i="14"/>
  <c r="C296" i="14" s="1"/>
  <c r="O295" i="14"/>
  <c r="L295" i="14"/>
  <c r="I295" i="14"/>
  <c r="F295" i="14"/>
  <c r="C295" i="14" s="1"/>
  <c r="O294" i="14"/>
  <c r="L294" i="14"/>
  <c r="I294" i="14"/>
  <c r="F294" i="14"/>
  <c r="C294" i="14"/>
  <c r="O293" i="14"/>
  <c r="L293" i="14"/>
  <c r="I293" i="14"/>
  <c r="F293" i="14"/>
  <c r="C293" i="14" s="1"/>
  <c r="O292" i="14"/>
  <c r="L292" i="14"/>
  <c r="I292" i="14"/>
  <c r="F292" i="14"/>
  <c r="C292" i="14" s="1"/>
  <c r="O291" i="14"/>
  <c r="L291" i="14"/>
  <c r="I291" i="14"/>
  <c r="F291" i="14"/>
  <c r="C291" i="14" s="1"/>
  <c r="O290" i="14"/>
  <c r="L290" i="14"/>
  <c r="I290" i="14"/>
  <c r="F290" i="14"/>
  <c r="C290" i="14"/>
  <c r="O289" i="14"/>
  <c r="O288" i="14" s="1"/>
  <c r="L289" i="14"/>
  <c r="I289" i="14"/>
  <c r="F289" i="14"/>
  <c r="F288" i="14" s="1"/>
  <c r="C288" i="14" s="1"/>
  <c r="N288" i="14"/>
  <c r="M288" i="14"/>
  <c r="L288" i="14"/>
  <c r="K288" i="14"/>
  <c r="J288" i="14"/>
  <c r="I288" i="14"/>
  <c r="H288" i="14"/>
  <c r="G288" i="14"/>
  <c r="E288" i="14"/>
  <c r="D288" i="14"/>
  <c r="O283" i="14"/>
  <c r="L283" i="14"/>
  <c r="I283" i="14"/>
  <c r="I281" i="14" s="1"/>
  <c r="F283" i="14"/>
  <c r="C283" i="14" s="1"/>
  <c r="O282" i="14"/>
  <c r="O281" i="14" s="1"/>
  <c r="L282" i="14"/>
  <c r="I282" i="14"/>
  <c r="F282" i="14"/>
  <c r="C282" i="14"/>
  <c r="N281" i="14"/>
  <c r="M281" i="14"/>
  <c r="L281" i="14"/>
  <c r="K281" i="14"/>
  <c r="J281" i="14"/>
  <c r="H281" i="14"/>
  <c r="G281" i="14"/>
  <c r="F281" i="14"/>
  <c r="E281" i="14"/>
  <c r="D281" i="14"/>
  <c r="O280" i="14"/>
  <c r="L280" i="14"/>
  <c r="I280" i="14"/>
  <c r="I279" i="14" s="1"/>
  <c r="F280" i="14"/>
  <c r="C280" i="14" s="1"/>
  <c r="O279" i="14"/>
  <c r="N279" i="14"/>
  <c r="M279" i="14"/>
  <c r="L279" i="14"/>
  <c r="K279" i="14"/>
  <c r="J279" i="14"/>
  <c r="H279" i="14"/>
  <c r="G279" i="14"/>
  <c r="F279" i="14"/>
  <c r="E279" i="14"/>
  <c r="D279" i="14"/>
  <c r="O278" i="14"/>
  <c r="L278" i="14"/>
  <c r="I278" i="14"/>
  <c r="F278" i="14"/>
  <c r="C278" i="14"/>
  <c r="O277" i="14"/>
  <c r="O275" i="14" s="1"/>
  <c r="L277" i="14"/>
  <c r="I277" i="14"/>
  <c r="F277" i="14"/>
  <c r="C277" i="14" s="1"/>
  <c r="O276" i="14"/>
  <c r="L276" i="14"/>
  <c r="I276" i="14"/>
  <c r="I275" i="14" s="1"/>
  <c r="F276" i="14"/>
  <c r="C276" i="14" s="1"/>
  <c r="N275" i="14"/>
  <c r="M275" i="14"/>
  <c r="L275" i="14"/>
  <c r="K275" i="14"/>
  <c r="J275" i="14"/>
  <c r="H275" i="14"/>
  <c r="G275" i="14"/>
  <c r="F275" i="14"/>
  <c r="E275" i="14"/>
  <c r="D275" i="14"/>
  <c r="O274" i="14"/>
  <c r="L274" i="14"/>
  <c r="I274" i="14"/>
  <c r="F274" i="14"/>
  <c r="C274" i="14"/>
  <c r="O273" i="14"/>
  <c r="O271" i="14" s="1"/>
  <c r="L273" i="14"/>
  <c r="I273" i="14"/>
  <c r="F273" i="14"/>
  <c r="C273" i="14" s="1"/>
  <c r="O272" i="14"/>
  <c r="L272" i="14"/>
  <c r="I272" i="14"/>
  <c r="I271" i="14" s="1"/>
  <c r="I269" i="14" s="1"/>
  <c r="I268" i="14" s="1"/>
  <c r="F272" i="14"/>
  <c r="C272" i="14" s="1"/>
  <c r="N271" i="14"/>
  <c r="M271" i="14"/>
  <c r="L271" i="14"/>
  <c r="K271" i="14"/>
  <c r="J271" i="14"/>
  <c r="J269" i="14" s="1"/>
  <c r="J268" i="14" s="1"/>
  <c r="H271" i="14"/>
  <c r="G271" i="14"/>
  <c r="F271" i="14"/>
  <c r="C271" i="14" s="1"/>
  <c r="E271" i="14"/>
  <c r="E269" i="14" s="1"/>
  <c r="E268" i="14" s="1"/>
  <c r="D271" i="14"/>
  <c r="O270" i="14"/>
  <c r="O269" i="14" s="1"/>
  <c r="O268" i="14" s="1"/>
  <c r="L270" i="14"/>
  <c r="L269" i="14" s="1"/>
  <c r="L268" i="14" s="1"/>
  <c r="I270" i="14"/>
  <c r="F270" i="14"/>
  <c r="C270" i="14"/>
  <c r="G269" i="14"/>
  <c r="G268" i="14" s="1"/>
  <c r="G193" i="14" s="1"/>
  <c r="D269" i="14"/>
  <c r="D268" i="14" s="1"/>
  <c r="D193" i="14" s="1"/>
  <c r="N268" i="14"/>
  <c r="M268" i="14"/>
  <c r="K268" i="14"/>
  <c r="H268" i="14"/>
  <c r="O267" i="14"/>
  <c r="L267" i="14"/>
  <c r="I267" i="14"/>
  <c r="F267" i="14"/>
  <c r="C267" i="14" s="1"/>
  <c r="O266" i="14"/>
  <c r="L266" i="14"/>
  <c r="L263" i="14" s="1"/>
  <c r="L258" i="14" s="1"/>
  <c r="L229" i="14" s="1"/>
  <c r="I266" i="14"/>
  <c r="F266" i="14"/>
  <c r="C266" i="14"/>
  <c r="O265" i="14"/>
  <c r="O263" i="14" s="1"/>
  <c r="L265" i="14"/>
  <c r="I265" i="14"/>
  <c r="F265" i="14"/>
  <c r="C265" i="14" s="1"/>
  <c r="O264" i="14"/>
  <c r="L264" i="14"/>
  <c r="I264" i="14"/>
  <c r="I263" i="14" s="1"/>
  <c r="F264" i="14"/>
  <c r="C264" i="14" s="1"/>
  <c r="N263" i="14"/>
  <c r="M263" i="14"/>
  <c r="K263" i="14"/>
  <c r="J263" i="14"/>
  <c r="H263" i="14"/>
  <c r="G263" i="14"/>
  <c r="F263" i="14"/>
  <c r="E263" i="14"/>
  <c r="D263" i="14"/>
  <c r="O262" i="14"/>
  <c r="L262" i="14"/>
  <c r="I262" i="14"/>
  <c r="F262" i="14"/>
  <c r="C262" i="14"/>
  <c r="O261" i="14"/>
  <c r="O259" i="14" s="1"/>
  <c r="L261" i="14"/>
  <c r="I261" i="14"/>
  <c r="F261" i="14"/>
  <c r="C261" i="14" s="1"/>
  <c r="O260" i="14"/>
  <c r="L260" i="14"/>
  <c r="I260" i="14"/>
  <c r="I259" i="14" s="1"/>
  <c r="I258" i="14" s="1"/>
  <c r="F260" i="14"/>
  <c r="C260" i="14" s="1"/>
  <c r="N259" i="14"/>
  <c r="N258" i="14" s="1"/>
  <c r="N229" i="14" s="1"/>
  <c r="N193" i="14" s="1"/>
  <c r="M259" i="14"/>
  <c r="L259" i="14"/>
  <c r="K259" i="14"/>
  <c r="J259" i="14"/>
  <c r="J258" i="14" s="1"/>
  <c r="J229" i="14" s="1"/>
  <c r="J193" i="14" s="1"/>
  <c r="H259" i="14"/>
  <c r="G259" i="14"/>
  <c r="F259" i="14"/>
  <c r="C259" i="14" s="1"/>
  <c r="E259" i="14"/>
  <c r="D259" i="14"/>
  <c r="M258" i="14"/>
  <c r="K258" i="14"/>
  <c r="H258" i="14"/>
  <c r="G258" i="14"/>
  <c r="E258" i="14"/>
  <c r="D258" i="14"/>
  <c r="O257" i="14"/>
  <c r="L257" i="14"/>
  <c r="I257" i="14"/>
  <c r="F257" i="14"/>
  <c r="C257" i="14" s="1"/>
  <c r="O256" i="14"/>
  <c r="L256" i="14"/>
  <c r="I256" i="14"/>
  <c r="C256" i="14" s="1"/>
  <c r="F256" i="14"/>
  <c r="O255" i="14"/>
  <c r="L255" i="14"/>
  <c r="C255" i="14" s="1"/>
  <c r="I255" i="14"/>
  <c r="F255" i="14"/>
  <c r="O254" i="14"/>
  <c r="L254" i="14"/>
  <c r="I254" i="14"/>
  <c r="F254" i="14"/>
  <c r="C254" i="14"/>
  <c r="O253" i="14"/>
  <c r="L253" i="14"/>
  <c r="I253" i="14"/>
  <c r="F253" i="14"/>
  <c r="C253" i="14" s="1"/>
  <c r="O252" i="14"/>
  <c r="L252" i="14"/>
  <c r="I252" i="14"/>
  <c r="C252" i="14" s="1"/>
  <c r="F252" i="14"/>
  <c r="O251" i="14"/>
  <c r="N251" i="14"/>
  <c r="M251" i="14"/>
  <c r="L251" i="14"/>
  <c r="K251" i="14"/>
  <c r="J251" i="14"/>
  <c r="I251" i="14"/>
  <c r="H251" i="14"/>
  <c r="G251" i="14"/>
  <c r="F251" i="14"/>
  <c r="E251" i="14"/>
  <c r="D251" i="14"/>
  <c r="C251" i="14"/>
  <c r="O250" i="14"/>
  <c r="N250" i="14"/>
  <c r="M250" i="14"/>
  <c r="L250" i="14"/>
  <c r="K250" i="14"/>
  <c r="J250" i="14"/>
  <c r="I250" i="14"/>
  <c r="H250" i="14"/>
  <c r="G250" i="14"/>
  <c r="F250" i="14"/>
  <c r="E250" i="14"/>
  <c r="D250" i="14"/>
  <c r="C250" i="14"/>
  <c r="O249" i="14"/>
  <c r="L249" i="14"/>
  <c r="I249" i="14"/>
  <c r="F249" i="14"/>
  <c r="C249" i="14" s="1"/>
  <c r="O248" i="14"/>
  <c r="L248" i="14"/>
  <c r="I248" i="14"/>
  <c r="F248" i="14"/>
  <c r="C248" i="14"/>
  <c r="O247" i="14"/>
  <c r="L247" i="14"/>
  <c r="I247" i="14"/>
  <c r="F247" i="14"/>
  <c r="C247" i="14"/>
  <c r="O246" i="14"/>
  <c r="L246" i="14"/>
  <c r="I246" i="14"/>
  <c r="F246" i="14"/>
  <c r="C246" i="14" s="1"/>
  <c r="O245" i="14"/>
  <c r="N245" i="14"/>
  <c r="M245" i="14"/>
  <c r="L245" i="14"/>
  <c r="K245" i="14"/>
  <c r="J245" i="14"/>
  <c r="I245" i="14"/>
  <c r="H245" i="14"/>
  <c r="G245" i="14"/>
  <c r="F245" i="14"/>
  <c r="C245" i="14" s="1"/>
  <c r="E245" i="14"/>
  <c r="D245" i="14"/>
  <c r="O244" i="14"/>
  <c r="L244" i="14"/>
  <c r="C244" i="14" s="1"/>
  <c r="I244" i="14"/>
  <c r="F244" i="14"/>
  <c r="O243" i="14"/>
  <c r="L243" i="14"/>
  <c r="I243" i="14"/>
  <c r="F243" i="14"/>
  <c r="C243" i="14"/>
  <c r="O242" i="14"/>
  <c r="L242" i="14"/>
  <c r="I242" i="14"/>
  <c r="F242" i="14"/>
  <c r="C242" i="14" s="1"/>
  <c r="O241" i="14"/>
  <c r="L241" i="14"/>
  <c r="I241" i="14"/>
  <c r="F241" i="14"/>
  <c r="C241" i="14" s="1"/>
  <c r="O240" i="14"/>
  <c r="L240" i="14"/>
  <c r="I240" i="14"/>
  <c r="F240" i="14"/>
  <c r="C240" i="14"/>
  <c r="O239" i="14"/>
  <c r="L239" i="14"/>
  <c r="I239" i="14"/>
  <c r="F239" i="14"/>
  <c r="C239" i="14" s="1"/>
  <c r="O238" i="14"/>
  <c r="L238" i="14"/>
  <c r="I238" i="14"/>
  <c r="F238" i="14"/>
  <c r="C238" i="14" s="1"/>
  <c r="O237" i="14"/>
  <c r="N237" i="14"/>
  <c r="M237" i="14"/>
  <c r="L237" i="14"/>
  <c r="K237" i="14"/>
  <c r="J237" i="14"/>
  <c r="I237" i="14"/>
  <c r="H237" i="14"/>
  <c r="G237" i="14"/>
  <c r="F237" i="14"/>
  <c r="E237" i="14"/>
  <c r="D237" i="14"/>
  <c r="C237" i="14"/>
  <c r="O236" i="14"/>
  <c r="L236" i="14"/>
  <c r="I236" i="14"/>
  <c r="F236" i="14"/>
  <c r="C236" i="14"/>
  <c r="O235" i="14"/>
  <c r="L235" i="14"/>
  <c r="I235" i="14"/>
  <c r="F235" i="14"/>
  <c r="C235" i="14" s="1"/>
  <c r="O234" i="14"/>
  <c r="N234" i="14"/>
  <c r="M234" i="14"/>
  <c r="L234" i="14"/>
  <c r="K234" i="14"/>
  <c r="J234" i="14"/>
  <c r="I234" i="14"/>
  <c r="H234" i="14"/>
  <c r="G234" i="14"/>
  <c r="F234" i="14"/>
  <c r="C234" i="14" s="1"/>
  <c r="E234" i="14"/>
  <c r="D234" i="14"/>
  <c r="O233" i="14"/>
  <c r="L233" i="14"/>
  <c r="I233" i="14"/>
  <c r="I232" i="14" s="1"/>
  <c r="I230" i="14" s="1"/>
  <c r="I229" i="14" s="1"/>
  <c r="I193" i="14" s="1"/>
  <c r="F233" i="14"/>
  <c r="C233" i="14"/>
  <c r="O232" i="14"/>
  <c r="N232" i="14"/>
  <c r="M232" i="14"/>
  <c r="L232" i="14"/>
  <c r="K232" i="14"/>
  <c r="J232" i="14"/>
  <c r="H232" i="14"/>
  <c r="G232" i="14"/>
  <c r="F232" i="14"/>
  <c r="C232" i="14" s="1"/>
  <c r="E232" i="14"/>
  <c r="D232" i="14"/>
  <c r="O231" i="14"/>
  <c r="O230" i="14" s="1"/>
  <c r="L231" i="14"/>
  <c r="I231" i="14"/>
  <c r="F231" i="14"/>
  <c r="C231" i="14"/>
  <c r="N230" i="14"/>
  <c r="M230" i="14"/>
  <c r="L230" i="14"/>
  <c r="K230" i="14"/>
  <c r="J230" i="14"/>
  <c r="H230" i="14"/>
  <c r="G230" i="14"/>
  <c r="F230" i="14"/>
  <c r="E230" i="14"/>
  <c r="D230" i="14"/>
  <c r="M229" i="14"/>
  <c r="K229" i="14"/>
  <c r="H229" i="14"/>
  <c r="G229" i="14"/>
  <c r="E229" i="14"/>
  <c r="D229" i="14"/>
  <c r="O228" i="14"/>
  <c r="L228" i="14"/>
  <c r="I228" i="14"/>
  <c r="F228" i="14"/>
  <c r="C228" i="14" s="1"/>
  <c r="O227" i="14"/>
  <c r="O226" i="14" s="1"/>
  <c r="O203" i="14" s="1"/>
  <c r="O194" i="14" s="1"/>
  <c r="L227" i="14"/>
  <c r="I227" i="14"/>
  <c r="F227" i="14"/>
  <c r="C227" i="14"/>
  <c r="N226" i="14"/>
  <c r="M226" i="14"/>
  <c r="L226" i="14"/>
  <c r="K226" i="14"/>
  <c r="J226" i="14"/>
  <c r="I226" i="14"/>
  <c r="H226" i="14"/>
  <c r="G226" i="14"/>
  <c r="F226" i="14"/>
  <c r="E226" i="14"/>
  <c r="D226" i="14"/>
  <c r="O225" i="14"/>
  <c r="L225" i="14"/>
  <c r="I225" i="14"/>
  <c r="F225" i="14"/>
  <c r="C225" i="14"/>
  <c r="O224" i="14"/>
  <c r="L224" i="14"/>
  <c r="I224" i="14"/>
  <c r="F224" i="14"/>
  <c r="C224" i="14" s="1"/>
  <c r="O223" i="14"/>
  <c r="L223" i="14"/>
  <c r="I223" i="14"/>
  <c r="F223" i="14"/>
  <c r="C223" i="14" s="1"/>
  <c r="O222" i="14"/>
  <c r="L222" i="14"/>
  <c r="I222" i="14"/>
  <c r="F222" i="14"/>
  <c r="C222" i="14" s="1"/>
  <c r="O221" i="14"/>
  <c r="L221" i="14"/>
  <c r="I221" i="14"/>
  <c r="C221" i="14" s="1"/>
  <c r="F221" i="14"/>
  <c r="O220" i="14"/>
  <c r="L220" i="14"/>
  <c r="I220" i="14"/>
  <c r="F220" i="14"/>
  <c r="C220" i="14"/>
  <c r="O219" i="14"/>
  <c r="L219" i="14"/>
  <c r="I219" i="14"/>
  <c r="F219" i="14"/>
  <c r="C219" i="14" s="1"/>
  <c r="O218" i="14"/>
  <c r="L218" i="14"/>
  <c r="I218" i="14"/>
  <c r="F218" i="14"/>
  <c r="C218" i="14" s="1"/>
  <c r="O217" i="14"/>
  <c r="L217" i="14"/>
  <c r="I217" i="14"/>
  <c r="C217" i="14" s="1"/>
  <c r="F217" i="14"/>
  <c r="O216" i="14"/>
  <c r="L216" i="14"/>
  <c r="I216" i="14"/>
  <c r="F216" i="14"/>
  <c r="C216" i="14"/>
  <c r="O215" i="14"/>
  <c r="N215" i="14"/>
  <c r="M215" i="14"/>
  <c r="L215" i="14"/>
  <c r="K215" i="14"/>
  <c r="J215" i="14"/>
  <c r="I215" i="14"/>
  <c r="H215" i="14"/>
  <c r="G215" i="14"/>
  <c r="F215" i="14"/>
  <c r="E215" i="14"/>
  <c r="D215" i="14"/>
  <c r="C215" i="14"/>
  <c r="O214" i="14"/>
  <c r="L214" i="14"/>
  <c r="I214" i="14"/>
  <c r="F214" i="14"/>
  <c r="C214" i="14" s="1"/>
  <c r="O213" i="14"/>
  <c r="L213" i="14"/>
  <c r="I213" i="14"/>
  <c r="C213" i="14" s="1"/>
  <c r="F213" i="14"/>
  <c r="O212" i="14"/>
  <c r="L212" i="14"/>
  <c r="I212" i="14"/>
  <c r="F212" i="14"/>
  <c r="C212" i="14"/>
  <c r="O211" i="14"/>
  <c r="L211" i="14"/>
  <c r="I211" i="14"/>
  <c r="F211" i="14"/>
  <c r="C211" i="14" s="1"/>
  <c r="O210" i="14"/>
  <c r="L210" i="14"/>
  <c r="I210" i="14"/>
  <c r="F210" i="14"/>
  <c r="C210" i="14" s="1"/>
  <c r="O209" i="14"/>
  <c r="L209" i="14"/>
  <c r="I209" i="14"/>
  <c r="C209" i="14" s="1"/>
  <c r="F209" i="14"/>
  <c r="O208" i="14"/>
  <c r="L208" i="14"/>
  <c r="I208" i="14"/>
  <c r="F208" i="14"/>
  <c r="C208" i="14"/>
  <c r="O207" i="14"/>
  <c r="L207" i="14"/>
  <c r="I207" i="14"/>
  <c r="F207" i="14"/>
  <c r="C207" i="14" s="1"/>
  <c r="O206" i="14"/>
  <c r="L206" i="14"/>
  <c r="I206" i="14"/>
  <c r="F206" i="14"/>
  <c r="C206" i="14" s="1"/>
  <c r="O205" i="14"/>
  <c r="L205" i="14"/>
  <c r="L204" i="14" s="1"/>
  <c r="I205" i="14"/>
  <c r="F205" i="14"/>
  <c r="C205" i="14" s="1"/>
  <c r="O204" i="14"/>
  <c r="N204" i="14"/>
  <c r="M204" i="14"/>
  <c r="K204" i="14"/>
  <c r="J204" i="14"/>
  <c r="I204" i="14"/>
  <c r="H204" i="14"/>
  <c r="G204" i="14"/>
  <c r="F204" i="14"/>
  <c r="E204" i="14"/>
  <c r="D204" i="14"/>
  <c r="N203" i="14"/>
  <c r="M203" i="14"/>
  <c r="K203" i="14"/>
  <c r="J203" i="14"/>
  <c r="I203" i="14"/>
  <c r="H203" i="14"/>
  <c r="G203" i="14"/>
  <c r="F203" i="14"/>
  <c r="E203" i="14"/>
  <c r="D203" i="14"/>
  <c r="O202" i="14"/>
  <c r="L202" i="14"/>
  <c r="I202" i="14"/>
  <c r="F202" i="14"/>
  <c r="C202" i="14" s="1"/>
  <c r="O201" i="14"/>
  <c r="L201" i="14"/>
  <c r="I201" i="14"/>
  <c r="F201" i="14"/>
  <c r="C201" i="14"/>
  <c r="O200" i="14"/>
  <c r="L200" i="14"/>
  <c r="I200" i="14"/>
  <c r="F200" i="14"/>
  <c r="C200" i="14"/>
  <c r="O199" i="14"/>
  <c r="L199" i="14"/>
  <c r="I199" i="14"/>
  <c r="F199" i="14"/>
  <c r="C199" i="14" s="1"/>
  <c r="O198" i="14"/>
  <c r="L198" i="14"/>
  <c r="I198" i="14"/>
  <c r="F198" i="14"/>
  <c r="C198" i="14" s="1"/>
  <c r="O197" i="14"/>
  <c r="N197" i="14"/>
  <c r="M197" i="14"/>
  <c r="L197" i="14"/>
  <c r="K197" i="14"/>
  <c r="J197" i="14"/>
  <c r="I197" i="14"/>
  <c r="H197" i="14"/>
  <c r="G197" i="14"/>
  <c r="F197" i="14"/>
  <c r="C197" i="14" s="1"/>
  <c r="E197" i="14"/>
  <c r="D197" i="14"/>
  <c r="O196" i="14"/>
  <c r="L196" i="14"/>
  <c r="I196" i="14"/>
  <c r="F196" i="14"/>
  <c r="C196" i="14"/>
  <c r="O195" i="14"/>
  <c r="N195" i="14"/>
  <c r="M195" i="14"/>
  <c r="L195" i="14"/>
  <c r="K195" i="14"/>
  <c r="J195" i="14"/>
  <c r="I195" i="14"/>
  <c r="H195" i="14"/>
  <c r="G195" i="14"/>
  <c r="F195" i="14"/>
  <c r="E195" i="14"/>
  <c r="D195" i="14"/>
  <c r="C195" i="14"/>
  <c r="N194" i="14"/>
  <c r="M194" i="14"/>
  <c r="K194" i="14"/>
  <c r="J194" i="14"/>
  <c r="I194" i="14"/>
  <c r="H194" i="14"/>
  <c r="G194" i="14"/>
  <c r="F194" i="14"/>
  <c r="E194" i="14"/>
  <c r="D194" i="14"/>
  <c r="M193" i="14"/>
  <c r="K193" i="14"/>
  <c r="H193" i="14"/>
  <c r="O192" i="14"/>
  <c r="L192" i="14"/>
  <c r="I192" i="14"/>
  <c r="F192" i="14"/>
  <c r="C192" i="14"/>
  <c r="O191" i="14"/>
  <c r="O190" i="14" s="1"/>
  <c r="O186" i="14" s="1"/>
  <c r="C186" i="14" s="1"/>
  <c r="N191" i="14"/>
  <c r="M191" i="14"/>
  <c r="L191" i="14"/>
  <c r="K191" i="14"/>
  <c r="K190" i="14" s="1"/>
  <c r="K186" i="14" s="1"/>
  <c r="J191" i="14"/>
  <c r="I191" i="14"/>
  <c r="H191" i="14"/>
  <c r="G191" i="14"/>
  <c r="G190" i="14" s="1"/>
  <c r="G186" i="14" s="1"/>
  <c r="F191" i="14"/>
  <c r="E191" i="14"/>
  <c r="D191" i="14"/>
  <c r="C191" i="14"/>
  <c r="N190" i="14"/>
  <c r="M190" i="14"/>
  <c r="L190" i="14"/>
  <c r="C190" i="14" s="1"/>
  <c r="J190" i="14"/>
  <c r="I190" i="14"/>
  <c r="H190" i="14"/>
  <c r="F190" i="14"/>
  <c r="E190" i="14"/>
  <c r="D190" i="14"/>
  <c r="O189" i="14"/>
  <c r="L189" i="14"/>
  <c r="I189" i="14"/>
  <c r="F189" i="14"/>
  <c r="C189" i="14" s="1"/>
  <c r="O188" i="14"/>
  <c r="L188" i="14"/>
  <c r="I188" i="14"/>
  <c r="F188" i="14"/>
  <c r="C188" i="14"/>
  <c r="O187" i="14"/>
  <c r="N187" i="14"/>
  <c r="M187" i="14"/>
  <c r="L187" i="14"/>
  <c r="K187" i="14"/>
  <c r="J187" i="14"/>
  <c r="I187" i="14"/>
  <c r="H187" i="14"/>
  <c r="G187" i="14"/>
  <c r="F187" i="14"/>
  <c r="E187" i="14"/>
  <c r="D187" i="14"/>
  <c r="C187" i="14"/>
  <c r="N186" i="14"/>
  <c r="M186" i="14"/>
  <c r="L186" i="14"/>
  <c r="J186" i="14"/>
  <c r="I186" i="14"/>
  <c r="H186" i="14"/>
  <c r="F186" i="14"/>
  <c r="E186" i="14"/>
  <c r="D186" i="14"/>
  <c r="O185" i="14"/>
  <c r="L185" i="14"/>
  <c r="I185" i="14"/>
  <c r="F185" i="14"/>
  <c r="C185" i="14" s="1"/>
  <c r="O184" i="14"/>
  <c r="L184" i="14"/>
  <c r="I184" i="14"/>
  <c r="F184" i="14"/>
  <c r="C184" i="14"/>
  <c r="O183" i="14"/>
  <c r="N183" i="14"/>
  <c r="M183" i="14"/>
  <c r="L183" i="14"/>
  <c r="K183" i="14"/>
  <c r="J183" i="14"/>
  <c r="I183" i="14"/>
  <c r="H183" i="14"/>
  <c r="G183" i="14"/>
  <c r="F183" i="14"/>
  <c r="E183" i="14"/>
  <c r="D183" i="14"/>
  <c r="C183" i="14"/>
  <c r="O182" i="14"/>
  <c r="L182" i="14"/>
  <c r="I182" i="14"/>
  <c r="F182" i="14"/>
  <c r="C182" i="14" s="1"/>
  <c r="O181" i="14"/>
  <c r="L181" i="14"/>
  <c r="I181" i="14"/>
  <c r="F181" i="14"/>
  <c r="C181" i="14" s="1"/>
  <c r="O180" i="14"/>
  <c r="L180" i="14"/>
  <c r="I180" i="14"/>
  <c r="F180" i="14"/>
  <c r="C180" i="14"/>
  <c r="O179" i="14"/>
  <c r="O178" i="14" s="1"/>
  <c r="L179" i="14"/>
  <c r="I179" i="14"/>
  <c r="F179" i="14"/>
  <c r="F178" i="14" s="1"/>
  <c r="C178" i="14" s="1"/>
  <c r="C179" i="14"/>
  <c r="N178" i="14"/>
  <c r="M178" i="14"/>
  <c r="L178" i="14"/>
  <c r="K178" i="14"/>
  <c r="J178" i="14"/>
  <c r="I178" i="14"/>
  <c r="H178" i="14"/>
  <c r="G178" i="14"/>
  <c r="E178" i="14"/>
  <c r="D178" i="14"/>
  <c r="O177" i="14"/>
  <c r="L177" i="14"/>
  <c r="I177" i="14"/>
  <c r="F177" i="14"/>
  <c r="C177" i="14" s="1"/>
  <c r="O176" i="14"/>
  <c r="L176" i="14"/>
  <c r="I176" i="14"/>
  <c r="F176" i="14"/>
  <c r="C176" i="14"/>
  <c r="O175" i="14"/>
  <c r="O174" i="14" s="1"/>
  <c r="O173" i="14" s="1"/>
  <c r="O172" i="14" s="1"/>
  <c r="L175" i="14"/>
  <c r="I175" i="14"/>
  <c r="F175" i="14"/>
  <c r="C175" i="14" s="1"/>
  <c r="N174" i="14"/>
  <c r="M174" i="14"/>
  <c r="L174" i="14"/>
  <c r="K174" i="14"/>
  <c r="J174" i="14"/>
  <c r="I174" i="14"/>
  <c r="H174" i="14"/>
  <c r="G174" i="14"/>
  <c r="E174" i="14"/>
  <c r="D174" i="14"/>
  <c r="N173" i="14"/>
  <c r="M173" i="14"/>
  <c r="L173" i="14"/>
  <c r="K173" i="14"/>
  <c r="J173" i="14"/>
  <c r="I173" i="14"/>
  <c r="H173" i="14"/>
  <c r="G173" i="14"/>
  <c r="E173" i="14"/>
  <c r="D173" i="14"/>
  <c r="N172" i="14"/>
  <c r="M172" i="14"/>
  <c r="L172" i="14"/>
  <c r="K172" i="14"/>
  <c r="J172" i="14"/>
  <c r="I172" i="14"/>
  <c r="H172" i="14"/>
  <c r="G172" i="14"/>
  <c r="E172" i="14"/>
  <c r="D172" i="14"/>
  <c r="O171" i="14"/>
  <c r="L171" i="14"/>
  <c r="I171" i="14"/>
  <c r="F171" i="14"/>
  <c r="C171" i="14" s="1"/>
  <c r="O170" i="14"/>
  <c r="L170" i="14"/>
  <c r="I170" i="14"/>
  <c r="F170" i="14"/>
  <c r="C170" i="14" s="1"/>
  <c r="O169" i="14"/>
  <c r="L169" i="14"/>
  <c r="I169" i="14"/>
  <c r="F169" i="14"/>
  <c r="C169" i="14" s="1"/>
  <c r="O168" i="14"/>
  <c r="L168" i="14"/>
  <c r="I168" i="14"/>
  <c r="F168" i="14"/>
  <c r="C168" i="14"/>
  <c r="O167" i="14"/>
  <c r="L167" i="14"/>
  <c r="I167" i="14"/>
  <c r="F167" i="14"/>
  <c r="C167" i="14" s="1"/>
  <c r="O166" i="14"/>
  <c r="O165" i="14" s="1"/>
  <c r="O164" i="14" s="1"/>
  <c r="L166" i="14"/>
  <c r="I166" i="14"/>
  <c r="I165" i="14" s="1"/>
  <c r="I164" i="14" s="1"/>
  <c r="F166" i="14"/>
  <c r="C166" i="14" s="1"/>
  <c r="N165" i="14"/>
  <c r="M165" i="14"/>
  <c r="L165" i="14"/>
  <c r="K165" i="14"/>
  <c r="J165" i="14"/>
  <c r="H165" i="14"/>
  <c r="G165" i="14"/>
  <c r="F165" i="14"/>
  <c r="E165" i="14"/>
  <c r="D165" i="14"/>
  <c r="N164" i="14"/>
  <c r="M164" i="14"/>
  <c r="L164" i="14"/>
  <c r="K164" i="14"/>
  <c r="J164" i="14"/>
  <c r="H164" i="14"/>
  <c r="G164" i="14"/>
  <c r="F164" i="14"/>
  <c r="E164" i="14"/>
  <c r="D164" i="14"/>
  <c r="O163" i="14"/>
  <c r="L163" i="14"/>
  <c r="I163" i="14"/>
  <c r="F163" i="14"/>
  <c r="C163" i="14" s="1"/>
  <c r="O162" i="14"/>
  <c r="L162" i="14"/>
  <c r="I162" i="14"/>
  <c r="F162" i="14"/>
  <c r="C162" i="14" s="1"/>
  <c r="O161" i="14"/>
  <c r="L161" i="14"/>
  <c r="I161" i="14"/>
  <c r="F161" i="14"/>
  <c r="C161" i="14" s="1"/>
  <c r="O160" i="14"/>
  <c r="O159" i="14" s="1"/>
  <c r="C159" i="14" s="1"/>
  <c r="L160" i="14"/>
  <c r="I160" i="14"/>
  <c r="F160" i="14"/>
  <c r="C160" i="14"/>
  <c r="N159" i="14"/>
  <c r="M159" i="14"/>
  <c r="L159" i="14"/>
  <c r="K159" i="14"/>
  <c r="J159" i="14"/>
  <c r="I159" i="14"/>
  <c r="H159" i="14"/>
  <c r="G159" i="14"/>
  <c r="F159" i="14"/>
  <c r="E159" i="14"/>
  <c r="D159" i="14"/>
  <c r="O158" i="14"/>
  <c r="L158" i="14"/>
  <c r="I158" i="14"/>
  <c r="F158" i="14"/>
  <c r="C158" i="14" s="1"/>
  <c r="O157" i="14"/>
  <c r="L157" i="14"/>
  <c r="I157" i="14"/>
  <c r="F157" i="14"/>
  <c r="C157" i="14" s="1"/>
  <c r="O156" i="14"/>
  <c r="L156" i="14"/>
  <c r="I156" i="14"/>
  <c r="F156" i="14"/>
  <c r="C156" i="14"/>
  <c r="O155" i="14"/>
  <c r="L155" i="14"/>
  <c r="I155" i="14"/>
  <c r="F155" i="14"/>
  <c r="C155" i="14" s="1"/>
  <c r="O154" i="14"/>
  <c r="L154" i="14"/>
  <c r="I154" i="14"/>
  <c r="F154" i="14"/>
  <c r="C154" i="14" s="1"/>
  <c r="O153" i="14"/>
  <c r="L153" i="14"/>
  <c r="I153" i="14"/>
  <c r="F153" i="14"/>
  <c r="C153" i="14" s="1"/>
  <c r="O152" i="14"/>
  <c r="L152" i="14"/>
  <c r="I152" i="14"/>
  <c r="F152" i="14"/>
  <c r="C152" i="14"/>
  <c r="O151" i="14"/>
  <c r="L151" i="14"/>
  <c r="I151" i="14"/>
  <c r="F151" i="14"/>
  <c r="C151" i="14" s="1"/>
  <c r="O150" i="14"/>
  <c r="N150" i="14"/>
  <c r="M150" i="14"/>
  <c r="L150" i="14"/>
  <c r="K150" i="14"/>
  <c r="J150" i="14"/>
  <c r="I150" i="14"/>
  <c r="H150" i="14"/>
  <c r="G150" i="14"/>
  <c r="F150" i="14"/>
  <c r="E150" i="14"/>
  <c r="D150" i="14"/>
  <c r="C150" i="14"/>
  <c r="O149" i="14"/>
  <c r="L149" i="14"/>
  <c r="I149" i="14"/>
  <c r="F149" i="14"/>
  <c r="C149" i="14" s="1"/>
  <c r="O148" i="14"/>
  <c r="L148" i="14"/>
  <c r="I148" i="14"/>
  <c r="F148" i="14"/>
  <c r="C148" i="14"/>
  <c r="O147" i="14"/>
  <c r="L147" i="14"/>
  <c r="I147" i="14"/>
  <c r="F147" i="14"/>
  <c r="C147" i="14" s="1"/>
  <c r="O146" i="14"/>
  <c r="L146" i="14"/>
  <c r="I146" i="14"/>
  <c r="F146" i="14"/>
  <c r="C146" i="14" s="1"/>
  <c r="O145" i="14"/>
  <c r="L145" i="14"/>
  <c r="I145" i="14"/>
  <c r="F145" i="14"/>
  <c r="C145" i="14" s="1"/>
  <c r="O144" i="14"/>
  <c r="L144" i="14"/>
  <c r="I144" i="14"/>
  <c r="F144" i="14"/>
  <c r="C144" i="14"/>
  <c r="O143" i="14"/>
  <c r="N143" i="14"/>
  <c r="M143" i="14"/>
  <c r="L143" i="14"/>
  <c r="K143" i="14"/>
  <c r="J143" i="14"/>
  <c r="I143" i="14"/>
  <c r="H143" i="14"/>
  <c r="G143" i="14"/>
  <c r="F143" i="14"/>
  <c r="E143" i="14"/>
  <c r="D143" i="14"/>
  <c r="C143" i="14"/>
  <c r="O142" i="14"/>
  <c r="L142" i="14"/>
  <c r="I142" i="14"/>
  <c r="F142" i="14"/>
  <c r="C142" i="14" s="1"/>
  <c r="O141" i="14"/>
  <c r="L141" i="14"/>
  <c r="L140" i="14" s="1"/>
  <c r="L129" i="14" s="1"/>
  <c r="I141" i="14"/>
  <c r="I140" i="14" s="1"/>
  <c r="F141" i="14"/>
  <c r="C141" i="14" s="1"/>
  <c r="O140" i="14"/>
  <c r="N140" i="14"/>
  <c r="M140" i="14"/>
  <c r="K140" i="14"/>
  <c r="J140" i="14"/>
  <c r="H140" i="14"/>
  <c r="G140" i="14"/>
  <c r="F140" i="14"/>
  <c r="E140" i="14"/>
  <c r="D140" i="14"/>
  <c r="O139" i="14"/>
  <c r="L139" i="14"/>
  <c r="I139" i="14"/>
  <c r="F139" i="14"/>
  <c r="C139" i="14" s="1"/>
  <c r="O138" i="14"/>
  <c r="L138" i="14"/>
  <c r="I138" i="14"/>
  <c r="F138" i="14"/>
  <c r="C138" i="14" s="1"/>
  <c r="O137" i="14"/>
  <c r="L137" i="14"/>
  <c r="I137" i="14"/>
  <c r="F137" i="14"/>
  <c r="C137" i="14" s="1"/>
  <c r="O136" i="14"/>
  <c r="O135" i="14" s="1"/>
  <c r="O129" i="14" s="1"/>
  <c r="L136" i="14"/>
  <c r="I136" i="14"/>
  <c r="F136" i="14"/>
  <c r="C136" i="14"/>
  <c r="N135" i="14"/>
  <c r="M135" i="14"/>
  <c r="L135" i="14"/>
  <c r="K135" i="14"/>
  <c r="J135" i="14"/>
  <c r="I135" i="14"/>
  <c r="H135" i="14"/>
  <c r="G135" i="14"/>
  <c r="F135" i="14"/>
  <c r="E135" i="14"/>
  <c r="D135" i="14"/>
  <c r="O134" i="14"/>
  <c r="L134" i="14"/>
  <c r="I134" i="14"/>
  <c r="F134" i="14"/>
  <c r="C134" i="14" s="1"/>
  <c r="O133" i="14"/>
  <c r="L133" i="14"/>
  <c r="I133" i="14"/>
  <c r="F133" i="14"/>
  <c r="C133" i="14" s="1"/>
  <c r="O132" i="14"/>
  <c r="L132" i="14"/>
  <c r="I132" i="14"/>
  <c r="F132" i="14"/>
  <c r="C132" i="14"/>
  <c r="O131" i="14"/>
  <c r="L131" i="14"/>
  <c r="I131" i="14"/>
  <c r="F131" i="14"/>
  <c r="C131" i="14" s="1"/>
  <c r="O130" i="14"/>
  <c r="N130" i="14"/>
  <c r="M130" i="14"/>
  <c r="L130" i="14"/>
  <c r="K130" i="14"/>
  <c r="J130" i="14"/>
  <c r="I130" i="14"/>
  <c r="H130" i="14"/>
  <c r="G130" i="14"/>
  <c r="E130" i="14"/>
  <c r="D130" i="14"/>
  <c r="N129" i="14"/>
  <c r="M129" i="14"/>
  <c r="K129" i="14"/>
  <c r="J129" i="14"/>
  <c r="H129" i="14"/>
  <c r="G129" i="14"/>
  <c r="E129" i="14"/>
  <c r="D129" i="14"/>
  <c r="O128" i="14"/>
  <c r="L128" i="14"/>
  <c r="I128" i="14"/>
  <c r="F128" i="14"/>
  <c r="C128" i="14"/>
  <c r="O127" i="14"/>
  <c r="N127" i="14"/>
  <c r="M127" i="14"/>
  <c r="L127" i="14"/>
  <c r="K127" i="14"/>
  <c r="J127" i="14"/>
  <c r="I127" i="14"/>
  <c r="H127" i="14"/>
  <c r="G127" i="14"/>
  <c r="F127" i="14"/>
  <c r="E127" i="14"/>
  <c r="D127" i="14"/>
  <c r="C127" i="14"/>
  <c r="O126" i="14"/>
  <c r="L126" i="14"/>
  <c r="I126" i="14"/>
  <c r="F126" i="14"/>
  <c r="C126" i="14" s="1"/>
  <c r="O125" i="14"/>
  <c r="L125" i="14"/>
  <c r="I125" i="14"/>
  <c r="F125" i="14"/>
  <c r="C125" i="14" s="1"/>
  <c r="O124" i="14"/>
  <c r="L124" i="14"/>
  <c r="I124" i="14"/>
  <c r="F124" i="14"/>
  <c r="C124" i="14"/>
  <c r="O123" i="14"/>
  <c r="L123" i="14"/>
  <c r="I123" i="14"/>
  <c r="F123" i="14"/>
  <c r="C123" i="14"/>
  <c r="O122" i="14"/>
  <c r="L122" i="14"/>
  <c r="I122" i="14"/>
  <c r="F122" i="14"/>
  <c r="C122" i="14" s="1"/>
  <c r="O121" i="14"/>
  <c r="N121" i="14"/>
  <c r="M121" i="14"/>
  <c r="L121" i="14"/>
  <c r="K121" i="14"/>
  <c r="J121" i="14"/>
  <c r="I121" i="14"/>
  <c r="H121" i="14"/>
  <c r="G121" i="14"/>
  <c r="F121" i="14"/>
  <c r="C121" i="14" s="1"/>
  <c r="E121" i="14"/>
  <c r="D121" i="14"/>
  <c r="O120" i="14"/>
  <c r="L120" i="14"/>
  <c r="I120" i="14"/>
  <c r="F120" i="14"/>
  <c r="C120" i="14"/>
  <c r="O119" i="14"/>
  <c r="L119" i="14"/>
  <c r="I119" i="14"/>
  <c r="F119" i="14"/>
  <c r="C119" i="14" s="1"/>
  <c r="O118" i="14"/>
  <c r="L118" i="14"/>
  <c r="I118" i="14"/>
  <c r="F118" i="14"/>
  <c r="C118" i="14" s="1"/>
  <c r="O117" i="14"/>
  <c r="L117" i="14"/>
  <c r="I117" i="14"/>
  <c r="F117" i="14"/>
  <c r="C117" i="14" s="1"/>
  <c r="O116" i="14"/>
  <c r="L116" i="14"/>
  <c r="I116" i="14"/>
  <c r="F116" i="14"/>
  <c r="C116" i="14"/>
  <c r="O115" i="14"/>
  <c r="N115" i="14"/>
  <c r="M115" i="14"/>
  <c r="L115" i="14"/>
  <c r="K115" i="14"/>
  <c r="J115" i="14"/>
  <c r="I115" i="14"/>
  <c r="H115" i="14"/>
  <c r="G115" i="14"/>
  <c r="F115" i="14"/>
  <c r="E115" i="14"/>
  <c r="D115" i="14"/>
  <c r="C115" i="14"/>
  <c r="O114" i="14"/>
  <c r="L114" i="14"/>
  <c r="I114" i="14"/>
  <c r="F114" i="14"/>
  <c r="C114" i="14" s="1"/>
  <c r="O113" i="14"/>
  <c r="L113" i="14"/>
  <c r="I113" i="14"/>
  <c r="I111" i="14" s="1"/>
  <c r="C111" i="14" s="1"/>
  <c r="F113" i="14"/>
  <c r="C113" i="14" s="1"/>
  <c r="O112" i="14"/>
  <c r="L112" i="14"/>
  <c r="I112" i="14"/>
  <c r="F112" i="14"/>
  <c r="C112" i="14"/>
  <c r="O111" i="14"/>
  <c r="N111" i="14"/>
  <c r="M111" i="14"/>
  <c r="L111" i="14"/>
  <c r="K111" i="14"/>
  <c r="J111" i="14"/>
  <c r="H111" i="14"/>
  <c r="G111" i="14"/>
  <c r="F111" i="14"/>
  <c r="E111" i="14"/>
  <c r="D111" i="14"/>
  <c r="O110" i="14"/>
  <c r="L110" i="14"/>
  <c r="I110" i="14"/>
  <c r="F110" i="14"/>
  <c r="C110" i="14" s="1"/>
  <c r="O109" i="14"/>
  <c r="L109" i="14"/>
  <c r="I109" i="14"/>
  <c r="F109" i="14"/>
  <c r="C109" i="14" s="1"/>
  <c r="O108" i="14"/>
  <c r="L108" i="14"/>
  <c r="I108" i="14"/>
  <c r="F108" i="14"/>
  <c r="C108" i="14"/>
  <c r="O107" i="14"/>
  <c r="L107" i="14"/>
  <c r="I107" i="14"/>
  <c r="F107" i="14"/>
  <c r="C107" i="14" s="1"/>
  <c r="O106" i="14"/>
  <c r="L106" i="14"/>
  <c r="I106" i="14"/>
  <c r="F106" i="14"/>
  <c r="C106" i="14" s="1"/>
  <c r="O105" i="14"/>
  <c r="L105" i="14"/>
  <c r="I105" i="14"/>
  <c r="F105" i="14"/>
  <c r="C105" i="14" s="1"/>
  <c r="O104" i="14"/>
  <c r="L104" i="14"/>
  <c r="I104" i="14"/>
  <c r="F104" i="14"/>
  <c r="C104" i="14"/>
  <c r="O103" i="14"/>
  <c r="O102" i="14" s="1"/>
  <c r="L103" i="14"/>
  <c r="I103" i="14"/>
  <c r="F103" i="14"/>
  <c r="C103" i="14" s="1"/>
  <c r="N102" i="14"/>
  <c r="M102" i="14"/>
  <c r="L102" i="14"/>
  <c r="K102" i="14"/>
  <c r="J102" i="14"/>
  <c r="I102" i="14"/>
  <c r="H102" i="14"/>
  <c r="G102" i="14"/>
  <c r="E102" i="14"/>
  <c r="D102" i="14"/>
  <c r="O101" i="14"/>
  <c r="L101" i="14"/>
  <c r="I101" i="14"/>
  <c r="F101" i="14"/>
  <c r="C101" i="14" s="1"/>
  <c r="O100" i="14"/>
  <c r="L100" i="14"/>
  <c r="I100" i="14"/>
  <c r="F100" i="14"/>
  <c r="C100" i="14"/>
  <c r="O99" i="14"/>
  <c r="L99" i="14"/>
  <c r="I99" i="14"/>
  <c r="F99" i="14"/>
  <c r="C99" i="14"/>
  <c r="O98" i="14"/>
  <c r="L98" i="14"/>
  <c r="I98" i="14"/>
  <c r="F98" i="14"/>
  <c r="C98" i="14" s="1"/>
  <c r="O97" i="14"/>
  <c r="L97" i="14"/>
  <c r="I97" i="14"/>
  <c r="F97" i="14"/>
  <c r="C97" i="14" s="1"/>
  <c r="O96" i="14"/>
  <c r="L96" i="14"/>
  <c r="C96" i="14" s="1"/>
  <c r="I96" i="14"/>
  <c r="F96" i="14"/>
  <c r="O95" i="14"/>
  <c r="O94" i="14" s="1"/>
  <c r="L95" i="14"/>
  <c r="I95" i="14"/>
  <c r="F95" i="14"/>
  <c r="F94" i="14" s="1"/>
  <c r="C95" i="14"/>
  <c r="N94" i="14"/>
  <c r="M94" i="14"/>
  <c r="L94" i="14"/>
  <c r="K94" i="14"/>
  <c r="J94" i="14"/>
  <c r="I94" i="14"/>
  <c r="H94" i="14"/>
  <c r="G94" i="14"/>
  <c r="E94" i="14"/>
  <c r="D94" i="14"/>
  <c r="O93" i="14"/>
  <c r="L93" i="14"/>
  <c r="I93" i="14"/>
  <c r="F93" i="14"/>
  <c r="O92" i="14"/>
  <c r="L92" i="14"/>
  <c r="I92" i="14"/>
  <c r="F92" i="14"/>
  <c r="C92" i="14"/>
  <c r="O91" i="14"/>
  <c r="L91" i="14"/>
  <c r="I91" i="14"/>
  <c r="F91" i="14"/>
  <c r="C91" i="14" s="1"/>
  <c r="O90" i="14"/>
  <c r="L90" i="14"/>
  <c r="I90" i="14"/>
  <c r="F90" i="14"/>
  <c r="C90" i="14" s="1"/>
  <c r="O89" i="14"/>
  <c r="L89" i="14"/>
  <c r="L88" i="14" s="1"/>
  <c r="I89" i="14"/>
  <c r="C89" i="14" s="1"/>
  <c r="F89" i="14"/>
  <c r="O88" i="14"/>
  <c r="N88" i="14"/>
  <c r="N82" i="14" s="1"/>
  <c r="M88" i="14"/>
  <c r="K88" i="14"/>
  <c r="J88" i="14"/>
  <c r="J82" i="14" s="1"/>
  <c r="H88" i="14"/>
  <c r="G88" i="14"/>
  <c r="E88" i="14"/>
  <c r="D88" i="14"/>
  <c r="O87" i="14"/>
  <c r="L87" i="14"/>
  <c r="I87" i="14"/>
  <c r="F87" i="14"/>
  <c r="C87" i="14" s="1"/>
  <c r="O86" i="14"/>
  <c r="L86" i="14"/>
  <c r="I86" i="14"/>
  <c r="F86" i="14"/>
  <c r="C86" i="14" s="1"/>
  <c r="O85" i="14"/>
  <c r="L85" i="14"/>
  <c r="I85" i="14"/>
  <c r="C85" i="14" s="1"/>
  <c r="F85" i="14"/>
  <c r="O84" i="14"/>
  <c r="O83" i="14" s="1"/>
  <c r="O82" i="14" s="1"/>
  <c r="L84" i="14"/>
  <c r="I84" i="14"/>
  <c r="F84" i="14"/>
  <c r="F83" i="14" s="1"/>
  <c r="C84" i="14"/>
  <c r="N83" i="14"/>
  <c r="M83" i="14"/>
  <c r="L83" i="14"/>
  <c r="L82" i="14" s="1"/>
  <c r="K83" i="14"/>
  <c r="K82" i="14" s="1"/>
  <c r="J83" i="14"/>
  <c r="H83" i="14"/>
  <c r="H82" i="14" s="1"/>
  <c r="G83" i="14"/>
  <c r="G82" i="14" s="1"/>
  <c r="E83" i="14"/>
  <c r="D83" i="14"/>
  <c r="D82" i="14" s="1"/>
  <c r="M82" i="14"/>
  <c r="E82" i="14"/>
  <c r="O81" i="14"/>
  <c r="L81" i="14"/>
  <c r="I81" i="14"/>
  <c r="C81" i="14" s="1"/>
  <c r="F81" i="14"/>
  <c r="O80" i="14"/>
  <c r="O79" i="14" s="1"/>
  <c r="L80" i="14"/>
  <c r="I80" i="14"/>
  <c r="F80" i="14"/>
  <c r="F79" i="14" s="1"/>
  <c r="C80" i="14"/>
  <c r="N79" i="14"/>
  <c r="M79" i="14"/>
  <c r="L79" i="14"/>
  <c r="K79" i="14"/>
  <c r="J79" i="14"/>
  <c r="H79" i="14"/>
  <c r="G79" i="14"/>
  <c r="E79" i="14"/>
  <c r="D79" i="14"/>
  <c r="O78" i="14"/>
  <c r="L78" i="14"/>
  <c r="I78" i="14"/>
  <c r="F78" i="14"/>
  <c r="C78" i="14" s="1"/>
  <c r="O77" i="14"/>
  <c r="L77" i="14"/>
  <c r="L76" i="14" s="1"/>
  <c r="L75" i="14" s="1"/>
  <c r="L74" i="14" s="1"/>
  <c r="I77" i="14"/>
  <c r="C77" i="14" s="1"/>
  <c r="F77" i="14"/>
  <c r="O76" i="14"/>
  <c r="O75" i="14" s="1"/>
  <c r="O74" i="14" s="1"/>
  <c r="N76" i="14"/>
  <c r="N75" i="14" s="1"/>
  <c r="N74" i="14" s="1"/>
  <c r="M76" i="14"/>
  <c r="K76" i="14"/>
  <c r="K75" i="14" s="1"/>
  <c r="K74" i="14" s="1"/>
  <c r="J76" i="14"/>
  <c r="J75" i="14" s="1"/>
  <c r="J74" i="14" s="1"/>
  <c r="H76" i="14"/>
  <c r="G76" i="14"/>
  <c r="G75" i="14" s="1"/>
  <c r="F76" i="14"/>
  <c r="F75" i="14" s="1"/>
  <c r="E76" i="14"/>
  <c r="D76" i="14"/>
  <c r="M75" i="14"/>
  <c r="H75" i="14"/>
  <c r="H74" i="14" s="1"/>
  <c r="E75" i="14"/>
  <c r="D75" i="14"/>
  <c r="M74" i="14"/>
  <c r="E74" i="14"/>
  <c r="O73" i="14"/>
  <c r="L73" i="14"/>
  <c r="I73" i="14"/>
  <c r="C73" i="14" s="1"/>
  <c r="F73" i="14"/>
  <c r="O72" i="14"/>
  <c r="L72" i="14"/>
  <c r="I72" i="14"/>
  <c r="F72" i="14"/>
  <c r="C72" i="14"/>
  <c r="O71" i="14"/>
  <c r="L71" i="14"/>
  <c r="I71" i="14"/>
  <c r="F71" i="14"/>
  <c r="C71" i="14" s="1"/>
  <c r="O70" i="14"/>
  <c r="L70" i="14"/>
  <c r="I70" i="14"/>
  <c r="F70" i="14"/>
  <c r="C70" i="14" s="1"/>
  <c r="O69" i="14"/>
  <c r="O68" i="14" s="1"/>
  <c r="L69" i="14"/>
  <c r="L68" i="14" s="1"/>
  <c r="I69" i="14"/>
  <c r="G69" i="14"/>
  <c r="D69" i="14"/>
  <c r="F69" i="14" s="1"/>
  <c r="N68" i="14"/>
  <c r="M68" i="14"/>
  <c r="K68" i="14"/>
  <c r="J68" i="14"/>
  <c r="I68" i="14"/>
  <c r="H68" i="14"/>
  <c r="G68" i="14"/>
  <c r="E68" i="14"/>
  <c r="O67" i="14"/>
  <c r="L67" i="14"/>
  <c r="L66" i="14" s="1"/>
  <c r="I67" i="14"/>
  <c r="G67" i="14"/>
  <c r="D67" i="14"/>
  <c r="F67" i="14" s="1"/>
  <c r="N66" i="14"/>
  <c r="M66" i="14"/>
  <c r="K66" i="14"/>
  <c r="J66" i="14"/>
  <c r="I66" i="14"/>
  <c r="H66" i="14"/>
  <c r="G66" i="14"/>
  <c r="E66" i="14"/>
  <c r="O65" i="14"/>
  <c r="L65" i="14"/>
  <c r="I65" i="14"/>
  <c r="C65" i="14" s="1"/>
  <c r="F65" i="14"/>
  <c r="O64" i="14"/>
  <c r="L64" i="14"/>
  <c r="G64" i="14"/>
  <c r="I64" i="14" s="1"/>
  <c r="F64" i="14"/>
  <c r="O63" i="14"/>
  <c r="L63" i="14"/>
  <c r="I63" i="14"/>
  <c r="F63" i="14"/>
  <c r="C63" i="14" s="1"/>
  <c r="O62" i="14"/>
  <c r="L62" i="14"/>
  <c r="I62" i="14"/>
  <c r="C62" i="14" s="1"/>
  <c r="F62" i="14"/>
  <c r="O61" i="14"/>
  <c r="L61" i="14"/>
  <c r="I61" i="14"/>
  <c r="F61" i="14"/>
  <c r="C61" i="14"/>
  <c r="O60" i="14"/>
  <c r="L60" i="14"/>
  <c r="G60" i="14"/>
  <c r="I60" i="14" s="1"/>
  <c r="F60" i="14"/>
  <c r="C60" i="14" s="1"/>
  <c r="O59" i="14"/>
  <c r="L59" i="14"/>
  <c r="I59" i="14"/>
  <c r="C59" i="14" s="1"/>
  <c r="F59" i="14"/>
  <c r="O58" i="14"/>
  <c r="O57" i="14" s="1"/>
  <c r="L58" i="14"/>
  <c r="I58" i="14"/>
  <c r="F58" i="14"/>
  <c r="F57" i="14" s="1"/>
  <c r="C58" i="14"/>
  <c r="N57" i="14"/>
  <c r="M57" i="14"/>
  <c r="L57" i="14"/>
  <c r="L53" i="14" s="1"/>
  <c r="L52" i="14" s="1"/>
  <c r="L51" i="14" s="1"/>
  <c r="K57" i="14"/>
  <c r="K53" i="14" s="1"/>
  <c r="K52" i="14" s="1"/>
  <c r="K51" i="14" s="1"/>
  <c r="K50" i="14" s="1"/>
  <c r="K49" i="14" s="1"/>
  <c r="J57" i="14"/>
  <c r="H57" i="14"/>
  <c r="H53" i="14" s="1"/>
  <c r="H52" i="14" s="1"/>
  <c r="E57" i="14"/>
  <c r="D57" i="14"/>
  <c r="O56" i="14"/>
  <c r="L56" i="14"/>
  <c r="I56" i="14"/>
  <c r="I54" i="14" s="1"/>
  <c r="G56" i="14"/>
  <c r="G54" i="14" s="1"/>
  <c r="D56" i="14"/>
  <c r="F56" i="14" s="1"/>
  <c r="C56" i="14" s="1"/>
  <c r="O55" i="14"/>
  <c r="O54" i="14" s="1"/>
  <c r="L55" i="14"/>
  <c r="I55" i="14"/>
  <c r="F55" i="14"/>
  <c r="F54" i="14" s="1"/>
  <c r="L54" i="14"/>
  <c r="J54" i="14"/>
  <c r="J53" i="14" s="1"/>
  <c r="J52" i="14" s="1"/>
  <c r="J51" i="14" s="1"/>
  <c r="J50" i="14" s="1"/>
  <c r="J49" i="14" s="1"/>
  <c r="D54" i="14"/>
  <c r="D53" i="14" s="1"/>
  <c r="N53" i="14"/>
  <c r="M53" i="14"/>
  <c r="M52" i="14" s="1"/>
  <c r="M51" i="14" s="1"/>
  <c r="M50" i="14" s="1"/>
  <c r="M285" i="14" s="1"/>
  <c r="E53" i="14"/>
  <c r="E52" i="14" s="1"/>
  <c r="E51" i="14" s="1"/>
  <c r="N52" i="14"/>
  <c r="N51" i="14" s="1"/>
  <c r="N50" i="14" s="1"/>
  <c r="M49" i="14"/>
  <c r="O46" i="14"/>
  <c r="C46" i="14"/>
  <c r="O45" i="14"/>
  <c r="O44" i="14" s="1"/>
  <c r="N44" i="14"/>
  <c r="M44" i="14"/>
  <c r="L43" i="14"/>
  <c r="I43" i="14"/>
  <c r="I42" i="14" s="1"/>
  <c r="C42" i="14" s="1"/>
  <c r="F43" i="14"/>
  <c r="L42" i="14"/>
  <c r="K42" i="14"/>
  <c r="J42" i="14"/>
  <c r="H42" i="14"/>
  <c r="G42" i="14"/>
  <c r="F42" i="14"/>
  <c r="E42" i="14"/>
  <c r="D42" i="14"/>
  <c r="F41" i="14"/>
  <c r="C41" i="14" s="1"/>
  <c r="L40" i="14"/>
  <c r="C40" i="14"/>
  <c r="L39" i="14"/>
  <c r="C39" i="14" s="1"/>
  <c r="L38" i="14"/>
  <c r="C38" i="14"/>
  <c r="L37" i="14"/>
  <c r="K36" i="14"/>
  <c r="J36" i="14"/>
  <c r="L35" i="14"/>
  <c r="C35" i="14"/>
  <c r="L34" i="14"/>
  <c r="K33" i="14"/>
  <c r="J33" i="14"/>
  <c r="L32" i="14"/>
  <c r="C32" i="14"/>
  <c r="L31" i="14"/>
  <c r="C31" i="14" s="1"/>
  <c r="K31" i="14"/>
  <c r="J31" i="14"/>
  <c r="L30" i="14"/>
  <c r="C30" i="14" s="1"/>
  <c r="L29" i="14"/>
  <c r="C29" i="14"/>
  <c r="L28" i="14"/>
  <c r="K27" i="14"/>
  <c r="K26" i="14" s="1"/>
  <c r="J27" i="14"/>
  <c r="J26" i="14" s="1"/>
  <c r="F25" i="14"/>
  <c r="C25" i="14"/>
  <c r="I24" i="14"/>
  <c r="O23" i="14"/>
  <c r="O21" i="14" s="1"/>
  <c r="O287" i="14" s="1"/>
  <c r="O286" i="14" s="1"/>
  <c r="L23" i="14"/>
  <c r="I23" i="14"/>
  <c r="F23" i="14"/>
  <c r="C23" i="14"/>
  <c r="O22" i="14"/>
  <c r="L22" i="14"/>
  <c r="L21" i="14" s="1"/>
  <c r="I22" i="14"/>
  <c r="F22" i="14"/>
  <c r="C22" i="14" s="1"/>
  <c r="N21" i="14"/>
  <c r="N287" i="14" s="1"/>
  <c r="N286" i="14" s="1"/>
  <c r="M21" i="14"/>
  <c r="K21" i="14"/>
  <c r="K287" i="14" s="1"/>
  <c r="K286" i="14" s="1"/>
  <c r="J21" i="14"/>
  <c r="J287" i="14" s="1"/>
  <c r="J286" i="14" s="1"/>
  <c r="I21" i="14"/>
  <c r="H21" i="14"/>
  <c r="H287" i="14" s="1"/>
  <c r="H286" i="14" s="1"/>
  <c r="G21" i="14"/>
  <c r="G287" i="14" s="1"/>
  <c r="G286" i="14" s="1"/>
  <c r="F21" i="14"/>
  <c r="E21" i="14"/>
  <c r="D21" i="14"/>
  <c r="D287" i="14" s="1"/>
  <c r="D286" i="14" s="1"/>
  <c r="N20" i="14"/>
  <c r="H20" i="14"/>
  <c r="G20" i="14"/>
  <c r="O296" i="13"/>
  <c r="L296" i="13"/>
  <c r="I296" i="13"/>
  <c r="F296" i="13"/>
  <c r="C296" i="13"/>
  <c r="O295" i="13"/>
  <c r="L295" i="13"/>
  <c r="I295" i="13"/>
  <c r="F295" i="13"/>
  <c r="C295" i="13" s="1"/>
  <c r="O294" i="13"/>
  <c r="L294" i="13"/>
  <c r="I294" i="13"/>
  <c r="F294" i="13"/>
  <c r="C294" i="13"/>
  <c r="O293" i="13"/>
  <c r="L293" i="13"/>
  <c r="I293" i="13"/>
  <c r="F293" i="13"/>
  <c r="C293" i="13" s="1"/>
  <c r="O292" i="13"/>
  <c r="L292" i="13"/>
  <c r="I292" i="13"/>
  <c r="F292" i="13"/>
  <c r="C292" i="13" s="1"/>
  <c r="O291" i="13"/>
  <c r="L291" i="13"/>
  <c r="I291" i="13"/>
  <c r="F291" i="13"/>
  <c r="O290" i="13"/>
  <c r="L290" i="13"/>
  <c r="I290" i="13"/>
  <c r="F290" i="13"/>
  <c r="C290" i="13"/>
  <c r="O289" i="13"/>
  <c r="O288" i="13" s="1"/>
  <c r="L289" i="13"/>
  <c r="I289" i="13"/>
  <c r="F289" i="13"/>
  <c r="F288" i="13" s="1"/>
  <c r="N288" i="13"/>
  <c r="M288" i="13"/>
  <c r="L288" i="13"/>
  <c r="K288" i="13"/>
  <c r="J288" i="13"/>
  <c r="I288" i="13"/>
  <c r="H288" i="13"/>
  <c r="G288" i="13"/>
  <c r="E288" i="13"/>
  <c r="D288" i="13"/>
  <c r="O283" i="13"/>
  <c r="L283" i="13"/>
  <c r="I283" i="13"/>
  <c r="F283" i="13"/>
  <c r="C283" i="13" s="1"/>
  <c r="O282" i="13"/>
  <c r="L282" i="13"/>
  <c r="L281" i="13" s="1"/>
  <c r="I282" i="13"/>
  <c r="I281" i="13" s="1"/>
  <c r="F282" i="13"/>
  <c r="C282" i="13" s="1"/>
  <c r="O281" i="13"/>
  <c r="N281" i="13"/>
  <c r="M281" i="13"/>
  <c r="K281" i="13"/>
  <c r="J281" i="13"/>
  <c r="H281" i="13"/>
  <c r="G281" i="13"/>
  <c r="F281" i="13"/>
  <c r="E281" i="13"/>
  <c r="D281" i="13"/>
  <c r="O280" i="13"/>
  <c r="O279" i="13" s="1"/>
  <c r="L280" i="13"/>
  <c r="I280" i="13"/>
  <c r="F280" i="13"/>
  <c r="C280" i="13" s="1"/>
  <c r="N279" i="13"/>
  <c r="M279" i="13"/>
  <c r="L279" i="13"/>
  <c r="K279" i="13"/>
  <c r="K268" i="13" s="1"/>
  <c r="J279" i="13"/>
  <c r="I279" i="13"/>
  <c r="H279" i="13"/>
  <c r="H268" i="13" s="1"/>
  <c r="G279" i="13"/>
  <c r="G268" i="13" s="1"/>
  <c r="E279" i="13"/>
  <c r="D279" i="13"/>
  <c r="O278" i="13"/>
  <c r="L278" i="13"/>
  <c r="I278" i="13"/>
  <c r="F278" i="13"/>
  <c r="C278" i="13" s="1"/>
  <c r="O277" i="13"/>
  <c r="L277" i="13"/>
  <c r="I277" i="13"/>
  <c r="F277" i="13"/>
  <c r="C277" i="13"/>
  <c r="O276" i="13"/>
  <c r="O275" i="13" s="1"/>
  <c r="L276" i="13"/>
  <c r="I276" i="13"/>
  <c r="F276" i="13"/>
  <c r="C276" i="13" s="1"/>
  <c r="N275" i="13"/>
  <c r="M275" i="13"/>
  <c r="L275" i="13"/>
  <c r="K275" i="13"/>
  <c r="J275" i="13"/>
  <c r="I275" i="13"/>
  <c r="H275" i="13"/>
  <c r="G275" i="13"/>
  <c r="E275" i="13"/>
  <c r="D275" i="13"/>
  <c r="O274" i="13"/>
  <c r="L274" i="13"/>
  <c r="I274" i="13"/>
  <c r="F274" i="13"/>
  <c r="C274" i="13" s="1"/>
  <c r="O273" i="13"/>
  <c r="L273" i="13"/>
  <c r="I273" i="13"/>
  <c r="F273" i="13"/>
  <c r="C273" i="13"/>
  <c r="O272" i="13"/>
  <c r="O271" i="13" s="1"/>
  <c r="O269" i="13" s="1"/>
  <c r="L272" i="13"/>
  <c r="I272" i="13"/>
  <c r="F272" i="13"/>
  <c r="C272" i="13" s="1"/>
  <c r="N271" i="13"/>
  <c r="M271" i="13"/>
  <c r="L271" i="13"/>
  <c r="K271" i="13"/>
  <c r="J271" i="13"/>
  <c r="I271" i="13"/>
  <c r="H271" i="13"/>
  <c r="G271" i="13"/>
  <c r="E271" i="13"/>
  <c r="D271" i="13"/>
  <c r="O270" i="13"/>
  <c r="L270" i="13"/>
  <c r="L269" i="13" s="1"/>
  <c r="L268" i="13" s="1"/>
  <c r="I270" i="13"/>
  <c r="I269" i="13" s="1"/>
  <c r="I268" i="13" s="1"/>
  <c r="F270" i="13"/>
  <c r="C270" i="13" s="1"/>
  <c r="E269" i="13"/>
  <c r="E268" i="13" s="1"/>
  <c r="D269" i="13"/>
  <c r="D268" i="13" s="1"/>
  <c r="N268" i="13"/>
  <c r="M268" i="13"/>
  <c r="J268" i="13"/>
  <c r="O267" i="13"/>
  <c r="L267" i="13"/>
  <c r="I267" i="13"/>
  <c r="F267" i="13"/>
  <c r="C267" i="13"/>
  <c r="O266" i="13"/>
  <c r="L266" i="13"/>
  <c r="I266" i="13"/>
  <c r="F266" i="13"/>
  <c r="C266" i="13" s="1"/>
  <c r="O265" i="13"/>
  <c r="L265" i="13"/>
  <c r="I265" i="13"/>
  <c r="F265" i="13"/>
  <c r="C265" i="13" s="1"/>
  <c r="O264" i="13"/>
  <c r="L264" i="13"/>
  <c r="L263" i="13" s="1"/>
  <c r="I264" i="13"/>
  <c r="I263" i="13" s="1"/>
  <c r="F264" i="13"/>
  <c r="C264" i="13" s="1"/>
  <c r="O263" i="13"/>
  <c r="N263" i="13"/>
  <c r="M263" i="13"/>
  <c r="K263" i="13"/>
  <c r="J263" i="13"/>
  <c r="H263" i="13"/>
  <c r="G263" i="13"/>
  <c r="E263" i="13"/>
  <c r="D263" i="13"/>
  <c r="O262" i="13"/>
  <c r="L262" i="13"/>
  <c r="I262" i="13"/>
  <c r="F262" i="13"/>
  <c r="C262" i="13" s="1"/>
  <c r="O261" i="13"/>
  <c r="L261" i="13"/>
  <c r="I261" i="13"/>
  <c r="F261" i="13"/>
  <c r="C261" i="13" s="1"/>
  <c r="O260" i="13"/>
  <c r="L260" i="13"/>
  <c r="L259" i="13" s="1"/>
  <c r="L258" i="13" s="1"/>
  <c r="I260" i="13"/>
  <c r="I259" i="13" s="1"/>
  <c r="I258" i="13" s="1"/>
  <c r="F260" i="13"/>
  <c r="C260" i="13" s="1"/>
  <c r="O259" i="13"/>
  <c r="O258" i="13" s="1"/>
  <c r="N259" i="13"/>
  <c r="N258" i="13" s="1"/>
  <c r="M259" i="13"/>
  <c r="M258" i="13" s="1"/>
  <c r="K259" i="13"/>
  <c r="K258" i="13" s="1"/>
  <c r="J259" i="13"/>
  <c r="J258" i="13" s="1"/>
  <c r="H259" i="13"/>
  <c r="G259" i="13"/>
  <c r="G258" i="13" s="1"/>
  <c r="E259" i="13"/>
  <c r="E258" i="13" s="1"/>
  <c r="D259" i="13"/>
  <c r="H258" i="13"/>
  <c r="D258" i="13"/>
  <c r="O257" i="13"/>
  <c r="L257" i="13"/>
  <c r="I257" i="13"/>
  <c r="F257" i="13"/>
  <c r="C257" i="13" s="1"/>
  <c r="O256" i="13"/>
  <c r="L256" i="13"/>
  <c r="I256" i="13"/>
  <c r="F256" i="13"/>
  <c r="C256" i="13" s="1"/>
  <c r="O255" i="13"/>
  <c r="L255" i="13"/>
  <c r="I255" i="13"/>
  <c r="F255" i="13"/>
  <c r="C255" i="13"/>
  <c r="O254" i="13"/>
  <c r="L254" i="13"/>
  <c r="I254" i="13"/>
  <c r="F254" i="13"/>
  <c r="C254" i="13" s="1"/>
  <c r="O253" i="13"/>
  <c r="L253" i="13"/>
  <c r="I253" i="13"/>
  <c r="F253" i="13"/>
  <c r="C253" i="13" s="1"/>
  <c r="O252" i="13"/>
  <c r="L252" i="13"/>
  <c r="L251" i="13" s="1"/>
  <c r="L250" i="13" s="1"/>
  <c r="I252" i="13"/>
  <c r="I251" i="13" s="1"/>
  <c r="I250" i="13" s="1"/>
  <c r="F252" i="13"/>
  <c r="C252" i="13" s="1"/>
  <c r="O251" i="13"/>
  <c r="O250" i="13" s="1"/>
  <c r="N251" i="13"/>
  <c r="N250" i="13" s="1"/>
  <c r="M251" i="13"/>
  <c r="M250" i="13" s="1"/>
  <c r="K251" i="13"/>
  <c r="K250" i="13" s="1"/>
  <c r="J251" i="13"/>
  <c r="J250" i="13" s="1"/>
  <c r="H251" i="13"/>
  <c r="G251" i="13"/>
  <c r="G250" i="13" s="1"/>
  <c r="E251" i="13"/>
  <c r="E250" i="13" s="1"/>
  <c r="D251" i="13"/>
  <c r="H250" i="13"/>
  <c r="D250" i="13"/>
  <c r="O249" i="13"/>
  <c r="L249" i="13"/>
  <c r="I249" i="13"/>
  <c r="F249" i="13"/>
  <c r="C249" i="13" s="1"/>
  <c r="O248" i="13"/>
  <c r="L248" i="13"/>
  <c r="L245" i="13" s="1"/>
  <c r="I248" i="13"/>
  <c r="F248" i="13"/>
  <c r="C248" i="13" s="1"/>
  <c r="O247" i="13"/>
  <c r="L247" i="13"/>
  <c r="I247" i="13"/>
  <c r="F247" i="13"/>
  <c r="C247" i="13"/>
  <c r="O246" i="13"/>
  <c r="O245" i="13" s="1"/>
  <c r="L246" i="13"/>
  <c r="I246" i="13"/>
  <c r="F246" i="13"/>
  <c r="C246" i="13" s="1"/>
  <c r="N245" i="13"/>
  <c r="M245" i="13"/>
  <c r="K245" i="13"/>
  <c r="J245" i="13"/>
  <c r="I245" i="13"/>
  <c r="H245" i="13"/>
  <c r="G245" i="13"/>
  <c r="E245" i="13"/>
  <c r="D245" i="13"/>
  <c r="O244" i="13"/>
  <c r="L244" i="13"/>
  <c r="I244" i="13"/>
  <c r="F244" i="13"/>
  <c r="C244" i="13" s="1"/>
  <c r="O243" i="13"/>
  <c r="L243" i="13"/>
  <c r="I243" i="13"/>
  <c r="F243" i="13"/>
  <c r="C243" i="13"/>
  <c r="O242" i="13"/>
  <c r="L242" i="13"/>
  <c r="I242" i="13"/>
  <c r="F242" i="13"/>
  <c r="C242" i="13" s="1"/>
  <c r="O241" i="13"/>
  <c r="L241" i="13"/>
  <c r="I241" i="13"/>
  <c r="F241" i="13"/>
  <c r="C241" i="13" s="1"/>
  <c r="O240" i="13"/>
  <c r="L240" i="13"/>
  <c r="L237" i="13" s="1"/>
  <c r="L230" i="13" s="1"/>
  <c r="I240" i="13"/>
  <c r="F240" i="13"/>
  <c r="C240" i="13" s="1"/>
  <c r="O239" i="13"/>
  <c r="L239" i="13"/>
  <c r="I239" i="13"/>
  <c r="F239" i="13"/>
  <c r="C239" i="13"/>
  <c r="O238" i="13"/>
  <c r="O237" i="13" s="1"/>
  <c r="L238" i="13"/>
  <c r="I238" i="13"/>
  <c r="F238" i="13"/>
  <c r="C238" i="13" s="1"/>
  <c r="N237" i="13"/>
  <c r="M237" i="13"/>
  <c r="K237" i="13"/>
  <c r="J237" i="13"/>
  <c r="I237" i="13"/>
  <c r="H237" i="13"/>
  <c r="G237" i="13"/>
  <c r="E237" i="13"/>
  <c r="D237" i="13"/>
  <c r="O236" i="13"/>
  <c r="L236" i="13"/>
  <c r="I236" i="13"/>
  <c r="F236" i="13"/>
  <c r="C236" i="13" s="1"/>
  <c r="O235" i="13"/>
  <c r="O234" i="13" s="1"/>
  <c r="L235" i="13"/>
  <c r="I235" i="13"/>
  <c r="I234" i="13" s="1"/>
  <c r="C234" i="13" s="1"/>
  <c r="F235" i="13"/>
  <c r="C235" i="13"/>
  <c r="N234" i="13"/>
  <c r="M234" i="13"/>
  <c r="L234" i="13"/>
  <c r="K234" i="13"/>
  <c r="J234" i="13"/>
  <c r="H234" i="13"/>
  <c r="G234" i="13"/>
  <c r="F234" i="13"/>
  <c r="E234" i="13"/>
  <c r="D234" i="13"/>
  <c r="O233" i="13"/>
  <c r="O232" i="13" s="1"/>
  <c r="L233" i="13"/>
  <c r="I233" i="13"/>
  <c r="I232" i="13" s="1"/>
  <c r="F233" i="13"/>
  <c r="C233" i="13" s="1"/>
  <c r="N232" i="13"/>
  <c r="N230" i="13" s="1"/>
  <c r="M232" i="13"/>
  <c r="M230" i="13" s="1"/>
  <c r="L232" i="13"/>
  <c r="K232" i="13"/>
  <c r="J232" i="13"/>
  <c r="J230" i="13" s="1"/>
  <c r="J229" i="13" s="1"/>
  <c r="H232" i="13"/>
  <c r="G232" i="13"/>
  <c r="F232" i="13"/>
  <c r="E232" i="13"/>
  <c r="E230" i="13" s="1"/>
  <c r="E229" i="13" s="1"/>
  <c r="D232" i="13"/>
  <c r="O231" i="13"/>
  <c r="O230" i="13" s="1"/>
  <c r="O229" i="13" s="1"/>
  <c r="L231" i="13"/>
  <c r="I231" i="13"/>
  <c r="F231" i="13"/>
  <c r="C231" i="13"/>
  <c r="K230" i="13"/>
  <c r="K229" i="13" s="1"/>
  <c r="H230" i="13"/>
  <c r="H229" i="13" s="1"/>
  <c r="G230" i="13"/>
  <c r="D230" i="13"/>
  <c r="D229" i="13" s="1"/>
  <c r="O228" i="13"/>
  <c r="L228" i="13"/>
  <c r="I228" i="13"/>
  <c r="F228" i="13"/>
  <c r="C228" i="13" s="1"/>
  <c r="O227" i="13"/>
  <c r="O226" i="13" s="1"/>
  <c r="L227" i="13"/>
  <c r="I227" i="13"/>
  <c r="I226" i="13" s="1"/>
  <c r="F227" i="13"/>
  <c r="C227" i="13"/>
  <c r="N226" i="13"/>
  <c r="M226" i="13"/>
  <c r="L226" i="13"/>
  <c r="K226" i="13"/>
  <c r="J226" i="13"/>
  <c r="H226" i="13"/>
  <c r="G226" i="13"/>
  <c r="F226" i="13"/>
  <c r="E226" i="13"/>
  <c r="D226" i="13"/>
  <c r="O225" i="13"/>
  <c r="L225" i="13"/>
  <c r="I225" i="13"/>
  <c r="F225" i="13"/>
  <c r="C225" i="13" s="1"/>
  <c r="O224" i="13"/>
  <c r="L224" i="13"/>
  <c r="I224" i="13"/>
  <c r="F224" i="13"/>
  <c r="C224" i="13" s="1"/>
  <c r="O223" i="13"/>
  <c r="L223" i="13"/>
  <c r="I223" i="13"/>
  <c r="F223" i="13"/>
  <c r="C223" i="13"/>
  <c r="O222" i="13"/>
  <c r="L222" i="13"/>
  <c r="I222" i="13"/>
  <c r="F222" i="13"/>
  <c r="C222" i="13" s="1"/>
  <c r="O221" i="13"/>
  <c r="L221" i="13"/>
  <c r="I221" i="13"/>
  <c r="F221" i="13"/>
  <c r="C221" i="13" s="1"/>
  <c r="O220" i="13"/>
  <c r="L220" i="13"/>
  <c r="I220" i="13"/>
  <c r="F220" i="13"/>
  <c r="C220" i="13" s="1"/>
  <c r="O219" i="13"/>
  <c r="L219" i="13"/>
  <c r="I219" i="13"/>
  <c r="F219" i="13"/>
  <c r="C219" i="13"/>
  <c r="O218" i="13"/>
  <c r="L218" i="13"/>
  <c r="I218" i="13"/>
  <c r="F218" i="13"/>
  <c r="C218" i="13" s="1"/>
  <c r="O217" i="13"/>
  <c r="L217" i="13"/>
  <c r="I217" i="13"/>
  <c r="F217" i="13"/>
  <c r="C217" i="13" s="1"/>
  <c r="O216" i="13"/>
  <c r="L216" i="13"/>
  <c r="L215" i="13" s="1"/>
  <c r="I216" i="13"/>
  <c r="I215" i="13" s="1"/>
  <c r="F216" i="13"/>
  <c r="C216" i="13" s="1"/>
  <c r="O215" i="13"/>
  <c r="N215" i="13"/>
  <c r="M215" i="13"/>
  <c r="K215" i="13"/>
  <c r="J215" i="13"/>
  <c r="H215" i="13"/>
  <c r="G215" i="13"/>
  <c r="E215" i="13"/>
  <c r="D215" i="13"/>
  <c r="O214" i="13"/>
  <c r="L214" i="13"/>
  <c r="I214" i="13"/>
  <c r="F214" i="13"/>
  <c r="C214" i="13" s="1"/>
  <c r="O213" i="13"/>
  <c r="L213" i="13"/>
  <c r="I213" i="13"/>
  <c r="F213" i="13"/>
  <c r="C213" i="13" s="1"/>
  <c r="O212" i="13"/>
  <c r="L212" i="13"/>
  <c r="I212" i="13"/>
  <c r="F212" i="13"/>
  <c r="C212" i="13" s="1"/>
  <c r="O211" i="13"/>
  <c r="L211" i="13"/>
  <c r="I211" i="13"/>
  <c r="F211" i="13"/>
  <c r="C211" i="13"/>
  <c r="O210" i="13"/>
  <c r="L210" i="13"/>
  <c r="I210" i="13"/>
  <c r="F210" i="13"/>
  <c r="C210" i="13" s="1"/>
  <c r="O209" i="13"/>
  <c r="L209" i="13"/>
  <c r="I209" i="13"/>
  <c r="F209" i="13"/>
  <c r="C209" i="13" s="1"/>
  <c r="O208" i="13"/>
  <c r="L208" i="13"/>
  <c r="I208" i="13"/>
  <c r="F208" i="13"/>
  <c r="C208" i="13" s="1"/>
  <c r="O207" i="13"/>
  <c r="L207" i="13"/>
  <c r="L204" i="13" s="1"/>
  <c r="L203" i="13" s="1"/>
  <c r="I207" i="13"/>
  <c r="F207" i="13"/>
  <c r="C207" i="13"/>
  <c r="O206" i="13"/>
  <c r="L206" i="13"/>
  <c r="I206" i="13"/>
  <c r="F206" i="13"/>
  <c r="C206" i="13" s="1"/>
  <c r="O205" i="13"/>
  <c r="O204" i="13" s="1"/>
  <c r="O203" i="13" s="1"/>
  <c r="L205" i="13"/>
  <c r="I205" i="13"/>
  <c r="I204" i="13" s="1"/>
  <c r="F205" i="13"/>
  <c r="C205" i="13" s="1"/>
  <c r="N204" i="13"/>
  <c r="N203" i="13" s="1"/>
  <c r="M204" i="13"/>
  <c r="M203" i="13" s="1"/>
  <c r="K204" i="13"/>
  <c r="J204" i="13"/>
  <c r="J203" i="13" s="1"/>
  <c r="H204" i="13"/>
  <c r="H203" i="13" s="1"/>
  <c r="G204" i="13"/>
  <c r="F204" i="13"/>
  <c r="E204" i="13"/>
  <c r="E203" i="13" s="1"/>
  <c r="D204" i="13"/>
  <c r="D203" i="13" s="1"/>
  <c r="K203" i="13"/>
  <c r="G203" i="13"/>
  <c r="O202" i="13"/>
  <c r="L202" i="13"/>
  <c r="I202" i="13"/>
  <c r="F202" i="13"/>
  <c r="C202" i="13" s="1"/>
  <c r="O201" i="13"/>
  <c r="L201" i="13"/>
  <c r="I201" i="13"/>
  <c r="F201" i="13"/>
  <c r="C201" i="13" s="1"/>
  <c r="O200" i="13"/>
  <c r="L200" i="13"/>
  <c r="I200" i="13"/>
  <c r="F200" i="13"/>
  <c r="C200" i="13" s="1"/>
  <c r="O199" i="13"/>
  <c r="L199" i="13"/>
  <c r="I199" i="13"/>
  <c r="F199" i="13"/>
  <c r="C199" i="13"/>
  <c r="O198" i="13"/>
  <c r="L198" i="13"/>
  <c r="I198" i="13"/>
  <c r="F198" i="13"/>
  <c r="N197" i="13"/>
  <c r="M197" i="13"/>
  <c r="M195" i="13" s="1"/>
  <c r="L197" i="13"/>
  <c r="K197" i="13"/>
  <c r="J197" i="13"/>
  <c r="I197" i="13"/>
  <c r="H197" i="13"/>
  <c r="H195" i="13" s="1"/>
  <c r="H194" i="13" s="1"/>
  <c r="H193" i="13" s="1"/>
  <c r="G197" i="13"/>
  <c r="E197" i="13"/>
  <c r="E195" i="13" s="1"/>
  <c r="D197" i="13"/>
  <c r="D195" i="13" s="1"/>
  <c r="O196" i="13"/>
  <c r="L196" i="13"/>
  <c r="L195" i="13" s="1"/>
  <c r="L194" i="13" s="1"/>
  <c r="I196" i="13"/>
  <c r="I195" i="13" s="1"/>
  <c r="F196" i="13"/>
  <c r="N195" i="13"/>
  <c r="N194" i="13" s="1"/>
  <c r="K195" i="13"/>
  <c r="K194" i="13" s="1"/>
  <c r="J195" i="13"/>
  <c r="G195" i="13"/>
  <c r="G194" i="13" s="1"/>
  <c r="D194" i="13"/>
  <c r="D193" i="13" s="1"/>
  <c r="O192" i="13"/>
  <c r="L192" i="13"/>
  <c r="L191" i="13" s="1"/>
  <c r="L190" i="13" s="1"/>
  <c r="I192" i="13"/>
  <c r="I191" i="13" s="1"/>
  <c r="I190" i="13" s="1"/>
  <c r="F192" i="13"/>
  <c r="O191" i="13"/>
  <c r="O190" i="13" s="1"/>
  <c r="N191" i="13"/>
  <c r="N190" i="13" s="1"/>
  <c r="M191" i="13"/>
  <c r="K191" i="13"/>
  <c r="K190" i="13" s="1"/>
  <c r="J191" i="13"/>
  <c r="J190" i="13" s="1"/>
  <c r="H191" i="13"/>
  <c r="G191" i="13"/>
  <c r="G190" i="13" s="1"/>
  <c r="F191" i="13"/>
  <c r="F190" i="13" s="1"/>
  <c r="E191" i="13"/>
  <c r="D191" i="13"/>
  <c r="M190" i="13"/>
  <c r="H190" i="13"/>
  <c r="E190" i="13"/>
  <c r="D190" i="13"/>
  <c r="O189" i="13"/>
  <c r="L189" i="13"/>
  <c r="I189" i="13"/>
  <c r="F189" i="13"/>
  <c r="O188" i="13"/>
  <c r="L188" i="13"/>
  <c r="L187" i="13" s="1"/>
  <c r="I188" i="13"/>
  <c r="I187" i="13" s="1"/>
  <c r="I186" i="13" s="1"/>
  <c r="F188" i="13"/>
  <c r="O187" i="13"/>
  <c r="O186" i="13" s="1"/>
  <c r="N187" i="13"/>
  <c r="N186" i="13" s="1"/>
  <c r="M187" i="13"/>
  <c r="K187" i="13"/>
  <c r="K186" i="13" s="1"/>
  <c r="J187" i="13"/>
  <c r="J186" i="13" s="1"/>
  <c r="H187" i="13"/>
  <c r="G187" i="13"/>
  <c r="G186" i="13" s="1"/>
  <c r="F187" i="13"/>
  <c r="F186" i="13" s="1"/>
  <c r="E187" i="13"/>
  <c r="D187" i="13"/>
  <c r="M186" i="13"/>
  <c r="H186" i="13"/>
  <c r="E186" i="13"/>
  <c r="D186" i="13"/>
  <c r="O185" i="13"/>
  <c r="L185" i="13"/>
  <c r="I185" i="13"/>
  <c r="F185" i="13"/>
  <c r="O184" i="13"/>
  <c r="L184" i="13"/>
  <c r="L183" i="13" s="1"/>
  <c r="C183" i="13" s="1"/>
  <c r="I184" i="13"/>
  <c r="I183" i="13" s="1"/>
  <c r="F184" i="13"/>
  <c r="O183" i="13"/>
  <c r="N183" i="13"/>
  <c r="M183" i="13"/>
  <c r="K183" i="13"/>
  <c r="J183" i="13"/>
  <c r="J172" i="13" s="1"/>
  <c r="H183" i="13"/>
  <c r="G183" i="13"/>
  <c r="F183" i="13"/>
  <c r="E183" i="13"/>
  <c r="D183" i="13"/>
  <c r="O182" i="13"/>
  <c r="L182" i="13"/>
  <c r="I182" i="13"/>
  <c r="F182" i="13"/>
  <c r="C182" i="13" s="1"/>
  <c r="O181" i="13"/>
  <c r="L181" i="13"/>
  <c r="I181" i="13"/>
  <c r="F181" i="13"/>
  <c r="O180" i="13"/>
  <c r="L180" i="13"/>
  <c r="I180" i="13"/>
  <c r="F180" i="13"/>
  <c r="O179" i="13"/>
  <c r="L179" i="13"/>
  <c r="C179" i="13" s="1"/>
  <c r="I179" i="13"/>
  <c r="F179" i="13"/>
  <c r="O178" i="13"/>
  <c r="N178" i="13"/>
  <c r="M178" i="13"/>
  <c r="K178" i="13"/>
  <c r="J178" i="13"/>
  <c r="H178" i="13"/>
  <c r="G178" i="13"/>
  <c r="E178" i="13"/>
  <c r="D178" i="13"/>
  <c r="O177" i="13"/>
  <c r="L177" i="13"/>
  <c r="I177" i="13"/>
  <c r="F177" i="13"/>
  <c r="O176" i="13"/>
  <c r="L176" i="13"/>
  <c r="I176" i="13"/>
  <c r="F176" i="13"/>
  <c r="O175" i="13"/>
  <c r="L175" i="13"/>
  <c r="C175" i="13" s="1"/>
  <c r="I175" i="13"/>
  <c r="F175" i="13"/>
  <c r="O174" i="13"/>
  <c r="O173" i="13" s="1"/>
  <c r="O172" i="13" s="1"/>
  <c r="N174" i="13"/>
  <c r="M174" i="13"/>
  <c r="K174" i="13"/>
  <c r="K173" i="13" s="1"/>
  <c r="K172" i="13" s="1"/>
  <c r="J174" i="13"/>
  <c r="H174" i="13"/>
  <c r="G174" i="13"/>
  <c r="G173" i="13" s="1"/>
  <c r="G172" i="13" s="1"/>
  <c r="E174" i="13"/>
  <c r="D174" i="13"/>
  <c r="D173" i="13" s="1"/>
  <c r="D172" i="13" s="1"/>
  <c r="N173" i="13"/>
  <c r="M173" i="13"/>
  <c r="J173" i="13"/>
  <c r="H173" i="13"/>
  <c r="H172" i="13" s="1"/>
  <c r="E173" i="13"/>
  <c r="N172" i="13"/>
  <c r="M172" i="13"/>
  <c r="E172" i="13"/>
  <c r="O171" i="13"/>
  <c r="L171" i="13"/>
  <c r="I171" i="13"/>
  <c r="F171" i="13"/>
  <c r="C171" i="13"/>
  <c r="O170" i="13"/>
  <c r="L170" i="13"/>
  <c r="I170" i="13"/>
  <c r="F170" i="13"/>
  <c r="C170" i="13" s="1"/>
  <c r="O169" i="13"/>
  <c r="L169" i="13"/>
  <c r="I169" i="13"/>
  <c r="F169" i="13"/>
  <c r="O168" i="13"/>
  <c r="L168" i="13"/>
  <c r="I168" i="13"/>
  <c r="I165" i="13" s="1"/>
  <c r="I164" i="13" s="1"/>
  <c r="F168" i="13"/>
  <c r="O167" i="13"/>
  <c r="L167" i="13"/>
  <c r="C167" i="13" s="1"/>
  <c r="I167" i="13"/>
  <c r="F167" i="13"/>
  <c r="O166" i="13"/>
  <c r="O165" i="13" s="1"/>
  <c r="O164" i="13" s="1"/>
  <c r="L166" i="13"/>
  <c r="I166" i="13"/>
  <c r="F166" i="13"/>
  <c r="F165" i="13" s="1"/>
  <c r="F164" i="13" s="1"/>
  <c r="C166" i="13"/>
  <c r="N165" i="13"/>
  <c r="M165" i="13"/>
  <c r="K165" i="13"/>
  <c r="J165" i="13"/>
  <c r="H165" i="13"/>
  <c r="H164" i="13" s="1"/>
  <c r="G165" i="13"/>
  <c r="E165" i="13"/>
  <c r="D165" i="13"/>
  <c r="N164" i="13"/>
  <c r="M164" i="13"/>
  <c r="K164" i="13"/>
  <c r="J164" i="13"/>
  <c r="G164" i="13"/>
  <c r="E164" i="13"/>
  <c r="D164" i="13"/>
  <c r="O163" i="13"/>
  <c r="L163" i="13"/>
  <c r="I163" i="13"/>
  <c r="F163" i="13"/>
  <c r="C163" i="13" s="1"/>
  <c r="O162" i="13"/>
  <c r="L162" i="13"/>
  <c r="C162" i="13" s="1"/>
  <c r="I162" i="13"/>
  <c r="F162" i="13"/>
  <c r="O161" i="13"/>
  <c r="L161" i="13"/>
  <c r="I161" i="13"/>
  <c r="F161" i="13"/>
  <c r="C161" i="13"/>
  <c r="O160" i="13"/>
  <c r="O159" i="13" s="1"/>
  <c r="L160" i="13"/>
  <c r="I160" i="13"/>
  <c r="F160" i="13"/>
  <c r="F159" i="13" s="1"/>
  <c r="C159" i="13" s="1"/>
  <c r="N159" i="13"/>
  <c r="M159" i="13"/>
  <c r="L159" i="13"/>
  <c r="K159" i="13"/>
  <c r="J159" i="13"/>
  <c r="I159" i="13"/>
  <c r="H159" i="13"/>
  <c r="G159" i="13"/>
  <c r="E159" i="13"/>
  <c r="D159" i="13"/>
  <c r="O158" i="13"/>
  <c r="L158" i="13"/>
  <c r="C158" i="13" s="1"/>
  <c r="I158" i="13"/>
  <c r="F158" i="13"/>
  <c r="O157" i="13"/>
  <c r="L157" i="13"/>
  <c r="I157" i="13"/>
  <c r="F157" i="13"/>
  <c r="C157" i="13"/>
  <c r="O156" i="13"/>
  <c r="L156" i="13"/>
  <c r="I156" i="13"/>
  <c r="F156" i="13"/>
  <c r="C156" i="13" s="1"/>
  <c r="O155" i="13"/>
  <c r="L155" i="13"/>
  <c r="I155" i="13"/>
  <c r="F155" i="13"/>
  <c r="C155" i="13" s="1"/>
  <c r="O154" i="13"/>
  <c r="L154" i="13"/>
  <c r="C154" i="13" s="1"/>
  <c r="I154" i="13"/>
  <c r="F154" i="13"/>
  <c r="O153" i="13"/>
  <c r="O150" i="13" s="1"/>
  <c r="L153" i="13"/>
  <c r="I153" i="13"/>
  <c r="F153" i="13"/>
  <c r="C153" i="13"/>
  <c r="O152" i="13"/>
  <c r="L152" i="13"/>
  <c r="I152" i="13"/>
  <c r="F152" i="13"/>
  <c r="C152" i="13" s="1"/>
  <c r="O151" i="13"/>
  <c r="L151" i="13"/>
  <c r="L150" i="13" s="1"/>
  <c r="I151" i="13"/>
  <c r="I150" i="13" s="1"/>
  <c r="F151" i="13"/>
  <c r="C151" i="13" s="1"/>
  <c r="N150" i="13"/>
  <c r="M150" i="13"/>
  <c r="K150" i="13"/>
  <c r="J150" i="13"/>
  <c r="H150" i="13"/>
  <c r="G150" i="13"/>
  <c r="F150" i="13"/>
  <c r="C150" i="13" s="1"/>
  <c r="E150" i="13"/>
  <c r="D150" i="13"/>
  <c r="O149" i="13"/>
  <c r="L149" i="13"/>
  <c r="I149" i="13"/>
  <c r="F149" i="13"/>
  <c r="C149" i="13"/>
  <c r="O148" i="13"/>
  <c r="L148" i="13"/>
  <c r="I148" i="13"/>
  <c r="F148" i="13"/>
  <c r="C148" i="13" s="1"/>
  <c r="O147" i="13"/>
  <c r="L147" i="13"/>
  <c r="I147" i="13"/>
  <c r="F147" i="13"/>
  <c r="C147" i="13" s="1"/>
  <c r="O146" i="13"/>
  <c r="L146" i="13"/>
  <c r="C146" i="13" s="1"/>
  <c r="I146" i="13"/>
  <c r="F146" i="13"/>
  <c r="O145" i="13"/>
  <c r="L145" i="13"/>
  <c r="I145" i="13"/>
  <c r="F145" i="13"/>
  <c r="C145" i="13"/>
  <c r="O144" i="13"/>
  <c r="O143" i="13" s="1"/>
  <c r="L144" i="13"/>
  <c r="I144" i="13"/>
  <c r="F144" i="13"/>
  <c r="F143" i="13" s="1"/>
  <c r="N143" i="13"/>
  <c r="M143" i="13"/>
  <c r="K143" i="13"/>
  <c r="J143" i="13"/>
  <c r="I143" i="13"/>
  <c r="H143" i="13"/>
  <c r="G143" i="13"/>
  <c r="E143" i="13"/>
  <c r="D143" i="13"/>
  <c r="O142" i="13"/>
  <c r="L142" i="13"/>
  <c r="C142" i="13" s="1"/>
  <c r="I142" i="13"/>
  <c r="F142" i="13"/>
  <c r="O141" i="13"/>
  <c r="O140" i="13" s="1"/>
  <c r="L141" i="13"/>
  <c r="I141" i="13"/>
  <c r="F141" i="13"/>
  <c r="F140" i="13" s="1"/>
  <c r="C140" i="13" s="1"/>
  <c r="C141" i="13"/>
  <c r="N140" i="13"/>
  <c r="M140" i="13"/>
  <c r="L140" i="13"/>
  <c r="K140" i="13"/>
  <c r="J140" i="13"/>
  <c r="I140" i="13"/>
  <c r="H140" i="13"/>
  <c r="G140" i="13"/>
  <c r="E140" i="13"/>
  <c r="D140" i="13"/>
  <c r="O139" i="13"/>
  <c r="L139" i="13"/>
  <c r="I139" i="13"/>
  <c r="F139" i="13"/>
  <c r="C139" i="13" s="1"/>
  <c r="O138" i="13"/>
  <c r="L138" i="13"/>
  <c r="C138" i="13" s="1"/>
  <c r="I138" i="13"/>
  <c r="F138" i="13"/>
  <c r="O137" i="13"/>
  <c r="L137" i="13"/>
  <c r="I137" i="13"/>
  <c r="F137" i="13"/>
  <c r="C137" i="13"/>
  <c r="O136" i="13"/>
  <c r="O135" i="13" s="1"/>
  <c r="L136" i="13"/>
  <c r="I136" i="13"/>
  <c r="F136" i="13"/>
  <c r="F135" i="13" s="1"/>
  <c r="N135" i="13"/>
  <c r="M135" i="13"/>
  <c r="K135" i="13"/>
  <c r="J135" i="13"/>
  <c r="I135" i="13"/>
  <c r="H135" i="13"/>
  <c r="G135" i="13"/>
  <c r="E135" i="13"/>
  <c r="D135" i="13"/>
  <c r="O134" i="13"/>
  <c r="L134" i="13"/>
  <c r="C134" i="13" s="1"/>
  <c r="I134" i="13"/>
  <c r="F134" i="13"/>
  <c r="O133" i="13"/>
  <c r="L133" i="13"/>
  <c r="I133" i="13"/>
  <c r="F133" i="13"/>
  <c r="C133" i="13"/>
  <c r="O132" i="13"/>
  <c r="L132" i="13"/>
  <c r="I132" i="13"/>
  <c r="F132" i="13"/>
  <c r="C132" i="13" s="1"/>
  <c r="O131" i="13"/>
  <c r="L131" i="13"/>
  <c r="L130" i="13" s="1"/>
  <c r="I131" i="13"/>
  <c r="I130" i="13" s="1"/>
  <c r="F131" i="13"/>
  <c r="C131" i="13" s="1"/>
  <c r="O130" i="13"/>
  <c r="N130" i="13"/>
  <c r="N129" i="13" s="1"/>
  <c r="M130" i="13"/>
  <c r="M129" i="13" s="1"/>
  <c r="K130" i="13"/>
  <c r="J130" i="13"/>
  <c r="J129" i="13" s="1"/>
  <c r="H130" i="13"/>
  <c r="G130" i="13"/>
  <c r="F130" i="13"/>
  <c r="E130" i="13"/>
  <c r="E129" i="13" s="1"/>
  <c r="D130" i="13"/>
  <c r="K129" i="13"/>
  <c r="H129" i="13"/>
  <c r="G129" i="13"/>
  <c r="D129" i="13"/>
  <c r="O128" i="13"/>
  <c r="O127" i="13" s="1"/>
  <c r="L128" i="13"/>
  <c r="I128" i="13"/>
  <c r="F128" i="13"/>
  <c r="C128" i="13" s="1"/>
  <c r="N127" i="13"/>
  <c r="M127" i="13"/>
  <c r="L127" i="13"/>
  <c r="K127" i="13"/>
  <c r="J127" i="13"/>
  <c r="I127" i="13"/>
  <c r="H127" i="13"/>
  <c r="G127" i="13"/>
  <c r="F127" i="13"/>
  <c r="C127" i="13" s="1"/>
  <c r="E127" i="13"/>
  <c r="D127" i="13"/>
  <c r="O126" i="13"/>
  <c r="L126" i="13"/>
  <c r="C126" i="13" s="1"/>
  <c r="I126" i="13"/>
  <c r="F126" i="13"/>
  <c r="O125" i="13"/>
  <c r="L125" i="13"/>
  <c r="I125" i="13"/>
  <c r="F125" i="13"/>
  <c r="C125" i="13"/>
  <c r="O124" i="13"/>
  <c r="L124" i="13"/>
  <c r="I124" i="13"/>
  <c r="F124" i="13"/>
  <c r="C124" i="13" s="1"/>
  <c r="O123" i="13"/>
  <c r="L123" i="13"/>
  <c r="I123" i="13"/>
  <c r="F123" i="13"/>
  <c r="C123" i="13" s="1"/>
  <c r="O122" i="13"/>
  <c r="L122" i="13"/>
  <c r="C122" i="13" s="1"/>
  <c r="I122" i="13"/>
  <c r="I121" i="13" s="1"/>
  <c r="F122" i="13"/>
  <c r="O121" i="13"/>
  <c r="N121" i="13"/>
  <c r="M121" i="13"/>
  <c r="L121" i="13"/>
  <c r="K121" i="13"/>
  <c r="J121" i="13"/>
  <c r="H121" i="13"/>
  <c r="G121" i="13"/>
  <c r="E121" i="13"/>
  <c r="D121" i="13"/>
  <c r="O120" i="13"/>
  <c r="L120" i="13"/>
  <c r="I120" i="13"/>
  <c r="F120" i="13"/>
  <c r="C120" i="13" s="1"/>
  <c r="O119" i="13"/>
  <c r="L119" i="13"/>
  <c r="I119" i="13"/>
  <c r="F119" i="13"/>
  <c r="C119" i="13" s="1"/>
  <c r="O118" i="13"/>
  <c r="L118" i="13"/>
  <c r="L115" i="13" s="1"/>
  <c r="I118" i="13"/>
  <c r="F118" i="13"/>
  <c r="C118" i="13"/>
  <c r="O117" i="13"/>
  <c r="L117" i="13"/>
  <c r="I117" i="13"/>
  <c r="F117" i="13"/>
  <c r="C117" i="13" s="1"/>
  <c r="O116" i="13"/>
  <c r="O115" i="13" s="1"/>
  <c r="L116" i="13"/>
  <c r="I116" i="13"/>
  <c r="F116" i="13"/>
  <c r="C116" i="13" s="1"/>
  <c r="N115" i="13"/>
  <c r="M115" i="13"/>
  <c r="K115" i="13"/>
  <c r="J115" i="13"/>
  <c r="I115" i="13"/>
  <c r="H115" i="13"/>
  <c r="G115" i="13"/>
  <c r="F115" i="13"/>
  <c r="C115" i="13" s="1"/>
  <c r="E115" i="13"/>
  <c r="D115" i="13"/>
  <c r="O114" i="13"/>
  <c r="L114" i="13"/>
  <c r="L111" i="13" s="1"/>
  <c r="I114" i="13"/>
  <c r="F114" i="13"/>
  <c r="C114" i="13"/>
  <c r="O113" i="13"/>
  <c r="L113" i="13"/>
  <c r="I113" i="13"/>
  <c r="F113" i="13"/>
  <c r="C113" i="13" s="1"/>
  <c r="O112" i="13"/>
  <c r="O111" i="13" s="1"/>
  <c r="L112" i="13"/>
  <c r="I112" i="13"/>
  <c r="I111" i="13" s="1"/>
  <c r="F112" i="13"/>
  <c r="C112" i="13" s="1"/>
  <c r="N111" i="13"/>
  <c r="M111" i="13"/>
  <c r="K111" i="13"/>
  <c r="J111" i="13"/>
  <c r="H111" i="13"/>
  <c r="G111" i="13"/>
  <c r="F111" i="13"/>
  <c r="E111" i="13"/>
  <c r="D111" i="13"/>
  <c r="O110" i="13"/>
  <c r="L110" i="13"/>
  <c r="I110" i="13"/>
  <c r="F110" i="13"/>
  <c r="C110" i="13"/>
  <c r="O109" i="13"/>
  <c r="L109" i="13"/>
  <c r="I109" i="13"/>
  <c r="F109" i="13"/>
  <c r="C109" i="13" s="1"/>
  <c r="O108" i="13"/>
  <c r="L108" i="13"/>
  <c r="I108" i="13"/>
  <c r="F108" i="13"/>
  <c r="C108" i="13" s="1"/>
  <c r="O107" i="13"/>
  <c r="L107" i="13"/>
  <c r="I107" i="13"/>
  <c r="F107" i="13"/>
  <c r="C107" i="13" s="1"/>
  <c r="O106" i="13"/>
  <c r="L106" i="13"/>
  <c r="I106" i="13"/>
  <c r="F106" i="13"/>
  <c r="C106" i="13"/>
  <c r="O105" i="13"/>
  <c r="L105" i="13"/>
  <c r="I105" i="13"/>
  <c r="F105" i="13"/>
  <c r="C105" i="13" s="1"/>
  <c r="O104" i="13"/>
  <c r="L104" i="13"/>
  <c r="I104" i="13"/>
  <c r="F104" i="13"/>
  <c r="C104" i="13" s="1"/>
  <c r="O103" i="13"/>
  <c r="L103" i="13"/>
  <c r="L102" i="13" s="1"/>
  <c r="I103" i="13"/>
  <c r="I102" i="13" s="1"/>
  <c r="C102" i="13" s="1"/>
  <c r="F103" i="13"/>
  <c r="C103" i="13" s="1"/>
  <c r="O102" i="13"/>
  <c r="N102" i="13"/>
  <c r="M102" i="13"/>
  <c r="K102" i="13"/>
  <c r="J102" i="13"/>
  <c r="H102" i="13"/>
  <c r="G102" i="13"/>
  <c r="F102" i="13"/>
  <c r="E102" i="13"/>
  <c r="D102" i="13"/>
  <c r="O101" i="13"/>
  <c r="L101" i="13"/>
  <c r="I101" i="13"/>
  <c r="F101" i="13"/>
  <c r="C101" i="13" s="1"/>
  <c r="O100" i="13"/>
  <c r="L100" i="13"/>
  <c r="I100" i="13"/>
  <c r="F100" i="13"/>
  <c r="C100" i="13" s="1"/>
  <c r="O99" i="13"/>
  <c r="L99" i="13"/>
  <c r="I99" i="13"/>
  <c r="F99" i="13"/>
  <c r="C99" i="13" s="1"/>
  <c r="O98" i="13"/>
  <c r="L98" i="13"/>
  <c r="I98" i="13"/>
  <c r="F98" i="13"/>
  <c r="C98" i="13"/>
  <c r="O97" i="13"/>
  <c r="L97" i="13"/>
  <c r="I97" i="13"/>
  <c r="F97" i="13"/>
  <c r="C97" i="13" s="1"/>
  <c r="O96" i="13"/>
  <c r="L96" i="13"/>
  <c r="I96" i="13"/>
  <c r="F96" i="13"/>
  <c r="C96" i="13" s="1"/>
  <c r="O95" i="13"/>
  <c r="L95" i="13"/>
  <c r="L94" i="13" s="1"/>
  <c r="I95" i="13"/>
  <c r="I94" i="13" s="1"/>
  <c r="F95" i="13"/>
  <c r="C95" i="13" s="1"/>
  <c r="O94" i="13"/>
  <c r="N94" i="13"/>
  <c r="M94" i="13"/>
  <c r="K94" i="13"/>
  <c r="J94" i="13"/>
  <c r="H94" i="13"/>
  <c r="G94" i="13"/>
  <c r="E94" i="13"/>
  <c r="D94" i="13"/>
  <c r="O93" i="13"/>
  <c r="L93" i="13"/>
  <c r="I93" i="13"/>
  <c r="F93" i="13"/>
  <c r="C93" i="13" s="1"/>
  <c r="O92" i="13"/>
  <c r="L92" i="13"/>
  <c r="I92" i="13"/>
  <c r="F92" i="13"/>
  <c r="C92" i="13" s="1"/>
  <c r="O91" i="13"/>
  <c r="L91" i="13"/>
  <c r="L88" i="13" s="1"/>
  <c r="I91" i="13"/>
  <c r="F91" i="13"/>
  <c r="C91" i="13" s="1"/>
  <c r="O90" i="13"/>
  <c r="L90" i="13"/>
  <c r="I90" i="13"/>
  <c r="F90" i="13"/>
  <c r="C90" i="13"/>
  <c r="O89" i="13"/>
  <c r="O88" i="13" s="1"/>
  <c r="L89" i="13"/>
  <c r="I89" i="13"/>
  <c r="F89" i="13"/>
  <c r="C89" i="13" s="1"/>
  <c r="N88" i="13"/>
  <c r="M88" i="13"/>
  <c r="K88" i="13"/>
  <c r="J88" i="13"/>
  <c r="I88" i="13"/>
  <c r="H88" i="13"/>
  <c r="G88" i="13"/>
  <c r="E88" i="13"/>
  <c r="D88" i="13"/>
  <c r="O87" i="13"/>
  <c r="L87" i="13"/>
  <c r="I87" i="13"/>
  <c r="F87" i="13"/>
  <c r="C87" i="13" s="1"/>
  <c r="O86" i="13"/>
  <c r="L86" i="13"/>
  <c r="L83" i="13" s="1"/>
  <c r="I86" i="13"/>
  <c r="F86" i="13"/>
  <c r="C86" i="13"/>
  <c r="O85" i="13"/>
  <c r="L85" i="13"/>
  <c r="I85" i="13"/>
  <c r="F85" i="13"/>
  <c r="C85" i="13" s="1"/>
  <c r="O84" i="13"/>
  <c r="O83" i="13" s="1"/>
  <c r="L84" i="13"/>
  <c r="I84" i="13"/>
  <c r="I83" i="13" s="1"/>
  <c r="I82" i="13" s="1"/>
  <c r="F84" i="13"/>
  <c r="C84" i="13" s="1"/>
  <c r="N83" i="13"/>
  <c r="N82" i="13" s="1"/>
  <c r="M83" i="13"/>
  <c r="M82" i="13" s="1"/>
  <c r="K83" i="13"/>
  <c r="J83" i="13"/>
  <c r="J82" i="13" s="1"/>
  <c r="H83" i="13"/>
  <c r="H82" i="13" s="1"/>
  <c r="G83" i="13"/>
  <c r="F83" i="13"/>
  <c r="E83" i="13"/>
  <c r="E82" i="13" s="1"/>
  <c r="D83" i="13"/>
  <c r="D82" i="13" s="1"/>
  <c r="K82" i="13"/>
  <c r="G82" i="13"/>
  <c r="O81" i="13"/>
  <c r="L81" i="13"/>
  <c r="I81" i="13"/>
  <c r="F81" i="13"/>
  <c r="C81" i="13" s="1"/>
  <c r="O80" i="13"/>
  <c r="O79" i="13" s="1"/>
  <c r="L80" i="13"/>
  <c r="I80" i="13"/>
  <c r="I79" i="13" s="1"/>
  <c r="F80" i="13"/>
  <c r="C80" i="13" s="1"/>
  <c r="N79" i="13"/>
  <c r="M79" i="13"/>
  <c r="L79" i="13"/>
  <c r="K79" i="13"/>
  <c r="J79" i="13"/>
  <c r="H79" i="13"/>
  <c r="G79" i="13"/>
  <c r="F79" i="13"/>
  <c r="C79" i="13" s="1"/>
  <c r="E79" i="13"/>
  <c r="D79" i="13"/>
  <c r="O78" i="13"/>
  <c r="L78" i="13"/>
  <c r="I78" i="13"/>
  <c r="F78" i="13"/>
  <c r="C78" i="13"/>
  <c r="O77" i="13"/>
  <c r="O76" i="13" s="1"/>
  <c r="O75" i="13" s="1"/>
  <c r="L77" i="13"/>
  <c r="I77" i="13"/>
  <c r="F77" i="13"/>
  <c r="C77" i="13" s="1"/>
  <c r="N76" i="13"/>
  <c r="M76" i="13"/>
  <c r="M75" i="13" s="1"/>
  <c r="M74" i="13" s="1"/>
  <c r="L76" i="13"/>
  <c r="L75" i="13" s="1"/>
  <c r="K76" i="13"/>
  <c r="K75" i="13" s="1"/>
  <c r="K74" i="13" s="1"/>
  <c r="J76" i="13"/>
  <c r="I76" i="13"/>
  <c r="I75" i="13" s="1"/>
  <c r="H76" i="13"/>
  <c r="H75" i="13" s="1"/>
  <c r="H74" i="13" s="1"/>
  <c r="G76" i="13"/>
  <c r="G75" i="13" s="1"/>
  <c r="G74" i="13" s="1"/>
  <c r="E76" i="13"/>
  <c r="E75" i="13" s="1"/>
  <c r="E74" i="13" s="1"/>
  <c r="D76" i="13"/>
  <c r="D75" i="13" s="1"/>
  <c r="D74" i="13" s="1"/>
  <c r="N75" i="13"/>
  <c r="J75" i="13"/>
  <c r="O73" i="13"/>
  <c r="L73" i="13"/>
  <c r="I73" i="13"/>
  <c r="F73" i="13"/>
  <c r="C73" i="13" s="1"/>
  <c r="O72" i="13"/>
  <c r="L72" i="13"/>
  <c r="I72" i="13"/>
  <c r="F72" i="13"/>
  <c r="C72" i="13" s="1"/>
  <c r="O71" i="13"/>
  <c r="L71" i="13"/>
  <c r="L68" i="13" s="1"/>
  <c r="I71" i="13"/>
  <c r="F71" i="13"/>
  <c r="C71" i="13" s="1"/>
  <c r="O70" i="13"/>
  <c r="L70" i="13"/>
  <c r="I70" i="13"/>
  <c r="F70" i="13"/>
  <c r="C70" i="13"/>
  <c r="O69" i="13"/>
  <c r="O68" i="13" s="1"/>
  <c r="O66" i="13" s="1"/>
  <c r="L69" i="13"/>
  <c r="I69" i="13"/>
  <c r="F69" i="13"/>
  <c r="C69" i="13" s="1"/>
  <c r="N68" i="13"/>
  <c r="M68" i="13"/>
  <c r="M66" i="13" s="1"/>
  <c r="K68" i="13"/>
  <c r="J68" i="13"/>
  <c r="I68" i="13"/>
  <c r="H68" i="13"/>
  <c r="H66" i="13" s="1"/>
  <c r="G68" i="13"/>
  <c r="E68" i="13"/>
  <c r="E66" i="13" s="1"/>
  <c r="D68" i="13"/>
  <c r="D66" i="13" s="1"/>
  <c r="O67" i="13"/>
  <c r="L67" i="13"/>
  <c r="I67" i="13"/>
  <c r="I66" i="13" s="1"/>
  <c r="F67" i="13"/>
  <c r="C67" i="13" s="1"/>
  <c r="N66" i="13"/>
  <c r="K66" i="13"/>
  <c r="J66" i="13"/>
  <c r="G66" i="13"/>
  <c r="O65" i="13"/>
  <c r="L65" i="13"/>
  <c r="I65" i="13"/>
  <c r="F65" i="13"/>
  <c r="C65" i="13" s="1"/>
  <c r="O64" i="13"/>
  <c r="L64" i="13"/>
  <c r="I64" i="13"/>
  <c r="F64" i="13"/>
  <c r="C64" i="13" s="1"/>
  <c r="O63" i="13"/>
  <c r="L63" i="13"/>
  <c r="I63" i="13"/>
  <c r="F63" i="13"/>
  <c r="C63" i="13" s="1"/>
  <c r="O62" i="13"/>
  <c r="L62" i="13"/>
  <c r="I62" i="13"/>
  <c r="F62" i="13"/>
  <c r="C62" i="13"/>
  <c r="O61" i="13"/>
  <c r="L61" i="13"/>
  <c r="I61" i="13"/>
  <c r="F61" i="13"/>
  <c r="C61" i="13" s="1"/>
  <c r="O60" i="13"/>
  <c r="L60" i="13"/>
  <c r="I60" i="13"/>
  <c r="F60" i="13"/>
  <c r="C60" i="13" s="1"/>
  <c r="O59" i="13"/>
  <c r="L59" i="13"/>
  <c r="I59" i="13"/>
  <c r="F59" i="13"/>
  <c r="C59" i="13" s="1"/>
  <c r="O58" i="13"/>
  <c r="O57" i="13" s="1"/>
  <c r="L58" i="13"/>
  <c r="I58" i="13"/>
  <c r="I57" i="13" s="1"/>
  <c r="F58" i="13"/>
  <c r="C58" i="13"/>
  <c r="N57" i="13"/>
  <c r="N53" i="13" s="1"/>
  <c r="N52" i="13" s="1"/>
  <c r="M57" i="13"/>
  <c r="L57" i="13"/>
  <c r="K57" i="13"/>
  <c r="K53" i="13" s="1"/>
  <c r="K52" i="13" s="1"/>
  <c r="K51" i="13" s="1"/>
  <c r="J57" i="13"/>
  <c r="J53" i="13" s="1"/>
  <c r="J52" i="13" s="1"/>
  <c r="H57" i="13"/>
  <c r="H53" i="13" s="1"/>
  <c r="H52" i="13" s="1"/>
  <c r="H51" i="13" s="1"/>
  <c r="H50" i="13" s="1"/>
  <c r="G57" i="13"/>
  <c r="G53" i="13" s="1"/>
  <c r="G52" i="13" s="1"/>
  <c r="G51" i="13" s="1"/>
  <c r="E57" i="13"/>
  <c r="D57" i="13"/>
  <c r="O56" i="13"/>
  <c r="L56" i="13"/>
  <c r="I56" i="13"/>
  <c r="F56" i="13"/>
  <c r="C56" i="13" s="1"/>
  <c r="O55" i="13"/>
  <c r="L55" i="13"/>
  <c r="L54" i="13" s="1"/>
  <c r="L53" i="13" s="1"/>
  <c r="I55" i="13"/>
  <c r="I54" i="13" s="1"/>
  <c r="F55" i="13"/>
  <c r="C55" i="13" s="1"/>
  <c r="O54" i="13"/>
  <c r="O53" i="13" s="1"/>
  <c r="O52" i="13" s="1"/>
  <c r="D54" i="13"/>
  <c r="D53" i="13" s="1"/>
  <c r="M53" i="13"/>
  <c r="E53" i="13"/>
  <c r="E52" i="13" s="1"/>
  <c r="E51" i="13" s="1"/>
  <c r="O46" i="13"/>
  <c r="C46" i="13"/>
  <c r="O45" i="13"/>
  <c r="C45" i="13" s="1"/>
  <c r="N44" i="13"/>
  <c r="M44" i="13"/>
  <c r="L43" i="13"/>
  <c r="I43" i="13"/>
  <c r="I42" i="13" s="1"/>
  <c r="C42" i="13" s="1"/>
  <c r="F43" i="13"/>
  <c r="C43" i="13" s="1"/>
  <c r="L42" i="13"/>
  <c r="K42" i="13"/>
  <c r="J42" i="13"/>
  <c r="H42" i="13"/>
  <c r="G42" i="13"/>
  <c r="F42" i="13"/>
  <c r="E42" i="13"/>
  <c r="D42" i="13"/>
  <c r="F41" i="13"/>
  <c r="C41" i="13" s="1"/>
  <c r="L40" i="13"/>
  <c r="C40" i="13"/>
  <c r="L39" i="13"/>
  <c r="C39" i="13" s="1"/>
  <c r="L38" i="13"/>
  <c r="C38" i="13"/>
  <c r="L37" i="13"/>
  <c r="C37" i="13" s="1"/>
  <c r="K36" i="13"/>
  <c r="J36" i="13"/>
  <c r="L35" i="13"/>
  <c r="C35" i="13"/>
  <c r="L34" i="13"/>
  <c r="C34" i="13" s="1"/>
  <c r="K33" i="13"/>
  <c r="J33" i="13"/>
  <c r="L32" i="13"/>
  <c r="C32" i="13"/>
  <c r="L31" i="13"/>
  <c r="K31" i="13"/>
  <c r="J31" i="13"/>
  <c r="C31" i="13"/>
  <c r="L30" i="13"/>
  <c r="C30" i="13" s="1"/>
  <c r="L29" i="13"/>
  <c r="C29" i="13"/>
  <c r="L28" i="13"/>
  <c r="C28" i="13" s="1"/>
  <c r="K27" i="13"/>
  <c r="J27" i="13"/>
  <c r="K26" i="13"/>
  <c r="J26" i="13"/>
  <c r="F25" i="13"/>
  <c r="C25" i="13"/>
  <c r="I24" i="13"/>
  <c r="E24" i="13"/>
  <c r="O23" i="13"/>
  <c r="L23" i="13"/>
  <c r="I23" i="13"/>
  <c r="F23" i="13"/>
  <c r="C23" i="13" s="1"/>
  <c r="O22" i="13"/>
  <c r="L22" i="13"/>
  <c r="L21" i="13" s="1"/>
  <c r="I22" i="13"/>
  <c r="I21" i="13" s="1"/>
  <c r="F22" i="13"/>
  <c r="C22" i="13" s="1"/>
  <c r="O21" i="13"/>
  <c r="O287" i="13" s="1"/>
  <c r="N21" i="13"/>
  <c r="N287" i="13" s="1"/>
  <c r="N286" i="13" s="1"/>
  <c r="M21" i="13"/>
  <c r="M287" i="13" s="1"/>
  <c r="M286" i="13" s="1"/>
  <c r="K21" i="13"/>
  <c r="K287" i="13" s="1"/>
  <c r="K286" i="13" s="1"/>
  <c r="J21" i="13"/>
  <c r="J287" i="13" s="1"/>
  <c r="J286" i="13" s="1"/>
  <c r="H21" i="13"/>
  <c r="H287" i="13" s="1"/>
  <c r="H286" i="13" s="1"/>
  <c r="G21" i="13"/>
  <c r="G287" i="13" s="1"/>
  <c r="G286" i="13" s="1"/>
  <c r="F21" i="13"/>
  <c r="F287" i="13" s="1"/>
  <c r="E21" i="13"/>
  <c r="E287" i="13" s="1"/>
  <c r="E286" i="13" s="1"/>
  <c r="D21" i="13"/>
  <c r="D287" i="13" s="1"/>
  <c r="D286" i="13" s="1"/>
  <c r="H20" i="13"/>
  <c r="O296" i="12"/>
  <c r="L296" i="12"/>
  <c r="I296" i="12"/>
  <c r="F296" i="12"/>
  <c r="C296" i="12" s="1"/>
  <c r="O295" i="12"/>
  <c r="L295" i="12"/>
  <c r="I295" i="12"/>
  <c r="F295" i="12"/>
  <c r="C295" i="12" s="1"/>
  <c r="O294" i="12"/>
  <c r="L294" i="12"/>
  <c r="I294" i="12"/>
  <c r="F294" i="12"/>
  <c r="C294" i="12"/>
  <c r="O293" i="12"/>
  <c r="L293" i="12"/>
  <c r="I293" i="12"/>
  <c r="F293" i="12"/>
  <c r="C293" i="12" s="1"/>
  <c r="O292" i="12"/>
  <c r="L292" i="12"/>
  <c r="I292" i="12"/>
  <c r="F292" i="12"/>
  <c r="C292" i="12" s="1"/>
  <c r="O291" i="12"/>
  <c r="L291" i="12"/>
  <c r="L288" i="12" s="1"/>
  <c r="I291" i="12"/>
  <c r="F291" i="12"/>
  <c r="C291" i="12" s="1"/>
  <c r="O290" i="12"/>
  <c r="L290" i="12"/>
  <c r="I290" i="12"/>
  <c r="F290" i="12"/>
  <c r="C290" i="12"/>
  <c r="O289" i="12"/>
  <c r="O288" i="12" s="1"/>
  <c r="L289" i="12"/>
  <c r="I289" i="12"/>
  <c r="F289" i="12"/>
  <c r="C289" i="12" s="1"/>
  <c r="N288" i="12"/>
  <c r="M288" i="12"/>
  <c r="K288" i="12"/>
  <c r="J288" i="12"/>
  <c r="I288" i="12"/>
  <c r="H288" i="12"/>
  <c r="G288" i="12"/>
  <c r="E288" i="12"/>
  <c r="D288" i="12"/>
  <c r="O283" i="12"/>
  <c r="L283" i="12"/>
  <c r="I283" i="12"/>
  <c r="F283" i="12"/>
  <c r="C283" i="12" s="1"/>
  <c r="O282" i="12"/>
  <c r="O281" i="12" s="1"/>
  <c r="L282" i="12"/>
  <c r="I282" i="12"/>
  <c r="I281" i="12" s="1"/>
  <c r="F282" i="12"/>
  <c r="C282" i="12"/>
  <c r="N281" i="12"/>
  <c r="M281" i="12"/>
  <c r="L281" i="12"/>
  <c r="K281" i="12"/>
  <c r="J281" i="12"/>
  <c r="H281" i="12"/>
  <c r="G281" i="12"/>
  <c r="F281" i="12"/>
  <c r="E281" i="12"/>
  <c r="D281" i="12"/>
  <c r="O280" i="12"/>
  <c r="O279" i="12" s="1"/>
  <c r="L280" i="12"/>
  <c r="I280" i="12"/>
  <c r="I279" i="12" s="1"/>
  <c r="F280" i="12"/>
  <c r="C280" i="12" s="1"/>
  <c r="N279" i="12"/>
  <c r="N268" i="12" s="1"/>
  <c r="M279" i="12"/>
  <c r="M268" i="12" s="1"/>
  <c r="L279" i="12"/>
  <c r="K279" i="12"/>
  <c r="J279" i="12"/>
  <c r="J268" i="12" s="1"/>
  <c r="H279" i="12"/>
  <c r="G279" i="12"/>
  <c r="F279" i="12"/>
  <c r="E279" i="12"/>
  <c r="D279" i="12"/>
  <c r="O278" i="12"/>
  <c r="L278" i="12"/>
  <c r="I278" i="12"/>
  <c r="F278" i="12"/>
  <c r="C278" i="12"/>
  <c r="O277" i="12"/>
  <c r="L277" i="12"/>
  <c r="I277" i="12"/>
  <c r="F277" i="12"/>
  <c r="C277" i="12" s="1"/>
  <c r="O276" i="12"/>
  <c r="O275" i="12" s="1"/>
  <c r="L276" i="12"/>
  <c r="I276" i="12"/>
  <c r="I275" i="12" s="1"/>
  <c r="F276" i="12"/>
  <c r="C276" i="12" s="1"/>
  <c r="N275" i="12"/>
  <c r="M275" i="12"/>
  <c r="L275" i="12"/>
  <c r="K275" i="12"/>
  <c r="J275" i="12"/>
  <c r="H275" i="12"/>
  <c r="G275" i="12"/>
  <c r="F275" i="12"/>
  <c r="C275" i="12" s="1"/>
  <c r="E275" i="12"/>
  <c r="D275" i="12"/>
  <c r="O274" i="12"/>
  <c r="L274" i="12"/>
  <c r="I274" i="12"/>
  <c r="F274" i="12"/>
  <c r="C274" i="12"/>
  <c r="O273" i="12"/>
  <c r="L273" i="12"/>
  <c r="I273" i="12"/>
  <c r="F273" i="12"/>
  <c r="C273" i="12" s="1"/>
  <c r="O272" i="12"/>
  <c r="O271" i="12" s="1"/>
  <c r="L272" i="12"/>
  <c r="I272" i="12"/>
  <c r="I271" i="12" s="1"/>
  <c r="F272" i="12"/>
  <c r="N271" i="12"/>
  <c r="M271" i="12"/>
  <c r="L271" i="12"/>
  <c r="K271" i="12"/>
  <c r="J271" i="12"/>
  <c r="H271" i="12"/>
  <c r="G271" i="12"/>
  <c r="F271" i="12"/>
  <c r="E271" i="12"/>
  <c r="D271" i="12"/>
  <c r="O270" i="12"/>
  <c r="L270" i="12"/>
  <c r="L269" i="12" s="1"/>
  <c r="L268" i="12" s="1"/>
  <c r="I270" i="12"/>
  <c r="I269" i="12" s="1"/>
  <c r="I268" i="12" s="1"/>
  <c r="F270" i="12"/>
  <c r="C270" i="12"/>
  <c r="F269" i="12"/>
  <c r="E269" i="12"/>
  <c r="E268" i="12" s="1"/>
  <c r="D269" i="12"/>
  <c r="D268" i="12" s="1"/>
  <c r="K268" i="12"/>
  <c r="H268" i="12"/>
  <c r="G268" i="12"/>
  <c r="O267" i="12"/>
  <c r="L267" i="12"/>
  <c r="I267" i="12"/>
  <c r="F267" i="12"/>
  <c r="C267" i="12" s="1"/>
  <c r="O266" i="12"/>
  <c r="L266" i="12"/>
  <c r="I266" i="12"/>
  <c r="F266" i="12"/>
  <c r="O265" i="12"/>
  <c r="L265" i="12"/>
  <c r="L263" i="12" s="1"/>
  <c r="I265" i="12"/>
  <c r="F265" i="12"/>
  <c r="O264" i="12"/>
  <c r="O263" i="12" s="1"/>
  <c r="L264" i="12"/>
  <c r="I264" i="12"/>
  <c r="I263" i="12" s="1"/>
  <c r="I258" i="12" s="1"/>
  <c r="F264" i="12"/>
  <c r="C264" i="12"/>
  <c r="N263" i="12"/>
  <c r="M263" i="12"/>
  <c r="K263" i="12"/>
  <c r="J263" i="12"/>
  <c r="H263" i="12"/>
  <c r="H258" i="12" s="1"/>
  <c r="G263" i="12"/>
  <c r="E263" i="12"/>
  <c r="D263" i="12"/>
  <c r="D258" i="12" s="1"/>
  <c r="O262" i="12"/>
  <c r="L262" i="12"/>
  <c r="I262" i="12"/>
  <c r="F262" i="12"/>
  <c r="C262" i="12" s="1"/>
  <c r="O261" i="12"/>
  <c r="L261" i="12"/>
  <c r="I261" i="12"/>
  <c r="F261" i="12"/>
  <c r="C261" i="12" s="1"/>
  <c r="O260" i="12"/>
  <c r="O259" i="12" s="1"/>
  <c r="O258" i="12" s="1"/>
  <c r="L260" i="12"/>
  <c r="I260" i="12"/>
  <c r="I259" i="12" s="1"/>
  <c r="F260" i="12"/>
  <c r="C260" i="12"/>
  <c r="N259" i="12"/>
  <c r="N258" i="12" s="1"/>
  <c r="M259" i="12"/>
  <c r="L259" i="12"/>
  <c r="L258" i="12" s="1"/>
  <c r="K259" i="12"/>
  <c r="K258" i="12" s="1"/>
  <c r="J259" i="12"/>
  <c r="J258" i="12" s="1"/>
  <c r="H259" i="12"/>
  <c r="G259" i="12"/>
  <c r="G258" i="12" s="1"/>
  <c r="E259" i="12"/>
  <c r="D259" i="12"/>
  <c r="M258" i="12"/>
  <c r="E258" i="12"/>
  <c r="O257" i="12"/>
  <c r="L257" i="12"/>
  <c r="I257" i="12"/>
  <c r="F257" i="12"/>
  <c r="O256" i="12"/>
  <c r="L256" i="12"/>
  <c r="I256" i="12"/>
  <c r="F256" i="12"/>
  <c r="C256" i="12"/>
  <c r="O255" i="12"/>
  <c r="L255" i="12"/>
  <c r="I255" i="12"/>
  <c r="F255" i="12"/>
  <c r="C255" i="12" s="1"/>
  <c r="O254" i="12"/>
  <c r="L254" i="12"/>
  <c r="I254" i="12"/>
  <c r="F254" i="12"/>
  <c r="O253" i="12"/>
  <c r="L253" i="12"/>
  <c r="I253" i="12"/>
  <c r="F253" i="12"/>
  <c r="O252" i="12"/>
  <c r="O251" i="12" s="1"/>
  <c r="O250" i="12" s="1"/>
  <c r="L252" i="12"/>
  <c r="I252" i="12"/>
  <c r="I251" i="12" s="1"/>
  <c r="F252" i="12"/>
  <c r="C252" i="12"/>
  <c r="N251" i="12"/>
  <c r="M251" i="12"/>
  <c r="L251" i="12"/>
  <c r="L250" i="12" s="1"/>
  <c r="K251" i="12"/>
  <c r="K250" i="12" s="1"/>
  <c r="J251" i="12"/>
  <c r="H251" i="12"/>
  <c r="G251" i="12"/>
  <c r="G250" i="12" s="1"/>
  <c r="E251" i="12"/>
  <c r="D251" i="12"/>
  <c r="D250" i="12" s="1"/>
  <c r="N250" i="12"/>
  <c r="M250" i="12"/>
  <c r="J250" i="12"/>
  <c r="I250" i="12"/>
  <c r="H250" i="12"/>
  <c r="E250" i="12"/>
  <c r="O249" i="12"/>
  <c r="L249" i="12"/>
  <c r="I249" i="12"/>
  <c r="F249" i="12"/>
  <c r="O248" i="12"/>
  <c r="L248" i="12"/>
  <c r="L245" i="12" s="1"/>
  <c r="I248" i="12"/>
  <c r="F248" i="12"/>
  <c r="C248" i="12"/>
  <c r="O247" i="12"/>
  <c r="L247" i="12"/>
  <c r="I247" i="12"/>
  <c r="F247" i="12"/>
  <c r="C247" i="12" s="1"/>
  <c r="O246" i="12"/>
  <c r="L246" i="12"/>
  <c r="I246" i="12"/>
  <c r="I245" i="12" s="1"/>
  <c r="F246" i="12"/>
  <c r="N245" i="12"/>
  <c r="M245" i="12"/>
  <c r="K245" i="12"/>
  <c r="J245" i="12"/>
  <c r="H245" i="12"/>
  <c r="G245" i="12"/>
  <c r="E245" i="12"/>
  <c r="D245" i="12"/>
  <c r="O244" i="12"/>
  <c r="L244" i="12"/>
  <c r="I244" i="12"/>
  <c r="F244" i="12"/>
  <c r="C244" i="12"/>
  <c r="O243" i="12"/>
  <c r="L243" i="12"/>
  <c r="I243" i="12"/>
  <c r="F243" i="12"/>
  <c r="C243" i="12" s="1"/>
  <c r="O242" i="12"/>
  <c r="L242" i="12"/>
  <c r="I242" i="12"/>
  <c r="F242" i="12"/>
  <c r="O241" i="12"/>
  <c r="L241" i="12"/>
  <c r="I241" i="12"/>
  <c r="C241" i="12" s="1"/>
  <c r="F241" i="12"/>
  <c r="O240" i="12"/>
  <c r="L240" i="12"/>
  <c r="L237" i="12" s="1"/>
  <c r="I240" i="12"/>
  <c r="F240" i="12"/>
  <c r="C240" i="12"/>
  <c r="O239" i="12"/>
  <c r="L239" i="12"/>
  <c r="I239" i="12"/>
  <c r="F239" i="12"/>
  <c r="C239" i="12" s="1"/>
  <c r="O238" i="12"/>
  <c r="L238" i="12"/>
  <c r="I238" i="12"/>
  <c r="F238" i="12"/>
  <c r="N237" i="12"/>
  <c r="M237" i="12"/>
  <c r="K237" i="12"/>
  <c r="J237" i="12"/>
  <c r="I237" i="12"/>
  <c r="H237" i="12"/>
  <c r="G237" i="12"/>
  <c r="E237" i="12"/>
  <c r="D237" i="12"/>
  <c r="O236" i="12"/>
  <c r="L236" i="12"/>
  <c r="I236" i="12"/>
  <c r="F236" i="12"/>
  <c r="C236" i="12"/>
  <c r="O235" i="12"/>
  <c r="L235" i="12"/>
  <c r="I235" i="12"/>
  <c r="F235" i="12"/>
  <c r="F234" i="12" s="1"/>
  <c r="N234" i="12"/>
  <c r="M234" i="12"/>
  <c r="M230" i="12" s="1"/>
  <c r="M229" i="12" s="1"/>
  <c r="L234" i="12"/>
  <c r="L230" i="12" s="1"/>
  <c r="K234" i="12"/>
  <c r="J234" i="12"/>
  <c r="I234" i="12"/>
  <c r="H234" i="12"/>
  <c r="G234" i="12"/>
  <c r="E234" i="12"/>
  <c r="E230" i="12" s="1"/>
  <c r="E229" i="12" s="1"/>
  <c r="D234" i="12"/>
  <c r="D230" i="12" s="1"/>
  <c r="D229" i="12" s="1"/>
  <c r="O233" i="12"/>
  <c r="L233" i="12"/>
  <c r="L232" i="12" s="1"/>
  <c r="I233" i="12"/>
  <c r="F233" i="12"/>
  <c r="O232" i="12"/>
  <c r="N232" i="12"/>
  <c r="M232" i="12"/>
  <c r="K232" i="12"/>
  <c r="K230" i="12" s="1"/>
  <c r="K229" i="12" s="1"/>
  <c r="J232" i="12"/>
  <c r="H232" i="12"/>
  <c r="G232" i="12"/>
  <c r="G230" i="12" s="1"/>
  <c r="G229" i="12" s="1"/>
  <c r="F232" i="12"/>
  <c r="E232" i="12"/>
  <c r="D232" i="12"/>
  <c r="O231" i="12"/>
  <c r="L231" i="12"/>
  <c r="I231" i="12"/>
  <c r="F231" i="12"/>
  <c r="C231" i="12" s="1"/>
  <c r="H230" i="12"/>
  <c r="O228" i="12"/>
  <c r="L228" i="12"/>
  <c r="I228" i="12"/>
  <c r="F228" i="12"/>
  <c r="C228" i="12" s="1"/>
  <c r="O227" i="12"/>
  <c r="O226" i="12" s="1"/>
  <c r="L227" i="12"/>
  <c r="I227" i="12"/>
  <c r="I226" i="12" s="1"/>
  <c r="F227" i="12"/>
  <c r="C227" i="12"/>
  <c r="N226" i="12"/>
  <c r="M226" i="12"/>
  <c r="L226" i="12"/>
  <c r="K226" i="12"/>
  <c r="J226" i="12"/>
  <c r="H226" i="12"/>
  <c r="G226" i="12"/>
  <c r="F226" i="12"/>
  <c r="E226" i="12"/>
  <c r="D226" i="12"/>
  <c r="O225" i="12"/>
  <c r="L225" i="12"/>
  <c r="I225" i="12"/>
  <c r="F225" i="12"/>
  <c r="C225" i="12" s="1"/>
  <c r="O224" i="12"/>
  <c r="L224" i="12"/>
  <c r="I224" i="12"/>
  <c r="F224" i="12"/>
  <c r="C224" i="12" s="1"/>
  <c r="O223" i="12"/>
  <c r="L223" i="12"/>
  <c r="I223" i="12"/>
  <c r="F223" i="12"/>
  <c r="C223" i="12"/>
  <c r="O222" i="12"/>
  <c r="L222" i="12"/>
  <c r="I222" i="12"/>
  <c r="F222" i="12"/>
  <c r="C222" i="12" s="1"/>
  <c r="O221" i="12"/>
  <c r="L221" i="12"/>
  <c r="I221" i="12"/>
  <c r="F221" i="12"/>
  <c r="C221" i="12" s="1"/>
  <c r="O220" i="12"/>
  <c r="L220" i="12"/>
  <c r="I220" i="12"/>
  <c r="F220" i="12"/>
  <c r="C220" i="12" s="1"/>
  <c r="O219" i="12"/>
  <c r="L219" i="12"/>
  <c r="I219" i="12"/>
  <c r="F219" i="12"/>
  <c r="C219" i="12"/>
  <c r="O218" i="12"/>
  <c r="L218" i="12"/>
  <c r="I218" i="12"/>
  <c r="F218" i="12"/>
  <c r="C218" i="12" s="1"/>
  <c r="O217" i="12"/>
  <c r="L217" i="12"/>
  <c r="I217" i="12"/>
  <c r="F217" i="12"/>
  <c r="C217" i="12" s="1"/>
  <c r="O216" i="12"/>
  <c r="L216" i="12"/>
  <c r="L215" i="12" s="1"/>
  <c r="I216" i="12"/>
  <c r="I215" i="12" s="1"/>
  <c r="F216" i="12"/>
  <c r="C216" i="12" s="1"/>
  <c r="O215" i="12"/>
  <c r="N215" i="12"/>
  <c r="M215" i="12"/>
  <c r="K215" i="12"/>
  <c r="J215" i="12"/>
  <c r="H215" i="12"/>
  <c r="G215" i="12"/>
  <c r="E215" i="12"/>
  <c r="D215" i="12"/>
  <c r="O214" i="12"/>
  <c r="L214" i="12"/>
  <c r="I214" i="12"/>
  <c r="F214" i="12"/>
  <c r="C214" i="12" s="1"/>
  <c r="O213" i="12"/>
  <c r="L213" i="12"/>
  <c r="I213" i="12"/>
  <c r="F213" i="12"/>
  <c r="C213" i="12" s="1"/>
  <c r="O212" i="12"/>
  <c r="L212" i="12"/>
  <c r="I212" i="12"/>
  <c r="F212" i="12"/>
  <c r="C212" i="12" s="1"/>
  <c r="O211" i="12"/>
  <c r="L211" i="12"/>
  <c r="I211" i="12"/>
  <c r="F211" i="12"/>
  <c r="C211" i="12"/>
  <c r="O210" i="12"/>
  <c r="L210" i="12"/>
  <c r="I210" i="12"/>
  <c r="F210" i="12"/>
  <c r="C210" i="12" s="1"/>
  <c r="O209" i="12"/>
  <c r="L209" i="12"/>
  <c r="I209" i="12"/>
  <c r="F209" i="12"/>
  <c r="C209" i="12" s="1"/>
  <c r="O208" i="12"/>
  <c r="L208" i="12"/>
  <c r="I208" i="12"/>
  <c r="F208" i="12"/>
  <c r="C208" i="12" s="1"/>
  <c r="O207" i="12"/>
  <c r="L207" i="12"/>
  <c r="L204" i="12" s="1"/>
  <c r="L203" i="12" s="1"/>
  <c r="I207" i="12"/>
  <c r="F207" i="12"/>
  <c r="C207" i="12"/>
  <c r="O206" i="12"/>
  <c r="L206" i="12"/>
  <c r="I206" i="12"/>
  <c r="F206" i="12"/>
  <c r="C206" i="12" s="1"/>
  <c r="O205" i="12"/>
  <c r="O204" i="12" s="1"/>
  <c r="O203" i="12" s="1"/>
  <c r="L205" i="12"/>
  <c r="I205" i="12"/>
  <c r="I204" i="12" s="1"/>
  <c r="F205" i="12"/>
  <c r="C205" i="12" s="1"/>
  <c r="N204" i="12"/>
  <c r="N203" i="12" s="1"/>
  <c r="M204" i="12"/>
  <c r="M203" i="12" s="1"/>
  <c r="K204" i="12"/>
  <c r="J204" i="12"/>
  <c r="J203" i="12" s="1"/>
  <c r="H204" i="12"/>
  <c r="H203" i="12" s="1"/>
  <c r="G204" i="12"/>
  <c r="F204" i="12"/>
  <c r="E204" i="12"/>
  <c r="E203" i="12" s="1"/>
  <c r="D204" i="12"/>
  <c r="D203" i="12" s="1"/>
  <c r="K203" i="12"/>
  <c r="G203" i="12"/>
  <c r="O202" i="12"/>
  <c r="L202" i="12"/>
  <c r="I202" i="12"/>
  <c r="F202" i="12"/>
  <c r="C202" i="12" s="1"/>
  <c r="O201" i="12"/>
  <c r="L201" i="12"/>
  <c r="I201" i="12"/>
  <c r="F201" i="12"/>
  <c r="C201" i="12" s="1"/>
  <c r="O200" i="12"/>
  <c r="L200" i="12"/>
  <c r="I200" i="12"/>
  <c r="F200" i="12"/>
  <c r="C200" i="12" s="1"/>
  <c r="O199" i="12"/>
  <c r="L199" i="12"/>
  <c r="I199" i="12"/>
  <c r="F199" i="12"/>
  <c r="C199" i="12"/>
  <c r="O198" i="12"/>
  <c r="O197" i="12" s="1"/>
  <c r="O195" i="12" s="1"/>
  <c r="O194" i="12" s="1"/>
  <c r="L198" i="12"/>
  <c r="I198" i="12"/>
  <c r="F198" i="12"/>
  <c r="C198" i="12" s="1"/>
  <c r="N197" i="12"/>
  <c r="M197" i="12"/>
  <c r="M195" i="12" s="1"/>
  <c r="M194" i="12" s="1"/>
  <c r="L197" i="12"/>
  <c r="K197" i="12"/>
  <c r="J197" i="12"/>
  <c r="I197" i="12"/>
  <c r="H197" i="12"/>
  <c r="H195" i="12" s="1"/>
  <c r="G197" i="12"/>
  <c r="E197" i="12"/>
  <c r="E195" i="12" s="1"/>
  <c r="E194" i="12" s="1"/>
  <c r="E193" i="12" s="1"/>
  <c r="D197" i="12"/>
  <c r="D195" i="12" s="1"/>
  <c r="O196" i="12"/>
  <c r="L196" i="12"/>
  <c r="L195" i="12" s="1"/>
  <c r="I196" i="12"/>
  <c r="I195" i="12" s="1"/>
  <c r="F196" i="12"/>
  <c r="C196" i="12" s="1"/>
  <c r="N195" i="12"/>
  <c r="K195" i="12"/>
  <c r="K194" i="12" s="1"/>
  <c r="K193" i="12" s="1"/>
  <c r="J195" i="12"/>
  <c r="J194" i="12" s="1"/>
  <c r="G195" i="12"/>
  <c r="G194" i="12" s="1"/>
  <c r="G193" i="12" s="1"/>
  <c r="O192" i="12"/>
  <c r="L192" i="12"/>
  <c r="L191" i="12" s="1"/>
  <c r="L190" i="12" s="1"/>
  <c r="I192" i="12"/>
  <c r="I191" i="12" s="1"/>
  <c r="F192" i="12"/>
  <c r="C192" i="12" s="1"/>
  <c r="O191" i="12"/>
  <c r="O190" i="12" s="1"/>
  <c r="N191" i="12"/>
  <c r="N190" i="12" s="1"/>
  <c r="M191" i="12"/>
  <c r="M190" i="12" s="1"/>
  <c r="K191" i="12"/>
  <c r="K190" i="12" s="1"/>
  <c r="J191" i="12"/>
  <c r="J190" i="12" s="1"/>
  <c r="H191" i="12"/>
  <c r="G191" i="12"/>
  <c r="G190" i="12" s="1"/>
  <c r="F191" i="12"/>
  <c r="F190" i="12" s="1"/>
  <c r="E191" i="12"/>
  <c r="E190" i="12" s="1"/>
  <c r="D191" i="12"/>
  <c r="H190" i="12"/>
  <c r="D190" i="12"/>
  <c r="O189" i="12"/>
  <c r="L189" i="12"/>
  <c r="I189" i="12"/>
  <c r="F189" i="12"/>
  <c r="C189" i="12" s="1"/>
  <c r="O188" i="12"/>
  <c r="L188" i="12"/>
  <c r="L187" i="12" s="1"/>
  <c r="L186" i="12" s="1"/>
  <c r="I188" i="12"/>
  <c r="I187" i="12" s="1"/>
  <c r="F188" i="12"/>
  <c r="C188" i="12" s="1"/>
  <c r="O187" i="12"/>
  <c r="O186" i="12" s="1"/>
  <c r="N187" i="12"/>
  <c r="N186" i="12" s="1"/>
  <c r="M187" i="12"/>
  <c r="M186" i="12" s="1"/>
  <c r="K187" i="12"/>
  <c r="K186" i="12" s="1"/>
  <c r="J187" i="12"/>
  <c r="J186" i="12" s="1"/>
  <c r="H187" i="12"/>
  <c r="G187" i="12"/>
  <c r="G186" i="12" s="1"/>
  <c r="F187" i="12"/>
  <c r="F186" i="12" s="1"/>
  <c r="E187" i="12"/>
  <c r="E186" i="12" s="1"/>
  <c r="D187" i="12"/>
  <c r="H186" i="12"/>
  <c r="D186" i="12"/>
  <c r="O185" i="12"/>
  <c r="L185" i="12"/>
  <c r="I185" i="12"/>
  <c r="F185" i="12"/>
  <c r="C185" i="12" s="1"/>
  <c r="O184" i="12"/>
  <c r="L184" i="12"/>
  <c r="L183" i="12" s="1"/>
  <c r="I184" i="12"/>
  <c r="I183" i="12" s="1"/>
  <c r="C183" i="12" s="1"/>
  <c r="F184" i="12"/>
  <c r="C184" i="12" s="1"/>
  <c r="O183" i="12"/>
  <c r="N183" i="12"/>
  <c r="M183" i="12"/>
  <c r="K183" i="12"/>
  <c r="J183" i="12"/>
  <c r="H183" i="12"/>
  <c r="G183" i="12"/>
  <c r="F183" i="12"/>
  <c r="E183" i="12"/>
  <c r="D183" i="12"/>
  <c r="O182" i="12"/>
  <c r="L182" i="12"/>
  <c r="I182" i="12"/>
  <c r="F182" i="12"/>
  <c r="C182" i="12" s="1"/>
  <c r="O181" i="12"/>
  <c r="L181" i="12"/>
  <c r="I181" i="12"/>
  <c r="F181" i="12"/>
  <c r="C181" i="12" s="1"/>
  <c r="O180" i="12"/>
  <c r="L180" i="12"/>
  <c r="I180" i="12"/>
  <c r="F180" i="12"/>
  <c r="C180" i="12" s="1"/>
  <c r="O179" i="12"/>
  <c r="O178" i="12" s="1"/>
  <c r="L179" i="12"/>
  <c r="I179" i="12"/>
  <c r="I178" i="12" s="1"/>
  <c r="F179" i="12"/>
  <c r="C179" i="12"/>
  <c r="N178" i="12"/>
  <c r="M178" i="12"/>
  <c r="L178" i="12"/>
  <c r="K178" i="12"/>
  <c r="J178" i="12"/>
  <c r="H178" i="12"/>
  <c r="G178" i="12"/>
  <c r="E178" i="12"/>
  <c r="D178" i="12"/>
  <c r="O177" i="12"/>
  <c r="L177" i="12"/>
  <c r="I177" i="12"/>
  <c r="F177" i="12"/>
  <c r="C177" i="12" s="1"/>
  <c r="O176" i="12"/>
  <c r="L176" i="12"/>
  <c r="I176" i="12"/>
  <c r="F176" i="12"/>
  <c r="C176" i="12" s="1"/>
  <c r="O175" i="12"/>
  <c r="O174" i="12" s="1"/>
  <c r="L175" i="12"/>
  <c r="I175" i="12"/>
  <c r="I174" i="12" s="1"/>
  <c r="I173" i="12" s="1"/>
  <c r="I172" i="12" s="1"/>
  <c r="F175" i="12"/>
  <c r="C175" i="12"/>
  <c r="N174" i="12"/>
  <c r="N173" i="12" s="1"/>
  <c r="N172" i="12" s="1"/>
  <c r="M174" i="12"/>
  <c r="L174" i="12"/>
  <c r="L173" i="12" s="1"/>
  <c r="L172" i="12" s="1"/>
  <c r="K174" i="12"/>
  <c r="K173" i="12" s="1"/>
  <c r="K172" i="12" s="1"/>
  <c r="J174" i="12"/>
  <c r="J173" i="12" s="1"/>
  <c r="J172" i="12" s="1"/>
  <c r="H174" i="12"/>
  <c r="H173" i="12" s="1"/>
  <c r="H172" i="12" s="1"/>
  <c r="G174" i="12"/>
  <c r="G173" i="12" s="1"/>
  <c r="G172" i="12" s="1"/>
  <c r="E174" i="12"/>
  <c r="D174" i="12"/>
  <c r="D173" i="12" s="1"/>
  <c r="D172" i="12" s="1"/>
  <c r="M173" i="12"/>
  <c r="M172" i="12" s="1"/>
  <c r="E173" i="12"/>
  <c r="E172" i="12" s="1"/>
  <c r="O171" i="12"/>
  <c r="L171" i="12"/>
  <c r="I171" i="12"/>
  <c r="F171" i="12"/>
  <c r="C171" i="12"/>
  <c r="O170" i="12"/>
  <c r="L170" i="12"/>
  <c r="I170" i="12"/>
  <c r="F170" i="12"/>
  <c r="C170" i="12" s="1"/>
  <c r="O169" i="12"/>
  <c r="L169" i="12"/>
  <c r="I169" i="12"/>
  <c r="F169" i="12"/>
  <c r="C169" i="12" s="1"/>
  <c r="O168" i="12"/>
  <c r="L168" i="12"/>
  <c r="L165" i="12" s="1"/>
  <c r="L164" i="12" s="1"/>
  <c r="I168" i="12"/>
  <c r="F168" i="12"/>
  <c r="C168" i="12" s="1"/>
  <c r="O167" i="12"/>
  <c r="L167" i="12"/>
  <c r="I167" i="12"/>
  <c r="F167" i="12"/>
  <c r="C167" i="12"/>
  <c r="O166" i="12"/>
  <c r="O165" i="12" s="1"/>
  <c r="O164" i="12" s="1"/>
  <c r="L166" i="12"/>
  <c r="I166" i="12"/>
  <c r="F166" i="12"/>
  <c r="C166" i="12" s="1"/>
  <c r="N165" i="12"/>
  <c r="M165" i="12"/>
  <c r="M164" i="12" s="1"/>
  <c r="K165" i="12"/>
  <c r="K164" i="12" s="1"/>
  <c r="J165" i="12"/>
  <c r="I165" i="12"/>
  <c r="I164" i="12" s="1"/>
  <c r="H165" i="12"/>
  <c r="H164" i="12" s="1"/>
  <c r="G165" i="12"/>
  <c r="G164" i="12" s="1"/>
  <c r="E165" i="12"/>
  <c r="E164" i="12" s="1"/>
  <c r="D165" i="12"/>
  <c r="D164" i="12" s="1"/>
  <c r="N164" i="12"/>
  <c r="J164" i="12"/>
  <c r="O163" i="12"/>
  <c r="L163" i="12"/>
  <c r="I163" i="12"/>
  <c r="F163" i="12"/>
  <c r="C163" i="12"/>
  <c r="O162" i="12"/>
  <c r="L162" i="12"/>
  <c r="I162" i="12"/>
  <c r="F162" i="12"/>
  <c r="C162" i="12" s="1"/>
  <c r="O161" i="12"/>
  <c r="L161" i="12"/>
  <c r="I161" i="12"/>
  <c r="F161" i="12"/>
  <c r="C161" i="12" s="1"/>
  <c r="O160" i="12"/>
  <c r="L160" i="12"/>
  <c r="L159" i="12" s="1"/>
  <c r="I160" i="12"/>
  <c r="I159" i="12" s="1"/>
  <c r="F160" i="12"/>
  <c r="C160" i="12" s="1"/>
  <c r="O159" i="12"/>
  <c r="N159" i="12"/>
  <c r="M159" i="12"/>
  <c r="K159" i="12"/>
  <c r="J159" i="12"/>
  <c r="H159" i="12"/>
  <c r="G159" i="12"/>
  <c r="F159" i="12"/>
  <c r="E159" i="12"/>
  <c r="D159" i="12"/>
  <c r="O158" i="12"/>
  <c r="L158" i="12"/>
  <c r="I158" i="12"/>
  <c r="F158" i="12"/>
  <c r="C158" i="12" s="1"/>
  <c r="O157" i="12"/>
  <c r="L157" i="12"/>
  <c r="I157" i="12"/>
  <c r="F157" i="12"/>
  <c r="C157" i="12" s="1"/>
  <c r="O156" i="12"/>
  <c r="L156" i="12"/>
  <c r="I156" i="12"/>
  <c r="F156" i="12"/>
  <c r="C156" i="12" s="1"/>
  <c r="O155" i="12"/>
  <c r="L155" i="12"/>
  <c r="I155" i="12"/>
  <c r="F155" i="12"/>
  <c r="C155" i="12"/>
  <c r="O154" i="12"/>
  <c r="L154" i="12"/>
  <c r="I154" i="12"/>
  <c r="F154" i="12"/>
  <c r="C154" i="12" s="1"/>
  <c r="O153" i="12"/>
  <c r="L153" i="12"/>
  <c r="I153" i="12"/>
  <c r="F153" i="12"/>
  <c r="C153" i="12" s="1"/>
  <c r="O152" i="12"/>
  <c r="L152" i="12"/>
  <c r="I152" i="12"/>
  <c r="F152" i="12"/>
  <c r="C152" i="12" s="1"/>
  <c r="O151" i="12"/>
  <c r="O150" i="12" s="1"/>
  <c r="L151" i="12"/>
  <c r="I151" i="12"/>
  <c r="I150" i="12" s="1"/>
  <c r="F151" i="12"/>
  <c r="C151" i="12"/>
  <c r="N150" i="12"/>
  <c r="M150" i="12"/>
  <c r="L150" i="12"/>
  <c r="K150" i="12"/>
  <c r="J150" i="12"/>
  <c r="H150" i="12"/>
  <c r="G150" i="12"/>
  <c r="E150" i="12"/>
  <c r="D150" i="12"/>
  <c r="O149" i="12"/>
  <c r="L149" i="12"/>
  <c r="I149" i="12"/>
  <c r="F149" i="12"/>
  <c r="C149" i="12" s="1"/>
  <c r="O148" i="12"/>
  <c r="L148" i="12"/>
  <c r="I148" i="12"/>
  <c r="F148" i="12"/>
  <c r="C148" i="12" s="1"/>
  <c r="O147" i="12"/>
  <c r="L147" i="12"/>
  <c r="I147" i="12"/>
  <c r="F147" i="12"/>
  <c r="C147" i="12"/>
  <c r="O146" i="12"/>
  <c r="L146" i="12"/>
  <c r="I146" i="12"/>
  <c r="F146" i="12"/>
  <c r="C146" i="12" s="1"/>
  <c r="O145" i="12"/>
  <c r="L145" i="12"/>
  <c r="I145" i="12"/>
  <c r="F145" i="12"/>
  <c r="C145" i="12" s="1"/>
  <c r="O144" i="12"/>
  <c r="L144" i="12"/>
  <c r="L143" i="12" s="1"/>
  <c r="I144" i="12"/>
  <c r="I143" i="12" s="1"/>
  <c r="F144" i="12"/>
  <c r="C144" i="12" s="1"/>
  <c r="O143" i="12"/>
  <c r="N143" i="12"/>
  <c r="M143" i="12"/>
  <c r="K143" i="12"/>
  <c r="J143" i="12"/>
  <c r="H143" i="12"/>
  <c r="G143" i="12"/>
  <c r="E143" i="12"/>
  <c r="D143" i="12"/>
  <c r="O142" i="12"/>
  <c r="L142" i="12"/>
  <c r="I142" i="12"/>
  <c r="F142" i="12"/>
  <c r="C142" i="12" s="1"/>
  <c r="O141" i="12"/>
  <c r="O140" i="12" s="1"/>
  <c r="L141" i="12"/>
  <c r="I141" i="12"/>
  <c r="I140" i="12" s="1"/>
  <c r="F141" i="12"/>
  <c r="C141" i="12" s="1"/>
  <c r="N140" i="12"/>
  <c r="M140" i="12"/>
  <c r="L140" i="12"/>
  <c r="K140" i="12"/>
  <c r="J140" i="12"/>
  <c r="H140" i="12"/>
  <c r="G140" i="12"/>
  <c r="F140" i="12"/>
  <c r="E140" i="12"/>
  <c r="D140" i="12"/>
  <c r="O139" i="12"/>
  <c r="L139" i="12"/>
  <c r="I139" i="12"/>
  <c r="F139" i="12"/>
  <c r="C139" i="12"/>
  <c r="O138" i="12"/>
  <c r="L138" i="12"/>
  <c r="I138" i="12"/>
  <c r="F138" i="12"/>
  <c r="C138" i="12" s="1"/>
  <c r="O137" i="12"/>
  <c r="L137" i="12"/>
  <c r="I137" i="12"/>
  <c r="F137" i="12"/>
  <c r="C137" i="12" s="1"/>
  <c r="O136" i="12"/>
  <c r="L136" i="12"/>
  <c r="L135" i="12" s="1"/>
  <c r="I136" i="12"/>
  <c r="I135" i="12" s="1"/>
  <c r="F136" i="12"/>
  <c r="C136" i="12" s="1"/>
  <c r="O135" i="12"/>
  <c r="N135" i="12"/>
  <c r="M135" i="12"/>
  <c r="K135" i="12"/>
  <c r="J135" i="12"/>
  <c r="H135" i="12"/>
  <c r="G135" i="12"/>
  <c r="E135" i="12"/>
  <c r="D135" i="12"/>
  <c r="O134" i="12"/>
  <c r="L134" i="12"/>
  <c r="I134" i="12"/>
  <c r="F134" i="12"/>
  <c r="C134" i="12" s="1"/>
  <c r="O133" i="12"/>
  <c r="L133" i="12"/>
  <c r="I133" i="12"/>
  <c r="F133" i="12"/>
  <c r="C133" i="12" s="1"/>
  <c r="O132" i="12"/>
  <c r="L132" i="12"/>
  <c r="I132" i="12"/>
  <c r="F132" i="12"/>
  <c r="C132" i="12" s="1"/>
  <c r="O131" i="12"/>
  <c r="O130" i="12" s="1"/>
  <c r="O129" i="12" s="1"/>
  <c r="L131" i="12"/>
  <c r="I131" i="12"/>
  <c r="I130" i="12" s="1"/>
  <c r="F131" i="12"/>
  <c r="C131" i="12"/>
  <c r="N130" i="12"/>
  <c r="N129" i="12" s="1"/>
  <c r="M130" i="12"/>
  <c r="L130" i="12"/>
  <c r="K130" i="12"/>
  <c r="K129" i="12" s="1"/>
  <c r="J130" i="12"/>
  <c r="J129" i="12" s="1"/>
  <c r="H130" i="12"/>
  <c r="H129" i="12" s="1"/>
  <c r="G130" i="12"/>
  <c r="G129" i="12" s="1"/>
  <c r="E130" i="12"/>
  <c r="D130" i="12"/>
  <c r="D129" i="12" s="1"/>
  <c r="M129" i="12"/>
  <c r="E129" i="12"/>
  <c r="O128" i="12"/>
  <c r="L128" i="12"/>
  <c r="L127" i="12" s="1"/>
  <c r="I128" i="12"/>
  <c r="I127" i="12" s="1"/>
  <c r="F128" i="12"/>
  <c r="C128" i="12" s="1"/>
  <c r="O127" i="12"/>
  <c r="N127" i="12"/>
  <c r="M127" i="12"/>
  <c r="K127" i="12"/>
  <c r="J127" i="12"/>
  <c r="H127" i="12"/>
  <c r="G127" i="12"/>
  <c r="F127" i="12"/>
  <c r="E127" i="12"/>
  <c r="D127" i="12"/>
  <c r="O126" i="12"/>
  <c r="L126" i="12"/>
  <c r="I126" i="12"/>
  <c r="F126" i="12"/>
  <c r="C126" i="12" s="1"/>
  <c r="O125" i="12"/>
  <c r="L125" i="12"/>
  <c r="I125" i="12"/>
  <c r="F125" i="12"/>
  <c r="C125" i="12" s="1"/>
  <c r="O124" i="12"/>
  <c r="L124" i="12"/>
  <c r="L121" i="12" s="1"/>
  <c r="I124" i="12"/>
  <c r="F124" i="12"/>
  <c r="D124" i="12"/>
  <c r="C124" i="12"/>
  <c r="O123" i="12"/>
  <c r="L123" i="12"/>
  <c r="I123" i="12"/>
  <c r="F123" i="12"/>
  <c r="C123" i="12" s="1"/>
  <c r="O122" i="12"/>
  <c r="O121" i="12" s="1"/>
  <c r="L122" i="12"/>
  <c r="I122" i="12"/>
  <c r="I121" i="12" s="1"/>
  <c r="F122" i="12"/>
  <c r="N121" i="12"/>
  <c r="M121" i="12"/>
  <c r="K121" i="12"/>
  <c r="J121" i="12"/>
  <c r="H121" i="12"/>
  <c r="G121" i="12"/>
  <c r="F121" i="12"/>
  <c r="C121" i="12" s="1"/>
  <c r="E121" i="12"/>
  <c r="D121" i="12"/>
  <c r="O120" i="12"/>
  <c r="L120" i="12"/>
  <c r="I120" i="12"/>
  <c r="F120" i="12"/>
  <c r="C120" i="12"/>
  <c r="O119" i="12"/>
  <c r="L119" i="12"/>
  <c r="I119" i="12"/>
  <c r="F119" i="12"/>
  <c r="C119" i="12" s="1"/>
  <c r="O118" i="12"/>
  <c r="L118" i="12"/>
  <c r="I118" i="12"/>
  <c r="F118" i="12"/>
  <c r="C118" i="12" s="1"/>
  <c r="O117" i="12"/>
  <c r="L117" i="12"/>
  <c r="I117" i="12"/>
  <c r="F117" i="12"/>
  <c r="C117" i="12" s="1"/>
  <c r="O116" i="12"/>
  <c r="L116" i="12"/>
  <c r="I116" i="12"/>
  <c r="I115" i="12" s="1"/>
  <c r="F116" i="12"/>
  <c r="C116" i="12"/>
  <c r="N115" i="12"/>
  <c r="M115" i="12"/>
  <c r="L115" i="12"/>
  <c r="K115" i="12"/>
  <c r="J115" i="12"/>
  <c r="H115" i="12"/>
  <c r="G115" i="12"/>
  <c r="E115" i="12"/>
  <c r="D115" i="12"/>
  <c r="O114" i="12"/>
  <c r="L114" i="12"/>
  <c r="I114" i="12"/>
  <c r="F114" i="12"/>
  <c r="O113" i="12"/>
  <c r="L113" i="12"/>
  <c r="L111" i="12" s="1"/>
  <c r="I113" i="12"/>
  <c r="F113" i="12"/>
  <c r="O112" i="12"/>
  <c r="O111" i="12" s="1"/>
  <c r="L112" i="12"/>
  <c r="I112" i="12"/>
  <c r="I111" i="12" s="1"/>
  <c r="F112" i="12"/>
  <c r="C112" i="12"/>
  <c r="N111" i="12"/>
  <c r="M111" i="12"/>
  <c r="K111" i="12"/>
  <c r="J111" i="12"/>
  <c r="H111" i="12"/>
  <c r="G111" i="12"/>
  <c r="E111" i="12"/>
  <c r="D111" i="12"/>
  <c r="D82" i="12" s="1"/>
  <c r="O110" i="12"/>
  <c r="L110" i="12"/>
  <c r="I110" i="12"/>
  <c r="F110" i="12"/>
  <c r="C110" i="12" s="1"/>
  <c r="O109" i="12"/>
  <c r="L109" i="12"/>
  <c r="I109" i="12"/>
  <c r="F109" i="12"/>
  <c r="C109" i="12" s="1"/>
  <c r="O108" i="12"/>
  <c r="L108" i="12"/>
  <c r="I108" i="12"/>
  <c r="F108" i="12"/>
  <c r="C108" i="12"/>
  <c r="O107" i="12"/>
  <c r="L107" i="12"/>
  <c r="I107" i="12"/>
  <c r="F107" i="12"/>
  <c r="C107" i="12" s="1"/>
  <c r="O106" i="12"/>
  <c r="L106" i="12"/>
  <c r="I106" i="12"/>
  <c r="I102" i="12" s="1"/>
  <c r="F106" i="12"/>
  <c r="O105" i="12"/>
  <c r="L105" i="12"/>
  <c r="L102" i="12" s="1"/>
  <c r="I105" i="12"/>
  <c r="F105" i="12"/>
  <c r="C105" i="12" s="1"/>
  <c r="O104" i="12"/>
  <c r="L104" i="12"/>
  <c r="I104" i="12"/>
  <c r="F104" i="12"/>
  <c r="C104" i="12"/>
  <c r="O103" i="12"/>
  <c r="L103" i="12"/>
  <c r="I103" i="12"/>
  <c r="F103" i="12"/>
  <c r="N102" i="12"/>
  <c r="M102" i="12"/>
  <c r="K102" i="12"/>
  <c r="J102" i="12"/>
  <c r="H102" i="12"/>
  <c r="G102" i="12"/>
  <c r="E102" i="12"/>
  <c r="D102" i="12"/>
  <c r="O101" i="12"/>
  <c r="L101" i="12"/>
  <c r="I101" i="12"/>
  <c r="F101" i="12"/>
  <c r="O100" i="12"/>
  <c r="L100" i="12"/>
  <c r="I100" i="12"/>
  <c r="F100" i="12"/>
  <c r="C100" i="12"/>
  <c r="O99" i="12"/>
  <c r="L99" i="12"/>
  <c r="I99" i="12"/>
  <c r="F99" i="12"/>
  <c r="C99" i="12" s="1"/>
  <c r="O98" i="12"/>
  <c r="L98" i="12"/>
  <c r="I98" i="12"/>
  <c r="I94" i="12" s="1"/>
  <c r="F98" i="12"/>
  <c r="C98" i="12" s="1"/>
  <c r="O97" i="12"/>
  <c r="L97" i="12"/>
  <c r="I97" i="12"/>
  <c r="F97" i="12"/>
  <c r="C97" i="12" s="1"/>
  <c r="O96" i="12"/>
  <c r="L96" i="12"/>
  <c r="I96" i="12"/>
  <c r="F96" i="12"/>
  <c r="C96" i="12"/>
  <c r="O95" i="12"/>
  <c r="L95" i="12"/>
  <c r="I95" i="12"/>
  <c r="F95" i="12"/>
  <c r="N94" i="12"/>
  <c r="M94" i="12"/>
  <c r="K94" i="12"/>
  <c r="J94" i="12"/>
  <c r="H94" i="12"/>
  <c r="G94" i="12"/>
  <c r="E94" i="12"/>
  <c r="D94" i="12"/>
  <c r="O93" i="12"/>
  <c r="L93" i="12"/>
  <c r="I93" i="12"/>
  <c r="F93" i="12"/>
  <c r="O92" i="12"/>
  <c r="L92" i="12"/>
  <c r="I92" i="12"/>
  <c r="F92" i="12"/>
  <c r="C92" i="12"/>
  <c r="O91" i="12"/>
  <c r="L91" i="12"/>
  <c r="I91" i="12"/>
  <c r="F91" i="12"/>
  <c r="C91" i="12" s="1"/>
  <c r="O90" i="12"/>
  <c r="L90" i="12"/>
  <c r="I90" i="12"/>
  <c r="F90" i="12"/>
  <c r="C90" i="12" s="1"/>
  <c r="O89" i="12"/>
  <c r="L89" i="12"/>
  <c r="I89" i="12"/>
  <c r="I88" i="12" s="1"/>
  <c r="F89" i="12"/>
  <c r="O88" i="12"/>
  <c r="N88" i="12"/>
  <c r="M88" i="12"/>
  <c r="K88" i="12"/>
  <c r="J88" i="12"/>
  <c r="H88" i="12"/>
  <c r="G88" i="12"/>
  <c r="F88" i="12"/>
  <c r="E88" i="12"/>
  <c r="D88" i="12"/>
  <c r="O87" i="12"/>
  <c r="L87" i="12"/>
  <c r="I87" i="12"/>
  <c r="F87" i="12"/>
  <c r="C87" i="12"/>
  <c r="O86" i="12"/>
  <c r="L86" i="12"/>
  <c r="I86" i="12"/>
  <c r="F86" i="12"/>
  <c r="O85" i="12"/>
  <c r="L85" i="12"/>
  <c r="I85" i="12"/>
  <c r="F85" i="12"/>
  <c r="C85" i="12" s="1"/>
  <c r="O84" i="12"/>
  <c r="O83" i="12" s="1"/>
  <c r="L84" i="12"/>
  <c r="I84" i="12"/>
  <c r="I83" i="12" s="1"/>
  <c r="F84" i="12"/>
  <c r="C84" i="12"/>
  <c r="N83" i="12"/>
  <c r="M83" i="12"/>
  <c r="L83" i="12"/>
  <c r="K83" i="12"/>
  <c r="K82" i="12" s="1"/>
  <c r="J83" i="12"/>
  <c r="H83" i="12"/>
  <c r="G83" i="12"/>
  <c r="G82" i="12" s="1"/>
  <c r="E83" i="12"/>
  <c r="D83" i="12"/>
  <c r="M82" i="12"/>
  <c r="M74" i="12" s="1"/>
  <c r="H82" i="12"/>
  <c r="E82" i="12"/>
  <c r="E74" i="12" s="1"/>
  <c r="O81" i="12"/>
  <c r="L81" i="12"/>
  <c r="I81" i="12"/>
  <c r="F81" i="12"/>
  <c r="O80" i="12"/>
  <c r="L80" i="12"/>
  <c r="C80" i="12" s="1"/>
  <c r="I80" i="12"/>
  <c r="F80" i="12"/>
  <c r="O79" i="12"/>
  <c r="N79" i="12"/>
  <c r="M79" i="12"/>
  <c r="K79" i="12"/>
  <c r="J79" i="12"/>
  <c r="H79" i="12"/>
  <c r="G79" i="12"/>
  <c r="F79" i="12"/>
  <c r="E79" i="12"/>
  <c r="D79" i="12"/>
  <c r="O78" i="12"/>
  <c r="L78" i="12"/>
  <c r="I78" i="12"/>
  <c r="F78" i="12"/>
  <c r="O77" i="12"/>
  <c r="L77" i="12"/>
  <c r="L76" i="12" s="1"/>
  <c r="I77" i="12"/>
  <c r="I76" i="12" s="1"/>
  <c r="F77" i="12"/>
  <c r="O76" i="12"/>
  <c r="O75" i="12" s="1"/>
  <c r="N76" i="12"/>
  <c r="N75" i="12" s="1"/>
  <c r="M76" i="12"/>
  <c r="M75" i="12" s="1"/>
  <c r="K76" i="12"/>
  <c r="J76" i="12"/>
  <c r="J75" i="12" s="1"/>
  <c r="H76" i="12"/>
  <c r="G76" i="12"/>
  <c r="G75" i="12" s="1"/>
  <c r="G74" i="12" s="1"/>
  <c r="G51" i="12" s="1"/>
  <c r="G50" i="12" s="1"/>
  <c r="F76" i="12"/>
  <c r="F75" i="12" s="1"/>
  <c r="E76" i="12"/>
  <c r="E75" i="12" s="1"/>
  <c r="D76" i="12"/>
  <c r="K75" i="12"/>
  <c r="K74" i="12" s="1"/>
  <c r="H75" i="12"/>
  <c r="D75" i="12"/>
  <c r="D74" i="12" s="1"/>
  <c r="D51" i="12" s="1"/>
  <c r="H74" i="12"/>
  <c r="O73" i="12"/>
  <c r="L73" i="12"/>
  <c r="I73" i="12"/>
  <c r="F73" i="12"/>
  <c r="O72" i="12"/>
  <c r="L72" i="12"/>
  <c r="C72" i="12" s="1"/>
  <c r="I72" i="12"/>
  <c r="F72" i="12"/>
  <c r="O71" i="12"/>
  <c r="O68" i="12" s="1"/>
  <c r="L71" i="12"/>
  <c r="I71" i="12"/>
  <c r="F71" i="12"/>
  <c r="C71" i="12"/>
  <c r="O70" i="12"/>
  <c r="L70" i="12"/>
  <c r="I70" i="12"/>
  <c r="F70" i="12"/>
  <c r="C70" i="12" s="1"/>
  <c r="O69" i="12"/>
  <c r="L69" i="12"/>
  <c r="I69" i="12"/>
  <c r="F69" i="12"/>
  <c r="C69" i="12" s="1"/>
  <c r="N68" i="12"/>
  <c r="N66" i="12" s="1"/>
  <c r="M68" i="12"/>
  <c r="K68" i="12"/>
  <c r="K66" i="12" s="1"/>
  <c r="K52" i="12" s="1"/>
  <c r="K51" i="12" s="1"/>
  <c r="K50" i="12" s="1"/>
  <c r="J68" i="12"/>
  <c r="J66" i="12" s="1"/>
  <c r="H68" i="12"/>
  <c r="G68" i="12"/>
  <c r="G66" i="12" s="1"/>
  <c r="F68" i="12"/>
  <c r="E68" i="12"/>
  <c r="D68" i="12"/>
  <c r="O67" i="12"/>
  <c r="L67" i="12"/>
  <c r="I67" i="12"/>
  <c r="F67" i="12"/>
  <c r="C67" i="12"/>
  <c r="M66" i="12"/>
  <c r="H66" i="12"/>
  <c r="E66" i="12"/>
  <c r="D66" i="12"/>
  <c r="O65" i="12"/>
  <c r="L65" i="12"/>
  <c r="I65" i="12"/>
  <c r="F65" i="12"/>
  <c r="O64" i="12"/>
  <c r="L64" i="12"/>
  <c r="C64" i="12" s="1"/>
  <c r="I64" i="12"/>
  <c r="F64" i="12"/>
  <c r="O63" i="12"/>
  <c r="L63" i="12"/>
  <c r="I63" i="12"/>
  <c r="F63" i="12"/>
  <c r="C63" i="12"/>
  <c r="O62" i="12"/>
  <c r="L62" i="12"/>
  <c r="I62" i="12"/>
  <c r="F62" i="12"/>
  <c r="C62" i="12" s="1"/>
  <c r="O61" i="12"/>
  <c r="L61" i="12"/>
  <c r="I61" i="12"/>
  <c r="F61" i="12"/>
  <c r="C61" i="12" s="1"/>
  <c r="O60" i="12"/>
  <c r="L60" i="12"/>
  <c r="I60" i="12"/>
  <c r="F60" i="12"/>
  <c r="C60" i="12"/>
  <c r="O59" i="12"/>
  <c r="L59" i="12"/>
  <c r="I59" i="12"/>
  <c r="F59" i="12"/>
  <c r="C59" i="12" s="1"/>
  <c r="O58" i="12"/>
  <c r="L58" i="12"/>
  <c r="I58" i="12"/>
  <c r="I57" i="12" s="1"/>
  <c r="I53" i="12" s="1"/>
  <c r="F58" i="12"/>
  <c r="N57" i="12"/>
  <c r="M57" i="12"/>
  <c r="M53" i="12" s="1"/>
  <c r="M52" i="12" s="1"/>
  <c r="K57" i="12"/>
  <c r="J57" i="12"/>
  <c r="H57" i="12"/>
  <c r="G57" i="12"/>
  <c r="E57" i="12"/>
  <c r="D57" i="12"/>
  <c r="O56" i="12"/>
  <c r="L56" i="12"/>
  <c r="I56" i="12"/>
  <c r="F56" i="12"/>
  <c r="C56" i="12"/>
  <c r="O55" i="12"/>
  <c r="L55" i="12"/>
  <c r="L54" i="12" s="1"/>
  <c r="I55" i="12"/>
  <c r="F55" i="12"/>
  <c r="C55" i="12" s="1"/>
  <c r="I54" i="12"/>
  <c r="F54" i="12"/>
  <c r="N53" i="12"/>
  <c r="K53" i="12"/>
  <c r="J53" i="12"/>
  <c r="J52" i="12" s="1"/>
  <c r="H53" i="12"/>
  <c r="G53" i="12"/>
  <c r="E53" i="12"/>
  <c r="D53" i="12"/>
  <c r="D52" i="12" s="1"/>
  <c r="N52" i="12"/>
  <c r="G52" i="12"/>
  <c r="E52" i="12"/>
  <c r="O46" i="12"/>
  <c r="O44" i="12" s="1"/>
  <c r="C46" i="12"/>
  <c r="O45" i="12"/>
  <c r="C45" i="12" s="1"/>
  <c r="N44" i="12"/>
  <c r="M44" i="12"/>
  <c r="L43" i="12"/>
  <c r="I43" i="12"/>
  <c r="I42" i="12" s="1"/>
  <c r="F43" i="12"/>
  <c r="C43" i="12" s="1"/>
  <c r="L42" i="12"/>
  <c r="K42" i="12"/>
  <c r="J42" i="12"/>
  <c r="H42" i="12"/>
  <c r="G42" i="12"/>
  <c r="G20" i="12" s="1"/>
  <c r="E42" i="12"/>
  <c r="D42" i="12"/>
  <c r="F41" i="12"/>
  <c r="C41" i="12" s="1"/>
  <c r="L40" i="12"/>
  <c r="C40" i="12"/>
  <c r="L39" i="12"/>
  <c r="C39" i="12" s="1"/>
  <c r="L38" i="12"/>
  <c r="C38" i="12"/>
  <c r="L37" i="12"/>
  <c r="C37" i="12" s="1"/>
  <c r="L36" i="12"/>
  <c r="C36" i="12" s="1"/>
  <c r="K36" i="12"/>
  <c r="J36" i="12"/>
  <c r="L35" i="12"/>
  <c r="L33" i="12" s="1"/>
  <c r="C33" i="12" s="1"/>
  <c r="C35" i="12"/>
  <c r="L34" i="12"/>
  <c r="C34" i="12" s="1"/>
  <c r="K33" i="12"/>
  <c r="J33" i="12"/>
  <c r="J26" i="12" s="1"/>
  <c r="L32" i="12"/>
  <c r="C32" i="12"/>
  <c r="L31" i="12"/>
  <c r="C31" i="12" s="1"/>
  <c r="K31" i="12"/>
  <c r="K26" i="12" s="1"/>
  <c r="J31" i="12"/>
  <c r="L30" i="12"/>
  <c r="C30" i="12"/>
  <c r="L29" i="12"/>
  <c r="C29" i="12"/>
  <c r="L28" i="12"/>
  <c r="L27" i="12" s="1"/>
  <c r="C28" i="12"/>
  <c r="K27" i="12"/>
  <c r="J27" i="12"/>
  <c r="F25" i="12"/>
  <c r="C25" i="12"/>
  <c r="I24" i="12"/>
  <c r="O23" i="12"/>
  <c r="L23" i="12"/>
  <c r="C23" i="12" s="1"/>
  <c r="I23" i="12"/>
  <c r="F23" i="12"/>
  <c r="O22" i="12"/>
  <c r="O21" i="12" s="1"/>
  <c r="L22" i="12"/>
  <c r="I22" i="12"/>
  <c r="F22" i="12"/>
  <c r="F21" i="12" s="1"/>
  <c r="C22" i="12"/>
  <c r="N21" i="12"/>
  <c r="N287" i="12" s="1"/>
  <c r="N286" i="12" s="1"/>
  <c r="M21" i="12"/>
  <c r="M287" i="12" s="1"/>
  <c r="M286" i="12" s="1"/>
  <c r="L21" i="12"/>
  <c r="L287" i="12" s="1"/>
  <c r="K21" i="12"/>
  <c r="K287" i="12" s="1"/>
  <c r="K286" i="12" s="1"/>
  <c r="J21" i="12"/>
  <c r="J287" i="12" s="1"/>
  <c r="J286" i="12" s="1"/>
  <c r="I21" i="12"/>
  <c r="I287" i="12" s="1"/>
  <c r="H21" i="12"/>
  <c r="H287" i="12" s="1"/>
  <c r="H286" i="12" s="1"/>
  <c r="G21" i="12"/>
  <c r="G287" i="12" s="1"/>
  <c r="G286" i="12" s="1"/>
  <c r="E21" i="12"/>
  <c r="E287" i="12" s="1"/>
  <c r="E286" i="12" s="1"/>
  <c r="D21" i="12"/>
  <c r="D287" i="12" s="1"/>
  <c r="D286" i="12" s="1"/>
  <c r="N20" i="12"/>
  <c r="M20" i="12"/>
  <c r="K20" i="12"/>
  <c r="J20" i="12"/>
  <c r="I20" i="12"/>
  <c r="E20" i="12"/>
  <c r="C27" i="12" l="1"/>
  <c r="L26" i="12"/>
  <c r="C26" i="12" s="1"/>
  <c r="O287" i="12"/>
  <c r="O286" i="12" s="1"/>
  <c r="O20" i="12"/>
  <c r="G285" i="12"/>
  <c r="G49" i="12"/>
  <c r="I82" i="12"/>
  <c r="I52" i="12"/>
  <c r="L75" i="12"/>
  <c r="F287" i="12"/>
  <c r="C21" i="12"/>
  <c r="K285" i="12"/>
  <c r="K49" i="12"/>
  <c r="C44" i="12"/>
  <c r="M51" i="12"/>
  <c r="M50" i="12" s="1"/>
  <c r="L82" i="12"/>
  <c r="O66" i="12"/>
  <c r="O57" i="12"/>
  <c r="F66" i="12"/>
  <c r="H20" i="12"/>
  <c r="L20" i="12"/>
  <c r="F42" i="12"/>
  <c r="C42" i="12" s="1"/>
  <c r="H52" i="12"/>
  <c r="H51" i="12" s="1"/>
  <c r="O54" i="12"/>
  <c r="O53" i="12" s="1"/>
  <c r="F57" i="12"/>
  <c r="C58" i="12"/>
  <c r="L57" i="12"/>
  <c r="L53" i="12" s="1"/>
  <c r="L52" i="12" s="1"/>
  <c r="C65" i="12"/>
  <c r="L68" i="12"/>
  <c r="L66" i="12" s="1"/>
  <c r="C73" i="12"/>
  <c r="C77" i="12"/>
  <c r="C78" i="12"/>
  <c r="L79" i="12"/>
  <c r="J82" i="12"/>
  <c r="J74" i="12" s="1"/>
  <c r="N82" i="12"/>
  <c r="C93" i="12"/>
  <c r="O94" i="12"/>
  <c r="O82" i="12" s="1"/>
  <c r="O74" i="12" s="1"/>
  <c r="L94" i="12"/>
  <c r="C103" i="12"/>
  <c r="F102" i="12"/>
  <c r="C113" i="12"/>
  <c r="C114" i="12"/>
  <c r="C122" i="12"/>
  <c r="L129" i="12"/>
  <c r="C140" i="12"/>
  <c r="C159" i="12"/>
  <c r="O173" i="12"/>
  <c r="O172" i="12" s="1"/>
  <c r="N194" i="12"/>
  <c r="N193" i="12" s="1"/>
  <c r="H194" i="12"/>
  <c r="F203" i="12"/>
  <c r="C203" i="12" s="1"/>
  <c r="I203" i="12"/>
  <c r="C226" i="12"/>
  <c r="E51" i="12"/>
  <c r="E50" i="12" s="1"/>
  <c r="C76" i="12"/>
  <c r="C81" i="12"/>
  <c r="L88" i="12"/>
  <c r="C88" i="12" s="1"/>
  <c r="C95" i="12"/>
  <c r="F94" i="12"/>
  <c r="C106" i="12"/>
  <c r="O115" i="12"/>
  <c r="C127" i="12"/>
  <c r="I129" i="12"/>
  <c r="C186" i="12"/>
  <c r="C190" i="12"/>
  <c r="D194" i="12"/>
  <c r="D193" i="12" s="1"/>
  <c r="D50" i="12" s="1"/>
  <c r="M193" i="12"/>
  <c r="L229" i="12"/>
  <c r="C54" i="12"/>
  <c r="N74" i="12"/>
  <c r="N51" i="12" s="1"/>
  <c r="I79" i="12"/>
  <c r="C187" i="12"/>
  <c r="I186" i="12"/>
  <c r="C191" i="12"/>
  <c r="I190" i="12"/>
  <c r="J193" i="12"/>
  <c r="I194" i="12"/>
  <c r="I68" i="12"/>
  <c r="I66" i="12" s="1"/>
  <c r="C86" i="12"/>
  <c r="F83" i="12"/>
  <c r="C89" i="12"/>
  <c r="C101" i="12"/>
  <c r="O102" i="12"/>
  <c r="L194" i="12"/>
  <c r="F165" i="12"/>
  <c r="F197" i="12"/>
  <c r="C204" i="12"/>
  <c r="N230" i="12"/>
  <c r="N229" i="12" s="1"/>
  <c r="C235" i="12"/>
  <c r="O234" i="12"/>
  <c r="F237" i="12"/>
  <c r="C237" i="12" s="1"/>
  <c r="C238" i="12"/>
  <c r="O237" i="12"/>
  <c r="O230" i="12" s="1"/>
  <c r="O229" i="12" s="1"/>
  <c r="C249" i="12"/>
  <c r="C253" i="12"/>
  <c r="C254" i="12"/>
  <c r="F251" i="12"/>
  <c r="F268" i="12"/>
  <c r="C269" i="12"/>
  <c r="C271" i="12"/>
  <c r="C272" i="12"/>
  <c r="M284" i="12"/>
  <c r="K284" i="12"/>
  <c r="I287" i="13"/>
  <c r="I286" i="13" s="1"/>
  <c r="C21" i="13"/>
  <c r="I20" i="13"/>
  <c r="M52" i="13"/>
  <c r="M51" i="13" s="1"/>
  <c r="I53" i="13"/>
  <c r="I52" i="13" s="1"/>
  <c r="K50" i="13"/>
  <c r="L66" i="13"/>
  <c r="J74" i="13"/>
  <c r="C130" i="13"/>
  <c r="L186" i="13"/>
  <c r="C186" i="13" s="1"/>
  <c r="F111" i="12"/>
  <c r="C111" i="12" s="1"/>
  <c r="F115" i="12"/>
  <c r="C115" i="12" s="1"/>
  <c r="F130" i="12"/>
  <c r="F150" i="12"/>
  <c r="C150" i="12" s="1"/>
  <c r="F174" i="12"/>
  <c r="F178" i="12"/>
  <c r="C178" i="12" s="1"/>
  <c r="J230" i="12"/>
  <c r="J229" i="12" s="1"/>
  <c r="C234" i="12"/>
  <c r="C265" i="12"/>
  <c r="C266" i="12"/>
  <c r="O269" i="12"/>
  <c r="O268" i="12" s="1"/>
  <c r="G284" i="12"/>
  <c r="I286" i="12"/>
  <c r="L287" i="13"/>
  <c r="L20" i="13"/>
  <c r="D52" i="13"/>
  <c r="D51" i="13" s="1"/>
  <c r="D50" i="13" s="1"/>
  <c r="L52" i="13"/>
  <c r="N74" i="13"/>
  <c r="N51" i="13" s="1"/>
  <c r="N50" i="13" s="1"/>
  <c r="O82" i="13"/>
  <c r="L82" i="13"/>
  <c r="C111" i="13"/>
  <c r="I129" i="13"/>
  <c r="O129" i="13"/>
  <c r="F135" i="12"/>
  <c r="C135" i="12" s="1"/>
  <c r="F143" i="12"/>
  <c r="C143" i="12" s="1"/>
  <c r="F215" i="12"/>
  <c r="C215" i="12" s="1"/>
  <c r="H229" i="12"/>
  <c r="H284" i="12" s="1"/>
  <c r="C242" i="12"/>
  <c r="F245" i="12"/>
  <c r="C245" i="12" s="1"/>
  <c r="C246" i="12"/>
  <c r="O245" i="12"/>
  <c r="C257" i="12"/>
  <c r="C279" i="12"/>
  <c r="D284" i="12"/>
  <c r="C281" i="12"/>
  <c r="L286" i="12"/>
  <c r="H285" i="13"/>
  <c r="H49" i="13"/>
  <c r="I74" i="13"/>
  <c r="C135" i="13"/>
  <c r="I232" i="12"/>
  <c r="C233" i="12"/>
  <c r="E284" i="12"/>
  <c r="J51" i="13"/>
  <c r="J50" i="13" s="1"/>
  <c r="O74" i="13"/>
  <c r="O51" i="13" s="1"/>
  <c r="O50" i="13" s="1"/>
  <c r="O49" i="13" s="1"/>
  <c r="C143" i="13"/>
  <c r="L193" i="13"/>
  <c r="F288" i="12"/>
  <c r="C288" i="12" s="1"/>
  <c r="E20" i="13"/>
  <c r="M20" i="13"/>
  <c r="L27" i="13"/>
  <c r="L33" i="13"/>
  <c r="C33" i="13" s="1"/>
  <c r="L36" i="13"/>
  <c r="C36" i="13" s="1"/>
  <c r="O44" i="13"/>
  <c r="F54" i="13"/>
  <c r="F68" i="13"/>
  <c r="F76" i="13"/>
  <c r="C83" i="13"/>
  <c r="F88" i="13"/>
  <c r="C88" i="13" s="1"/>
  <c r="C169" i="13"/>
  <c r="C177" i="13"/>
  <c r="F174" i="13"/>
  <c r="C181" i="13"/>
  <c r="F178" i="13"/>
  <c r="C184" i="13"/>
  <c r="C185" i="13"/>
  <c r="C189" i="13"/>
  <c r="C190" i="13"/>
  <c r="J194" i="13"/>
  <c r="J193" i="13" s="1"/>
  <c r="C196" i="13"/>
  <c r="M194" i="13"/>
  <c r="I203" i="13"/>
  <c r="C226" i="13"/>
  <c r="G229" i="13"/>
  <c r="M229" i="13"/>
  <c r="M284" i="13" s="1"/>
  <c r="C288" i="13"/>
  <c r="J285" i="14"/>
  <c r="F259" i="12"/>
  <c r="F263" i="12"/>
  <c r="C263" i="12" s="1"/>
  <c r="J20" i="13"/>
  <c r="N20" i="13"/>
  <c r="F57" i="13"/>
  <c r="C57" i="13" s="1"/>
  <c r="F121" i="13"/>
  <c r="C121" i="13" s="1"/>
  <c r="F129" i="13"/>
  <c r="L135" i="13"/>
  <c r="L129" i="13" s="1"/>
  <c r="L74" i="13" s="1"/>
  <c r="C136" i="13"/>
  <c r="L143" i="13"/>
  <c r="C144" i="13"/>
  <c r="C160" i="13"/>
  <c r="C168" i="13"/>
  <c r="C176" i="13"/>
  <c r="I174" i="13"/>
  <c r="I173" i="13" s="1"/>
  <c r="I172" i="13" s="1"/>
  <c r="C180" i="13"/>
  <c r="I178" i="13"/>
  <c r="C187" i="13"/>
  <c r="C191" i="13"/>
  <c r="K193" i="13"/>
  <c r="I194" i="13"/>
  <c r="I193" i="13" s="1"/>
  <c r="E194" i="13"/>
  <c r="E193" i="13" s="1"/>
  <c r="E50" i="13" s="1"/>
  <c r="O197" i="13"/>
  <c r="O195" i="13" s="1"/>
  <c r="O194" i="13" s="1"/>
  <c r="O193" i="13" s="1"/>
  <c r="I230" i="13"/>
  <c r="I229" i="13" s="1"/>
  <c r="N229" i="13"/>
  <c r="N284" i="13" s="1"/>
  <c r="L229" i="13"/>
  <c r="O268" i="13"/>
  <c r="H284" i="13"/>
  <c r="E284" i="13"/>
  <c r="O284" i="13"/>
  <c r="K285" i="14"/>
  <c r="K20" i="14"/>
  <c r="G20" i="13"/>
  <c r="K20" i="13"/>
  <c r="O20" i="13"/>
  <c r="C287" i="13"/>
  <c r="F94" i="13"/>
  <c r="C94" i="13" s="1"/>
  <c r="N193" i="13"/>
  <c r="C198" i="13"/>
  <c r="F197" i="13"/>
  <c r="D284" i="13"/>
  <c r="K284" i="13"/>
  <c r="O286" i="13"/>
  <c r="L165" i="13"/>
  <c r="L164" i="13" s="1"/>
  <c r="C164" i="13" s="1"/>
  <c r="L174" i="13"/>
  <c r="L173" i="13" s="1"/>
  <c r="L172" i="13" s="1"/>
  <c r="L178" i="13"/>
  <c r="G193" i="13"/>
  <c r="G50" i="13" s="1"/>
  <c r="G284" i="13"/>
  <c r="C281" i="13"/>
  <c r="I284" i="13"/>
  <c r="C188" i="13"/>
  <c r="C192" i="13"/>
  <c r="C204" i="13"/>
  <c r="C232" i="13"/>
  <c r="F237" i="13"/>
  <c r="C237" i="13" s="1"/>
  <c r="F245" i="13"/>
  <c r="C245" i="13" s="1"/>
  <c r="F271" i="13"/>
  <c r="C271" i="13" s="1"/>
  <c r="F275" i="13"/>
  <c r="C275" i="13" s="1"/>
  <c r="F279" i="13"/>
  <c r="C279" i="13" s="1"/>
  <c r="C291" i="13"/>
  <c r="O20" i="14"/>
  <c r="L27" i="14"/>
  <c r="C28" i="14"/>
  <c r="L33" i="14"/>
  <c r="C33" i="14" s="1"/>
  <c r="C34" i="14"/>
  <c r="O53" i="14"/>
  <c r="H51" i="14"/>
  <c r="H50" i="14" s="1"/>
  <c r="C64" i="14"/>
  <c r="F66" i="14"/>
  <c r="C66" i="14" s="1"/>
  <c r="C67" i="14"/>
  <c r="O66" i="14"/>
  <c r="G74" i="14"/>
  <c r="F286" i="13"/>
  <c r="C286" i="13" s="1"/>
  <c r="L286" i="13"/>
  <c r="J20" i="14"/>
  <c r="M287" i="14"/>
  <c r="M286" i="14" s="1"/>
  <c r="M20" i="14"/>
  <c r="L287" i="14"/>
  <c r="L36" i="14"/>
  <c r="C36" i="14" s="1"/>
  <c r="C37" i="14"/>
  <c r="C43" i="14"/>
  <c r="N285" i="14"/>
  <c r="N49" i="14"/>
  <c r="F53" i="14"/>
  <c r="C54" i="14"/>
  <c r="F68" i="14"/>
  <c r="C68" i="14" s="1"/>
  <c r="C69" i="14"/>
  <c r="D74" i="14"/>
  <c r="F215" i="13"/>
  <c r="C215" i="13" s="1"/>
  <c r="F251" i="13"/>
  <c r="F259" i="13"/>
  <c r="F263" i="13"/>
  <c r="C263" i="13" s="1"/>
  <c r="C289" i="13"/>
  <c r="E287" i="14"/>
  <c r="E286" i="14" s="1"/>
  <c r="E20" i="14"/>
  <c r="I287" i="14"/>
  <c r="I286" i="14" s="1"/>
  <c r="I20" i="14"/>
  <c r="C44" i="14"/>
  <c r="D52" i="14"/>
  <c r="D51" i="14" s="1"/>
  <c r="D50" i="14" s="1"/>
  <c r="F287" i="14"/>
  <c r="C21" i="14"/>
  <c r="C57" i="14"/>
  <c r="C45" i="14"/>
  <c r="I76" i="14"/>
  <c r="I88" i="14"/>
  <c r="C164" i="14"/>
  <c r="O258" i="14"/>
  <c r="C263" i="14"/>
  <c r="E193" i="14"/>
  <c r="E50" i="14" s="1"/>
  <c r="E284" i="14"/>
  <c r="C275" i="14"/>
  <c r="D284" i="14"/>
  <c r="H284" i="14"/>
  <c r="C281" i="14"/>
  <c r="C55" i="14"/>
  <c r="G57" i="14"/>
  <c r="G53" i="14" s="1"/>
  <c r="G52" i="14" s="1"/>
  <c r="D66" i="14"/>
  <c r="D68" i="14"/>
  <c r="F88" i="14"/>
  <c r="C88" i="14" s="1"/>
  <c r="C226" i="14"/>
  <c r="J284" i="14"/>
  <c r="N284" i="14"/>
  <c r="L286" i="14"/>
  <c r="C94" i="14"/>
  <c r="I129" i="14"/>
  <c r="C140" i="14"/>
  <c r="O193" i="14"/>
  <c r="M284" i="14"/>
  <c r="K284" i="14"/>
  <c r="I57" i="14"/>
  <c r="I53" i="14" s="1"/>
  <c r="I52" i="14" s="1"/>
  <c r="I79" i="14"/>
  <c r="C79" i="14" s="1"/>
  <c r="I83" i="14"/>
  <c r="C93" i="14"/>
  <c r="C135" i="14"/>
  <c r="C165" i="14"/>
  <c r="C204" i="14"/>
  <c r="L203" i="14"/>
  <c r="C230" i="14"/>
  <c r="O229" i="14"/>
  <c r="C279" i="14"/>
  <c r="F269" i="14"/>
  <c r="F102" i="14"/>
  <c r="C102" i="14" s="1"/>
  <c r="F130" i="14"/>
  <c r="F174" i="14"/>
  <c r="F258" i="14"/>
  <c r="C289" i="14"/>
  <c r="N285" i="13" l="1"/>
  <c r="N49" i="13"/>
  <c r="J284" i="12"/>
  <c r="J51" i="12"/>
  <c r="J50" i="12" s="1"/>
  <c r="G51" i="14"/>
  <c r="G50" i="14" s="1"/>
  <c r="G284" i="14"/>
  <c r="D49" i="12"/>
  <c r="D24" i="12"/>
  <c r="D285" i="12" s="1"/>
  <c r="G285" i="13"/>
  <c r="G49" i="13"/>
  <c r="O193" i="12"/>
  <c r="O284" i="12"/>
  <c r="E285" i="13"/>
  <c r="E49" i="13"/>
  <c r="L284" i="12"/>
  <c r="L51" i="12"/>
  <c r="E285" i="14"/>
  <c r="E49" i="14"/>
  <c r="D24" i="14"/>
  <c r="D285" i="14" s="1"/>
  <c r="D49" i="14"/>
  <c r="C53" i="14"/>
  <c r="F52" i="14"/>
  <c r="C102" i="12"/>
  <c r="C57" i="12"/>
  <c r="F53" i="12"/>
  <c r="C66" i="12"/>
  <c r="F286" i="12"/>
  <c r="C286" i="12" s="1"/>
  <c r="C287" i="12"/>
  <c r="C258" i="14"/>
  <c r="F229" i="14"/>
  <c r="F268" i="14"/>
  <c r="C269" i="14"/>
  <c r="I82" i="14"/>
  <c r="C83" i="14"/>
  <c r="F269" i="13"/>
  <c r="F230" i="13"/>
  <c r="J284" i="13"/>
  <c r="M193" i="13"/>
  <c r="M50" i="13" s="1"/>
  <c r="C178" i="13"/>
  <c r="F66" i="13"/>
  <c r="C66" i="13" s="1"/>
  <c r="C68" i="13"/>
  <c r="F82" i="13"/>
  <c r="C82" i="13" s="1"/>
  <c r="C130" i="12"/>
  <c r="F129" i="12"/>
  <c r="C129" i="12" s="1"/>
  <c r="I51" i="13"/>
  <c r="I50" i="13" s="1"/>
  <c r="C268" i="12"/>
  <c r="F195" i="12"/>
  <c r="C197" i="12"/>
  <c r="C79" i="12"/>
  <c r="C94" i="12"/>
  <c r="I75" i="12"/>
  <c r="O52" i="12"/>
  <c r="O51" i="12" s="1"/>
  <c r="C129" i="13"/>
  <c r="H285" i="14"/>
  <c r="H49" i="14"/>
  <c r="L284" i="13"/>
  <c r="C54" i="13"/>
  <c r="F53" i="13"/>
  <c r="C27" i="13"/>
  <c r="L26" i="13"/>
  <c r="C26" i="13" s="1"/>
  <c r="N284" i="12"/>
  <c r="C232" i="12"/>
  <c r="I230" i="12"/>
  <c r="I229" i="12" s="1"/>
  <c r="L51" i="13"/>
  <c r="L50" i="13" s="1"/>
  <c r="F250" i="12"/>
  <c r="C250" i="12" s="1"/>
  <c r="C251" i="12"/>
  <c r="F164" i="12"/>
  <c r="C164" i="12" s="1"/>
  <c r="C165" i="12"/>
  <c r="N50" i="12"/>
  <c r="L74" i="12"/>
  <c r="I75" i="14"/>
  <c r="C76" i="14"/>
  <c r="F203" i="13"/>
  <c r="C203" i="13" s="1"/>
  <c r="F75" i="13"/>
  <c r="C76" i="13"/>
  <c r="J285" i="13"/>
  <c r="J49" i="13"/>
  <c r="K285" i="13"/>
  <c r="K49" i="13"/>
  <c r="C174" i="14"/>
  <c r="F173" i="14"/>
  <c r="C287" i="14"/>
  <c r="F286" i="14"/>
  <c r="C286" i="14" s="1"/>
  <c r="C259" i="13"/>
  <c r="F258" i="13"/>
  <c r="C258" i="13" s="1"/>
  <c r="F82" i="14"/>
  <c r="F195" i="13"/>
  <c r="C197" i="13"/>
  <c r="C130" i="14"/>
  <c r="F129" i="14"/>
  <c r="C129" i="14" s="1"/>
  <c r="C203" i="14"/>
  <c r="L194" i="14"/>
  <c r="C251" i="13"/>
  <c r="F250" i="13"/>
  <c r="C250" i="13" s="1"/>
  <c r="O52" i="14"/>
  <c r="L26" i="14"/>
  <c r="C27" i="14"/>
  <c r="C165" i="13"/>
  <c r="F258" i="12"/>
  <c r="C258" i="12" s="1"/>
  <c r="C259" i="12"/>
  <c r="F173" i="13"/>
  <c r="C174" i="13"/>
  <c r="O285" i="13"/>
  <c r="C44" i="13"/>
  <c r="F230" i="12"/>
  <c r="D24" i="13"/>
  <c r="D49" i="13"/>
  <c r="C174" i="12"/>
  <c r="F173" i="12"/>
  <c r="L193" i="12"/>
  <c r="F82" i="12"/>
  <c r="C83" i="12"/>
  <c r="I193" i="12"/>
  <c r="E285" i="12"/>
  <c r="E49" i="12"/>
  <c r="H193" i="12"/>
  <c r="H50" i="12" s="1"/>
  <c r="M285" i="12"/>
  <c r="M49" i="12"/>
  <c r="C68" i="12"/>
  <c r="H285" i="12" l="1"/>
  <c r="H49" i="12"/>
  <c r="M285" i="13"/>
  <c r="M49" i="13"/>
  <c r="D20" i="13"/>
  <c r="F24" i="13"/>
  <c r="O51" i="14"/>
  <c r="O50" i="14" s="1"/>
  <c r="O284" i="14"/>
  <c r="D285" i="13"/>
  <c r="F194" i="13"/>
  <c r="C195" i="13"/>
  <c r="I74" i="14"/>
  <c r="C75" i="14"/>
  <c r="I285" i="13"/>
  <c r="I49" i="13"/>
  <c r="C52" i="14"/>
  <c r="J285" i="12"/>
  <c r="J49" i="12"/>
  <c r="C230" i="12"/>
  <c r="F229" i="12"/>
  <c r="C173" i="13"/>
  <c r="F172" i="13"/>
  <c r="C172" i="13" s="1"/>
  <c r="C82" i="14"/>
  <c r="F74" i="14"/>
  <c r="F74" i="13"/>
  <c r="C74" i="13" s="1"/>
  <c r="C75" i="13"/>
  <c r="L285" i="13"/>
  <c r="L49" i="13"/>
  <c r="O50" i="12"/>
  <c r="C230" i="13"/>
  <c r="F229" i="13"/>
  <c r="C229" i="13" s="1"/>
  <c r="C53" i="12"/>
  <c r="F52" i="12"/>
  <c r="L193" i="14"/>
  <c r="L50" i="14" s="1"/>
  <c r="L49" i="14" s="1"/>
  <c r="L284" i="14"/>
  <c r="C194" i="14"/>
  <c r="F52" i="13"/>
  <c r="C53" i="13"/>
  <c r="F172" i="12"/>
  <c r="C172" i="12" s="1"/>
  <c r="C173" i="12"/>
  <c r="C82" i="12"/>
  <c r="F74" i="12"/>
  <c r="L285" i="14"/>
  <c r="C26" i="14"/>
  <c r="L20" i="14"/>
  <c r="F172" i="14"/>
  <c r="C172" i="14" s="1"/>
  <c r="C173" i="14"/>
  <c r="I74" i="12"/>
  <c r="I51" i="12" s="1"/>
  <c r="I50" i="12" s="1"/>
  <c r="C75" i="12"/>
  <c r="C195" i="12"/>
  <c r="F194" i="12"/>
  <c r="F268" i="13"/>
  <c r="C269" i="13"/>
  <c r="C268" i="14"/>
  <c r="F284" i="14"/>
  <c r="N285" i="12"/>
  <c r="N49" i="12"/>
  <c r="C229" i="14"/>
  <c r="F193" i="14"/>
  <c r="C193" i="14" s="1"/>
  <c r="F24" i="14"/>
  <c r="D20" i="14"/>
  <c r="L50" i="12"/>
  <c r="F24" i="12"/>
  <c r="D20" i="12"/>
  <c r="G285" i="14"/>
  <c r="G49" i="14"/>
  <c r="I284" i="14" l="1"/>
  <c r="I51" i="14"/>
  <c r="I50" i="14" s="1"/>
  <c r="C74" i="12"/>
  <c r="O49" i="14"/>
  <c r="O285" i="14"/>
  <c r="L285" i="12"/>
  <c r="L49" i="12"/>
  <c r="F20" i="14"/>
  <c r="C20" i="14" s="1"/>
  <c r="C24" i="14"/>
  <c r="C268" i="13"/>
  <c r="F284" i="13"/>
  <c r="C284" i="13" s="1"/>
  <c r="I285" i="12"/>
  <c r="I49" i="12"/>
  <c r="F51" i="13"/>
  <c r="C52" i="13"/>
  <c r="C52" i="12"/>
  <c r="F51" i="12"/>
  <c r="O49" i="12"/>
  <c r="O285" i="12"/>
  <c r="C194" i="13"/>
  <c r="F193" i="13"/>
  <c r="C193" i="13" s="1"/>
  <c r="C24" i="13"/>
  <c r="F20" i="13"/>
  <c r="C20" i="13" s="1"/>
  <c r="C24" i="12"/>
  <c r="F20" i="12"/>
  <c r="C20" i="12" s="1"/>
  <c r="C284" i="14"/>
  <c r="C194" i="12"/>
  <c r="F193" i="12"/>
  <c r="C193" i="12" s="1"/>
  <c r="I284" i="12"/>
  <c r="C74" i="14"/>
  <c r="C229" i="12"/>
  <c r="F284" i="12"/>
  <c r="C284" i="12" s="1"/>
  <c r="F51" i="14"/>
  <c r="C51" i="13" l="1"/>
  <c r="F50" i="13"/>
  <c r="I285" i="14"/>
  <c r="I49" i="14"/>
  <c r="F50" i="14"/>
  <c r="C51" i="14"/>
  <c r="F50" i="12"/>
  <c r="C51" i="12"/>
  <c r="F285" i="13" l="1"/>
  <c r="C285" i="13" s="1"/>
  <c r="C50" i="13"/>
  <c r="F49" i="13"/>
  <c r="C49" i="13" s="1"/>
  <c r="F285" i="14"/>
  <c r="C285" i="14" s="1"/>
  <c r="F49" i="14"/>
  <c r="C49" i="14" s="1"/>
  <c r="C50" i="14"/>
  <c r="F285" i="12"/>
  <c r="C285" i="12" s="1"/>
  <c r="C50" i="12"/>
  <c r="F49" i="12"/>
  <c r="C49" i="12" s="1"/>
  <c r="O296" i="11" l="1"/>
  <c r="L296" i="11"/>
  <c r="I296" i="11"/>
  <c r="C296" i="11" s="1"/>
  <c r="F296" i="11"/>
  <c r="O295" i="11"/>
  <c r="L295" i="11"/>
  <c r="I295" i="11"/>
  <c r="F295" i="11"/>
  <c r="C295" i="11" s="1"/>
  <c r="O294" i="11"/>
  <c r="L294" i="11"/>
  <c r="I294" i="11"/>
  <c r="F294" i="11"/>
  <c r="C294" i="11" s="1"/>
  <c r="O293" i="11"/>
  <c r="L293" i="11"/>
  <c r="I293" i="11"/>
  <c r="F293" i="11"/>
  <c r="C293" i="11" s="1"/>
  <c r="O292" i="11"/>
  <c r="L292" i="11"/>
  <c r="I292" i="11"/>
  <c r="F292" i="11"/>
  <c r="C292" i="11" s="1"/>
  <c r="O291" i="11"/>
  <c r="L291" i="11"/>
  <c r="L288" i="11" s="1"/>
  <c r="I291" i="11"/>
  <c r="F291" i="11"/>
  <c r="C291" i="11"/>
  <c r="O290" i="11"/>
  <c r="L290" i="11"/>
  <c r="I290" i="11"/>
  <c r="F290" i="11"/>
  <c r="C290" i="11"/>
  <c r="O289" i="11"/>
  <c r="O288" i="11" s="1"/>
  <c r="L289" i="11"/>
  <c r="I289" i="11"/>
  <c r="F289" i="11"/>
  <c r="C289" i="11" s="1"/>
  <c r="N288" i="11"/>
  <c r="M288" i="11"/>
  <c r="K288" i="11"/>
  <c r="J288" i="11"/>
  <c r="I288" i="11"/>
  <c r="H288" i="11"/>
  <c r="G288" i="11"/>
  <c r="F288" i="11"/>
  <c r="E288" i="11"/>
  <c r="D288" i="11"/>
  <c r="O283" i="11"/>
  <c r="L283" i="11"/>
  <c r="C283" i="11" s="1"/>
  <c r="I283" i="11"/>
  <c r="F283" i="11"/>
  <c r="O282" i="11"/>
  <c r="O281" i="11" s="1"/>
  <c r="L282" i="11"/>
  <c r="I282" i="11"/>
  <c r="F282" i="11"/>
  <c r="C282" i="11"/>
  <c r="N281" i="11"/>
  <c r="M281" i="11"/>
  <c r="L281" i="11"/>
  <c r="K281" i="11"/>
  <c r="J281" i="11"/>
  <c r="I281" i="11"/>
  <c r="H281" i="11"/>
  <c r="G281" i="11"/>
  <c r="F281" i="11"/>
  <c r="E281" i="11"/>
  <c r="D281" i="11"/>
  <c r="O280" i="11"/>
  <c r="L280" i="11"/>
  <c r="I280" i="11"/>
  <c r="F280" i="11"/>
  <c r="C280" i="11" s="1"/>
  <c r="O279" i="11"/>
  <c r="N279" i="11"/>
  <c r="M279" i="11"/>
  <c r="L279" i="11"/>
  <c r="K279" i="11"/>
  <c r="J279" i="11"/>
  <c r="I279" i="11"/>
  <c r="H279" i="11"/>
  <c r="G279" i="11"/>
  <c r="F279" i="11"/>
  <c r="E279" i="11"/>
  <c r="D279" i="11"/>
  <c r="C279" i="11"/>
  <c r="O278" i="11"/>
  <c r="L278" i="11"/>
  <c r="I278" i="11"/>
  <c r="F278" i="11"/>
  <c r="C278" i="11" s="1"/>
  <c r="O277" i="11"/>
  <c r="L277" i="11"/>
  <c r="I277" i="11"/>
  <c r="F277" i="11"/>
  <c r="C277" i="11" s="1"/>
  <c r="O276" i="11"/>
  <c r="L276" i="11"/>
  <c r="I276" i="11"/>
  <c r="F276" i="11"/>
  <c r="C276" i="11" s="1"/>
  <c r="O275" i="11"/>
  <c r="N275" i="11"/>
  <c r="M275" i="11"/>
  <c r="L275" i="11"/>
  <c r="K275" i="11"/>
  <c r="J275" i="11"/>
  <c r="I275" i="11"/>
  <c r="H275" i="11"/>
  <c r="G275" i="11"/>
  <c r="F275" i="11"/>
  <c r="E275" i="11"/>
  <c r="D275" i="11"/>
  <c r="C275" i="11"/>
  <c r="O274" i="11"/>
  <c r="L274" i="11"/>
  <c r="I274" i="11"/>
  <c r="F274" i="11"/>
  <c r="C274" i="11"/>
  <c r="O273" i="11"/>
  <c r="L273" i="11"/>
  <c r="I273" i="11"/>
  <c r="F273" i="11"/>
  <c r="C273" i="11" s="1"/>
  <c r="O272" i="11"/>
  <c r="L272" i="11"/>
  <c r="I272" i="11"/>
  <c r="F272" i="11"/>
  <c r="C272" i="11"/>
  <c r="O271" i="11"/>
  <c r="N271" i="11"/>
  <c r="M271" i="11"/>
  <c r="L271" i="11"/>
  <c r="K271" i="11"/>
  <c r="J271" i="11"/>
  <c r="I271" i="11"/>
  <c r="H271" i="11"/>
  <c r="G271" i="11"/>
  <c r="F271" i="11"/>
  <c r="E271" i="11"/>
  <c r="D271" i="11"/>
  <c r="C271" i="11"/>
  <c r="O270" i="11"/>
  <c r="L270" i="11"/>
  <c r="I270" i="11"/>
  <c r="F270" i="11"/>
  <c r="C270" i="11" s="1"/>
  <c r="O269" i="11"/>
  <c r="L269" i="11"/>
  <c r="I269" i="11"/>
  <c r="F269" i="11"/>
  <c r="E269" i="11"/>
  <c r="D269" i="11"/>
  <c r="C269" i="11"/>
  <c r="O268" i="11"/>
  <c r="N268" i="11"/>
  <c r="M268" i="11"/>
  <c r="L268" i="11"/>
  <c r="K268" i="11"/>
  <c r="J268" i="11"/>
  <c r="I268" i="11"/>
  <c r="H268" i="11"/>
  <c r="G268" i="11"/>
  <c r="F268" i="11"/>
  <c r="E268" i="11"/>
  <c r="D268" i="11"/>
  <c r="C268" i="11"/>
  <c r="O267" i="11"/>
  <c r="L267" i="11"/>
  <c r="I267" i="11"/>
  <c r="F267" i="11"/>
  <c r="C267" i="11" s="1"/>
  <c r="O266" i="11"/>
  <c r="L266" i="11"/>
  <c r="I266" i="11"/>
  <c r="F266" i="11"/>
  <c r="C266" i="11" s="1"/>
  <c r="O265" i="11"/>
  <c r="L265" i="11"/>
  <c r="I265" i="11"/>
  <c r="F265" i="11"/>
  <c r="C265" i="11"/>
  <c r="O264" i="11"/>
  <c r="L264" i="11"/>
  <c r="I264" i="11"/>
  <c r="F264" i="11"/>
  <c r="C264" i="11" s="1"/>
  <c r="O263" i="11"/>
  <c r="N263" i="11"/>
  <c r="M263" i="11"/>
  <c r="L263" i="11"/>
  <c r="K263" i="11"/>
  <c r="J263" i="11"/>
  <c r="I263" i="11"/>
  <c r="H263" i="11"/>
  <c r="G263" i="11"/>
  <c r="F263" i="11"/>
  <c r="E263" i="11"/>
  <c r="D263" i="11"/>
  <c r="C263" i="11"/>
  <c r="O262" i="11"/>
  <c r="L262" i="11"/>
  <c r="I262" i="11"/>
  <c r="F262" i="11"/>
  <c r="C262" i="11" s="1"/>
  <c r="O261" i="11"/>
  <c r="L261" i="11"/>
  <c r="I261" i="11"/>
  <c r="F261" i="11"/>
  <c r="C261" i="11"/>
  <c r="O260" i="11"/>
  <c r="L260" i="11"/>
  <c r="L259" i="11" s="1"/>
  <c r="L258" i="11" s="1"/>
  <c r="L229" i="11" s="1"/>
  <c r="I260" i="11"/>
  <c r="F260" i="11"/>
  <c r="F259" i="11" s="1"/>
  <c r="O259" i="11"/>
  <c r="N259" i="11"/>
  <c r="M259" i="11"/>
  <c r="K259" i="11"/>
  <c r="J259" i="11"/>
  <c r="I259" i="11"/>
  <c r="H259" i="11"/>
  <c r="G259" i="11"/>
  <c r="E259" i="11"/>
  <c r="D259" i="11"/>
  <c r="O258" i="11"/>
  <c r="N258" i="11"/>
  <c r="M258" i="11"/>
  <c r="K258" i="11"/>
  <c r="J258" i="11"/>
  <c r="I258" i="11"/>
  <c r="H258" i="11"/>
  <c r="G258" i="11"/>
  <c r="E258" i="11"/>
  <c r="D258" i="11"/>
  <c r="O257" i="11"/>
  <c r="L257" i="11"/>
  <c r="I257" i="11"/>
  <c r="F257" i="11"/>
  <c r="C257" i="11"/>
  <c r="O256" i="11"/>
  <c r="L256" i="11"/>
  <c r="I256" i="11"/>
  <c r="F256" i="11"/>
  <c r="C256" i="11" s="1"/>
  <c r="O255" i="11"/>
  <c r="L255" i="11"/>
  <c r="I255" i="11"/>
  <c r="F255" i="11"/>
  <c r="C255" i="11" s="1"/>
  <c r="O254" i="11"/>
  <c r="L254" i="11"/>
  <c r="I254" i="11"/>
  <c r="F254" i="11"/>
  <c r="C254" i="11" s="1"/>
  <c r="O253" i="11"/>
  <c r="L253" i="11"/>
  <c r="I253" i="11"/>
  <c r="F253" i="11"/>
  <c r="C253" i="11"/>
  <c r="O252" i="11"/>
  <c r="L252" i="11"/>
  <c r="I252" i="11"/>
  <c r="F252" i="11"/>
  <c r="C252" i="11"/>
  <c r="O251" i="11"/>
  <c r="N251" i="11"/>
  <c r="M251" i="11"/>
  <c r="L251" i="11"/>
  <c r="K251" i="11"/>
  <c r="J251" i="11"/>
  <c r="I251" i="11"/>
  <c r="H251" i="11"/>
  <c r="G251" i="11"/>
  <c r="F251" i="11"/>
  <c r="E251" i="11"/>
  <c r="D251" i="11"/>
  <c r="C251" i="11"/>
  <c r="O250" i="11"/>
  <c r="N250" i="11"/>
  <c r="M250" i="11"/>
  <c r="L250" i="11"/>
  <c r="K250" i="11"/>
  <c r="J250" i="11"/>
  <c r="I250" i="11"/>
  <c r="H250" i="11"/>
  <c r="G250" i="11"/>
  <c r="F250" i="11"/>
  <c r="E250" i="11"/>
  <c r="D250" i="11"/>
  <c r="C250" i="11"/>
  <c r="O249" i="11"/>
  <c r="L249" i="11"/>
  <c r="I249" i="11"/>
  <c r="F249" i="11"/>
  <c r="C249" i="11" s="1"/>
  <c r="O248" i="11"/>
  <c r="L248" i="11"/>
  <c r="I248" i="11"/>
  <c r="F248" i="11"/>
  <c r="C248" i="11" s="1"/>
  <c r="O247" i="11"/>
  <c r="L247" i="11"/>
  <c r="I247" i="11"/>
  <c r="C247" i="11" s="1"/>
  <c r="F247" i="11"/>
  <c r="O246" i="11"/>
  <c r="L246" i="11"/>
  <c r="I246" i="11"/>
  <c r="F246" i="11"/>
  <c r="C246" i="11"/>
  <c r="O245" i="11"/>
  <c r="N245" i="11"/>
  <c r="M245" i="11"/>
  <c r="L245" i="11"/>
  <c r="K245" i="11"/>
  <c r="J245" i="11"/>
  <c r="I245" i="11"/>
  <c r="H245" i="11"/>
  <c r="G245" i="11"/>
  <c r="F245" i="11"/>
  <c r="E245" i="11"/>
  <c r="D245" i="11"/>
  <c r="C245" i="11"/>
  <c r="O244" i="11"/>
  <c r="L244" i="11"/>
  <c r="I244" i="11"/>
  <c r="F244" i="11"/>
  <c r="C244" i="11" s="1"/>
  <c r="O243" i="11"/>
  <c r="L243" i="11"/>
  <c r="I243" i="11"/>
  <c r="C243" i="11" s="1"/>
  <c r="F243" i="11"/>
  <c r="O242" i="11"/>
  <c r="L242" i="11"/>
  <c r="I242" i="11"/>
  <c r="F242" i="11"/>
  <c r="C242" i="11"/>
  <c r="O241" i="11"/>
  <c r="L241" i="11"/>
  <c r="I241" i="11"/>
  <c r="F241" i="11"/>
  <c r="C241" i="11" s="1"/>
  <c r="O240" i="11"/>
  <c r="L240" i="11"/>
  <c r="I240" i="11"/>
  <c r="F240" i="11"/>
  <c r="C240" i="11"/>
  <c r="O239" i="11"/>
  <c r="L239" i="11"/>
  <c r="I239" i="11"/>
  <c r="F239" i="11"/>
  <c r="C239" i="11" s="1"/>
  <c r="O238" i="11"/>
  <c r="L238" i="11"/>
  <c r="I238" i="11"/>
  <c r="F238" i="11"/>
  <c r="C238" i="11"/>
  <c r="O237" i="11"/>
  <c r="N237" i="11"/>
  <c r="M237" i="11"/>
  <c r="L237" i="11"/>
  <c r="K237" i="11"/>
  <c r="J237" i="11"/>
  <c r="I237" i="11"/>
  <c r="H237" i="11"/>
  <c r="G237" i="11"/>
  <c r="F237" i="11"/>
  <c r="E237" i="11"/>
  <c r="D237" i="11"/>
  <c r="C237" i="11"/>
  <c r="O236" i="11"/>
  <c r="L236" i="11"/>
  <c r="I236" i="11"/>
  <c r="F236" i="11"/>
  <c r="C236" i="11" s="1"/>
  <c r="O235" i="11"/>
  <c r="L235" i="11"/>
  <c r="I235" i="11"/>
  <c r="I234" i="11" s="1"/>
  <c r="I230" i="11" s="1"/>
  <c r="I229" i="11" s="1"/>
  <c r="F235" i="11"/>
  <c r="C235" i="11"/>
  <c r="O234" i="11"/>
  <c r="N234" i="11"/>
  <c r="M234" i="11"/>
  <c r="L234" i="11"/>
  <c r="K234" i="11"/>
  <c r="J234" i="11"/>
  <c r="H234" i="11"/>
  <c r="G234" i="11"/>
  <c r="F234" i="11"/>
  <c r="C234" i="11" s="1"/>
  <c r="E234" i="11"/>
  <c r="D234" i="11"/>
  <c r="O233" i="11"/>
  <c r="O232" i="11" s="1"/>
  <c r="O230" i="11" s="1"/>
  <c r="O229" i="11" s="1"/>
  <c r="L233" i="11"/>
  <c r="I233" i="11"/>
  <c r="F233" i="11"/>
  <c r="C233" i="11"/>
  <c r="N232" i="11"/>
  <c r="M232" i="11"/>
  <c r="L232" i="11"/>
  <c r="K232" i="11"/>
  <c r="J232" i="11"/>
  <c r="I232" i="11"/>
  <c r="H232" i="11"/>
  <c r="G232" i="11"/>
  <c r="F232" i="11"/>
  <c r="C232" i="11" s="1"/>
  <c r="E232" i="11"/>
  <c r="D232" i="11"/>
  <c r="O231" i="11"/>
  <c r="L231" i="11"/>
  <c r="I231" i="11"/>
  <c r="F231" i="11"/>
  <c r="C231" i="11"/>
  <c r="N230" i="11"/>
  <c r="M230" i="11"/>
  <c r="L230" i="11"/>
  <c r="K230" i="11"/>
  <c r="J230" i="11"/>
  <c r="H230" i="11"/>
  <c r="G230" i="11"/>
  <c r="F230" i="11"/>
  <c r="C230" i="11" s="1"/>
  <c r="E230" i="11"/>
  <c r="D230" i="11"/>
  <c r="N229" i="11"/>
  <c r="M229" i="11"/>
  <c r="K229" i="11"/>
  <c r="J229" i="11"/>
  <c r="H229" i="11"/>
  <c r="G229" i="11"/>
  <c r="E229" i="11"/>
  <c r="D229" i="11"/>
  <c r="O228" i="11"/>
  <c r="L228" i="11"/>
  <c r="I228" i="11"/>
  <c r="F228" i="11"/>
  <c r="C228" i="11" s="1"/>
  <c r="O227" i="11"/>
  <c r="O226" i="11" s="1"/>
  <c r="L227" i="11"/>
  <c r="I227" i="11"/>
  <c r="I226" i="11" s="1"/>
  <c r="F227" i="11"/>
  <c r="C227" i="11"/>
  <c r="N226" i="11"/>
  <c r="M226" i="11"/>
  <c r="L226" i="11"/>
  <c r="K226" i="11"/>
  <c r="J226" i="11"/>
  <c r="H226" i="11"/>
  <c r="G226" i="11"/>
  <c r="F226" i="11"/>
  <c r="C226" i="11" s="1"/>
  <c r="E226" i="11"/>
  <c r="D226" i="11"/>
  <c r="O225" i="11"/>
  <c r="L225" i="11"/>
  <c r="I225" i="11"/>
  <c r="C225" i="11" s="1"/>
  <c r="F225" i="11"/>
  <c r="O224" i="11"/>
  <c r="L224" i="11"/>
  <c r="I224" i="11"/>
  <c r="F224" i="11"/>
  <c r="C224" i="11" s="1"/>
  <c r="O223" i="11"/>
  <c r="L223" i="11"/>
  <c r="I223" i="11"/>
  <c r="F223" i="11"/>
  <c r="C223" i="11"/>
  <c r="O222" i="11"/>
  <c r="L222" i="11"/>
  <c r="I222" i="11"/>
  <c r="F222" i="11"/>
  <c r="C222" i="11" s="1"/>
  <c r="O221" i="11"/>
  <c r="L221" i="11"/>
  <c r="I221" i="11"/>
  <c r="F221" i="11"/>
  <c r="C221" i="11"/>
  <c r="O220" i="11"/>
  <c r="L220" i="11"/>
  <c r="I220" i="11"/>
  <c r="F220" i="11"/>
  <c r="C220" i="11" s="1"/>
  <c r="O219" i="11"/>
  <c r="L219" i="11"/>
  <c r="I219" i="11"/>
  <c r="F219" i="11"/>
  <c r="C219" i="11"/>
  <c r="O218" i="11"/>
  <c r="L218" i="11"/>
  <c r="I218" i="11"/>
  <c r="F218" i="11"/>
  <c r="C218" i="11" s="1"/>
  <c r="O217" i="11"/>
  <c r="L217" i="11"/>
  <c r="I217" i="11"/>
  <c r="C217" i="11" s="1"/>
  <c r="F217" i="11"/>
  <c r="O216" i="11"/>
  <c r="L216" i="11"/>
  <c r="L215" i="11" s="1"/>
  <c r="C215" i="11" s="1"/>
  <c r="I216" i="11"/>
  <c r="F216" i="11"/>
  <c r="C216" i="11" s="1"/>
  <c r="O215" i="11"/>
  <c r="N215" i="11"/>
  <c r="M215" i="11"/>
  <c r="K215" i="11"/>
  <c r="J215" i="11"/>
  <c r="I215" i="11"/>
  <c r="H215" i="11"/>
  <c r="G215" i="11"/>
  <c r="F215" i="11"/>
  <c r="E215" i="11"/>
  <c r="D215" i="11"/>
  <c r="O214" i="11"/>
  <c r="L214" i="11"/>
  <c r="I214" i="11"/>
  <c r="F214" i="11"/>
  <c r="C214" i="11" s="1"/>
  <c r="O213" i="11"/>
  <c r="L213" i="11"/>
  <c r="I213" i="11"/>
  <c r="F213" i="11"/>
  <c r="C213" i="11"/>
  <c r="O212" i="11"/>
  <c r="L212" i="11"/>
  <c r="I212" i="11"/>
  <c r="F212" i="11"/>
  <c r="C212" i="11" s="1"/>
  <c r="O211" i="11"/>
  <c r="L211" i="11"/>
  <c r="I211" i="11"/>
  <c r="F211" i="11"/>
  <c r="C211" i="11"/>
  <c r="O210" i="11"/>
  <c r="L210" i="11"/>
  <c r="I210" i="11"/>
  <c r="F210" i="11"/>
  <c r="C210" i="11" s="1"/>
  <c r="O209" i="11"/>
  <c r="L209" i="11"/>
  <c r="I209" i="11"/>
  <c r="F209" i="11"/>
  <c r="C209" i="11"/>
  <c r="O208" i="11"/>
  <c r="L208" i="11"/>
  <c r="I208" i="11"/>
  <c r="F208" i="11"/>
  <c r="C208" i="11" s="1"/>
  <c r="O207" i="11"/>
  <c r="L207" i="11"/>
  <c r="I207" i="11"/>
  <c r="F207" i="11"/>
  <c r="C207" i="11"/>
  <c r="O206" i="11"/>
  <c r="L206" i="11"/>
  <c r="I206" i="11"/>
  <c r="F206" i="11"/>
  <c r="C206" i="11" s="1"/>
  <c r="O205" i="11"/>
  <c r="O204" i="11" s="1"/>
  <c r="L205" i="11"/>
  <c r="I205" i="11"/>
  <c r="I204" i="11" s="1"/>
  <c r="F205" i="11"/>
  <c r="C205" i="11"/>
  <c r="N204" i="11"/>
  <c r="N203" i="11" s="1"/>
  <c r="N194" i="11" s="1"/>
  <c r="N193" i="11" s="1"/>
  <c r="M204" i="11"/>
  <c r="L204" i="11"/>
  <c r="L203" i="11" s="1"/>
  <c r="K204" i="11"/>
  <c r="J204" i="11"/>
  <c r="J203" i="11" s="1"/>
  <c r="J194" i="11" s="1"/>
  <c r="J193" i="11" s="1"/>
  <c r="H204" i="11"/>
  <c r="H203" i="11" s="1"/>
  <c r="H194" i="11" s="1"/>
  <c r="H193" i="11" s="1"/>
  <c r="G204" i="11"/>
  <c r="F204" i="11"/>
  <c r="F203" i="11" s="1"/>
  <c r="E204" i="11"/>
  <c r="D204" i="11"/>
  <c r="D203" i="11" s="1"/>
  <c r="D194" i="11" s="1"/>
  <c r="D193" i="11" s="1"/>
  <c r="M203" i="11"/>
  <c r="K203" i="11"/>
  <c r="G203" i="11"/>
  <c r="E203" i="11"/>
  <c r="O202" i="11"/>
  <c r="L202" i="11"/>
  <c r="I202" i="11"/>
  <c r="F202" i="11"/>
  <c r="C202" i="11" s="1"/>
  <c r="O201" i="11"/>
  <c r="L201" i="11"/>
  <c r="I201" i="11"/>
  <c r="F201" i="11"/>
  <c r="C201" i="11"/>
  <c r="O200" i="11"/>
  <c r="L200" i="11"/>
  <c r="I200" i="11"/>
  <c r="F200" i="11"/>
  <c r="C200" i="11" s="1"/>
  <c r="O199" i="11"/>
  <c r="L199" i="11"/>
  <c r="I199" i="11"/>
  <c r="C199" i="11" s="1"/>
  <c r="F199" i="11"/>
  <c r="O198" i="11"/>
  <c r="L198" i="11"/>
  <c r="L197" i="11" s="1"/>
  <c r="I198" i="11"/>
  <c r="F198" i="11"/>
  <c r="C198" i="11" s="1"/>
  <c r="O197" i="11"/>
  <c r="N197" i="11"/>
  <c r="M197" i="11"/>
  <c r="K197" i="11"/>
  <c r="J197" i="11"/>
  <c r="I197" i="11"/>
  <c r="H197" i="11"/>
  <c r="G197" i="11"/>
  <c r="E197" i="11"/>
  <c r="D197" i="11"/>
  <c r="O196" i="11"/>
  <c r="L196" i="11"/>
  <c r="L195" i="11" s="1"/>
  <c r="L194" i="11" s="1"/>
  <c r="L193" i="11" s="1"/>
  <c r="I196" i="11"/>
  <c r="F196" i="11"/>
  <c r="O195" i="11"/>
  <c r="N195" i="11"/>
  <c r="M195" i="11"/>
  <c r="M194" i="11" s="1"/>
  <c r="M193" i="11" s="1"/>
  <c r="K195" i="11"/>
  <c r="K194" i="11" s="1"/>
  <c r="K193" i="11" s="1"/>
  <c r="J195" i="11"/>
  <c r="I195" i="11"/>
  <c r="H195" i="11"/>
  <c r="G195" i="11"/>
  <c r="G194" i="11" s="1"/>
  <c r="G193" i="11" s="1"/>
  <c r="E195" i="11"/>
  <c r="E194" i="11" s="1"/>
  <c r="E193" i="11" s="1"/>
  <c r="D195" i="11"/>
  <c r="O192" i="11"/>
  <c r="L192" i="11"/>
  <c r="L191" i="11" s="1"/>
  <c r="L190" i="11" s="1"/>
  <c r="I192" i="11"/>
  <c r="F192" i="11"/>
  <c r="F191" i="11" s="1"/>
  <c r="O191" i="11"/>
  <c r="O190" i="11" s="1"/>
  <c r="N191" i="11"/>
  <c r="M191" i="11"/>
  <c r="M190" i="11" s="1"/>
  <c r="K191" i="11"/>
  <c r="K190" i="11" s="1"/>
  <c r="J191" i="11"/>
  <c r="I191" i="11"/>
  <c r="I190" i="11" s="1"/>
  <c r="H191" i="11"/>
  <c r="G191" i="11"/>
  <c r="G190" i="11" s="1"/>
  <c r="E191" i="11"/>
  <c r="E190" i="11" s="1"/>
  <c r="D191" i="11"/>
  <c r="N190" i="11"/>
  <c r="J190" i="11"/>
  <c r="H190" i="11"/>
  <c r="D190" i="11"/>
  <c r="O189" i="11"/>
  <c r="O187" i="11" s="1"/>
  <c r="O186" i="11" s="1"/>
  <c r="L189" i="11"/>
  <c r="I189" i="11"/>
  <c r="F189" i="11"/>
  <c r="C189" i="11"/>
  <c r="O188" i="11"/>
  <c r="L188" i="11"/>
  <c r="L187" i="11" s="1"/>
  <c r="I188" i="11"/>
  <c r="F188" i="11"/>
  <c r="F187" i="11" s="1"/>
  <c r="N187" i="11"/>
  <c r="M187" i="11"/>
  <c r="K187" i="11"/>
  <c r="J187" i="11"/>
  <c r="I187" i="11"/>
  <c r="I186" i="11" s="1"/>
  <c r="H187" i="11"/>
  <c r="G187" i="11"/>
  <c r="E187" i="11"/>
  <c r="E186" i="11" s="1"/>
  <c r="D187" i="11"/>
  <c r="N186" i="11"/>
  <c r="J186" i="11"/>
  <c r="H186" i="11"/>
  <c r="D186" i="11"/>
  <c r="O185" i="11"/>
  <c r="O183" i="11" s="1"/>
  <c r="O172" i="11" s="1"/>
  <c r="L185" i="11"/>
  <c r="I185" i="11"/>
  <c r="F185" i="11"/>
  <c r="C185" i="11"/>
  <c r="O184" i="11"/>
  <c r="L184" i="11"/>
  <c r="L183" i="11" s="1"/>
  <c r="L172" i="11" s="1"/>
  <c r="I184" i="11"/>
  <c r="F184" i="11"/>
  <c r="F183" i="11" s="1"/>
  <c r="N183" i="11"/>
  <c r="M183" i="11"/>
  <c r="K183" i="11"/>
  <c r="J183" i="11"/>
  <c r="I183" i="11"/>
  <c r="H183" i="11"/>
  <c r="G183" i="11"/>
  <c r="E183" i="11"/>
  <c r="D183" i="11"/>
  <c r="O182" i="11"/>
  <c r="L182" i="11"/>
  <c r="I182" i="11"/>
  <c r="F182" i="11"/>
  <c r="C182" i="11" s="1"/>
  <c r="O181" i="11"/>
  <c r="L181" i="11"/>
  <c r="I181" i="11"/>
  <c r="F181" i="11"/>
  <c r="C181" i="11"/>
  <c r="O180" i="11"/>
  <c r="L180" i="11"/>
  <c r="I180" i="11"/>
  <c r="F180" i="11"/>
  <c r="C180" i="11" s="1"/>
  <c r="O179" i="11"/>
  <c r="L179" i="11"/>
  <c r="I179" i="11"/>
  <c r="I178" i="11" s="1"/>
  <c r="I173" i="11" s="1"/>
  <c r="F179" i="11"/>
  <c r="O178" i="11"/>
  <c r="N178" i="11"/>
  <c r="M178" i="11"/>
  <c r="L178" i="11"/>
  <c r="K178" i="11"/>
  <c r="J178" i="11"/>
  <c r="H178" i="11"/>
  <c r="G178" i="11"/>
  <c r="F178" i="11"/>
  <c r="C178" i="11" s="1"/>
  <c r="E178" i="11"/>
  <c r="D178" i="11"/>
  <c r="O177" i="11"/>
  <c r="L177" i="11"/>
  <c r="I177" i="11"/>
  <c r="F177" i="11"/>
  <c r="C177" i="11"/>
  <c r="O176" i="11"/>
  <c r="L176" i="11"/>
  <c r="I176" i="11"/>
  <c r="F176" i="11"/>
  <c r="C176" i="11" s="1"/>
  <c r="O175" i="11"/>
  <c r="L175" i="11"/>
  <c r="I175" i="11"/>
  <c r="F175" i="11"/>
  <c r="C175" i="11" s="1"/>
  <c r="O174" i="11"/>
  <c r="N174" i="11"/>
  <c r="M174" i="11"/>
  <c r="L174" i="11"/>
  <c r="K174" i="11"/>
  <c r="J174" i="11"/>
  <c r="I174" i="11"/>
  <c r="H174" i="11"/>
  <c r="G174" i="11"/>
  <c r="F174" i="11"/>
  <c r="C174" i="11" s="1"/>
  <c r="E174" i="11"/>
  <c r="D174" i="11"/>
  <c r="O173" i="11"/>
  <c r="N173" i="11"/>
  <c r="M173" i="11"/>
  <c r="L173" i="11"/>
  <c r="K173" i="11"/>
  <c r="J173" i="11"/>
  <c r="H173" i="11"/>
  <c r="G173" i="11"/>
  <c r="F173" i="11"/>
  <c r="E173" i="11"/>
  <c r="D173" i="11"/>
  <c r="N172" i="11"/>
  <c r="M172" i="11"/>
  <c r="K172" i="11"/>
  <c r="J172" i="11"/>
  <c r="H172" i="11"/>
  <c r="G172" i="11"/>
  <c r="E172" i="11"/>
  <c r="D172" i="11"/>
  <c r="O171" i="11"/>
  <c r="L171" i="11"/>
  <c r="I171" i="11"/>
  <c r="F171" i="11"/>
  <c r="C171" i="11"/>
  <c r="O170" i="11"/>
  <c r="L170" i="11"/>
  <c r="I170" i="11"/>
  <c r="F170" i="11"/>
  <c r="C170" i="11" s="1"/>
  <c r="O169" i="11"/>
  <c r="L169" i="11"/>
  <c r="I169" i="11"/>
  <c r="F169" i="11"/>
  <c r="C169" i="11"/>
  <c r="O168" i="11"/>
  <c r="L168" i="11"/>
  <c r="I168" i="11"/>
  <c r="F168" i="11"/>
  <c r="C168" i="11" s="1"/>
  <c r="O167" i="11"/>
  <c r="L167" i="11"/>
  <c r="I167" i="11"/>
  <c r="C167" i="11" s="1"/>
  <c r="F167" i="11"/>
  <c r="O166" i="11"/>
  <c r="L166" i="11"/>
  <c r="I166" i="11"/>
  <c r="F166" i="11"/>
  <c r="C166" i="11"/>
  <c r="O165" i="11"/>
  <c r="N165" i="11"/>
  <c r="M165" i="11"/>
  <c r="L165" i="11"/>
  <c r="K165" i="11"/>
  <c r="J165" i="11"/>
  <c r="I165" i="11"/>
  <c r="H165" i="11"/>
  <c r="G165" i="11"/>
  <c r="F165" i="11"/>
  <c r="E165" i="11"/>
  <c r="D165" i="11"/>
  <c r="C165" i="11"/>
  <c r="O164" i="11"/>
  <c r="N164" i="11"/>
  <c r="M164" i="11"/>
  <c r="L164" i="11"/>
  <c r="K164" i="11"/>
  <c r="J164" i="11"/>
  <c r="I164" i="11"/>
  <c r="H164" i="11"/>
  <c r="G164" i="11"/>
  <c r="F164" i="11"/>
  <c r="E164" i="11"/>
  <c r="D164" i="11"/>
  <c r="C164" i="11"/>
  <c r="O163" i="11"/>
  <c r="L163" i="11"/>
  <c r="I163" i="11"/>
  <c r="C163" i="11" s="1"/>
  <c r="F163" i="11"/>
  <c r="O162" i="11"/>
  <c r="L162" i="11"/>
  <c r="I162" i="11"/>
  <c r="F162" i="11"/>
  <c r="C162" i="11"/>
  <c r="O161" i="11"/>
  <c r="L161" i="11"/>
  <c r="I161" i="11"/>
  <c r="F161" i="11"/>
  <c r="C161" i="11"/>
  <c r="O160" i="11"/>
  <c r="L160" i="11"/>
  <c r="I160" i="11"/>
  <c r="F160" i="11"/>
  <c r="C160" i="11" s="1"/>
  <c r="O159" i="11"/>
  <c r="N159" i="11"/>
  <c r="M159" i="11"/>
  <c r="L159" i="11"/>
  <c r="K159" i="11"/>
  <c r="J159" i="11"/>
  <c r="I159" i="11"/>
  <c r="H159" i="11"/>
  <c r="G159" i="11"/>
  <c r="F159" i="11"/>
  <c r="C159" i="11" s="1"/>
  <c r="E159" i="11"/>
  <c r="D159" i="11"/>
  <c r="O158" i="11"/>
  <c r="L158" i="11"/>
  <c r="I158" i="11"/>
  <c r="F158" i="11"/>
  <c r="C158" i="11"/>
  <c r="O157" i="11"/>
  <c r="L157" i="11"/>
  <c r="I157" i="11"/>
  <c r="F157" i="11"/>
  <c r="C157" i="11" s="1"/>
  <c r="O156" i="11"/>
  <c r="L156" i="11"/>
  <c r="I156" i="11"/>
  <c r="F156" i="11"/>
  <c r="C156" i="11" s="1"/>
  <c r="O155" i="11"/>
  <c r="L155" i="11"/>
  <c r="I155" i="11"/>
  <c r="C155" i="11" s="1"/>
  <c r="F155" i="11"/>
  <c r="O154" i="11"/>
  <c r="L154" i="11"/>
  <c r="I154" i="11"/>
  <c r="F154" i="11"/>
  <c r="C154" i="11"/>
  <c r="O153" i="11"/>
  <c r="L153" i="11"/>
  <c r="I153" i="11"/>
  <c r="F153" i="11"/>
  <c r="C153" i="11" s="1"/>
  <c r="O152" i="11"/>
  <c r="L152" i="11"/>
  <c r="I152" i="11"/>
  <c r="F152" i="11"/>
  <c r="C152" i="11" s="1"/>
  <c r="O151" i="11"/>
  <c r="L151" i="11"/>
  <c r="L150" i="11" s="1"/>
  <c r="I151" i="11"/>
  <c r="F151" i="11"/>
  <c r="C151" i="11" s="1"/>
  <c r="O150" i="11"/>
  <c r="N150" i="11"/>
  <c r="M150" i="11"/>
  <c r="K150" i="11"/>
  <c r="J150" i="11"/>
  <c r="I150" i="11"/>
  <c r="H150" i="11"/>
  <c r="G150" i="11"/>
  <c r="F150" i="11"/>
  <c r="E150" i="11"/>
  <c r="D150" i="11"/>
  <c r="O149" i="11"/>
  <c r="L149" i="11"/>
  <c r="I149" i="11"/>
  <c r="F149" i="11"/>
  <c r="C149" i="11"/>
  <c r="O148" i="11"/>
  <c r="L148" i="11"/>
  <c r="I148" i="11"/>
  <c r="F148" i="11"/>
  <c r="C148" i="11" s="1"/>
  <c r="O147" i="11"/>
  <c r="L147" i="11"/>
  <c r="I147" i="11"/>
  <c r="F147" i="11"/>
  <c r="C147" i="11" s="1"/>
  <c r="O146" i="11"/>
  <c r="L146" i="11"/>
  <c r="I146" i="11"/>
  <c r="F146" i="11"/>
  <c r="C146" i="11"/>
  <c r="O145" i="11"/>
  <c r="L145" i="11"/>
  <c r="I145" i="11"/>
  <c r="F145" i="11"/>
  <c r="C145" i="11" s="1"/>
  <c r="O144" i="11"/>
  <c r="O143" i="11" s="1"/>
  <c r="L144" i="11"/>
  <c r="I144" i="11"/>
  <c r="F144" i="11"/>
  <c r="C144" i="11" s="1"/>
  <c r="N143" i="11"/>
  <c r="M143" i="11"/>
  <c r="L143" i="11"/>
  <c r="K143" i="11"/>
  <c r="J143" i="11"/>
  <c r="I143" i="11"/>
  <c r="H143" i="11"/>
  <c r="G143" i="11"/>
  <c r="F143" i="11"/>
  <c r="C143" i="11" s="1"/>
  <c r="E143" i="11"/>
  <c r="D143" i="11"/>
  <c r="O142" i="11"/>
  <c r="L142" i="11"/>
  <c r="I142" i="11"/>
  <c r="F142" i="11"/>
  <c r="C142" i="11"/>
  <c r="O141" i="11"/>
  <c r="O140" i="11" s="1"/>
  <c r="L141" i="11"/>
  <c r="I141" i="11"/>
  <c r="F141" i="11"/>
  <c r="C141" i="11" s="1"/>
  <c r="N140" i="11"/>
  <c r="M140" i="11"/>
  <c r="L140" i="11"/>
  <c r="K140" i="11"/>
  <c r="J140" i="11"/>
  <c r="I140" i="11"/>
  <c r="H140" i="11"/>
  <c r="G140" i="11"/>
  <c r="E140" i="11"/>
  <c r="D140" i="11"/>
  <c r="O139" i="11"/>
  <c r="L139" i="11"/>
  <c r="I139" i="11"/>
  <c r="F139" i="11"/>
  <c r="C139" i="11" s="1"/>
  <c r="O138" i="11"/>
  <c r="L138" i="11"/>
  <c r="I138" i="11"/>
  <c r="F138" i="11"/>
  <c r="C138" i="11"/>
  <c r="O137" i="11"/>
  <c r="L137" i="11"/>
  <c r="I137" i="11"/>
  <c r="F137" i="11"/>
  <c r="C137" i="11" s="1"/>
  <c r="O136" i="11"/>
  <c r="O135" i="11" s="1"/>
  <c r="O129" i="11" s="1"/>
  <c r="L136" i="11"/>
  <c r="I136" i="11"/>
  <c r="F136" i="11"/>
  <c r="C136" i="11" s="1"/>
  <c r="N135" i="11"/>
  <c r="M135" i="11"/>
  <c r="L135" i="11"/>
  <c r="K135" i="11"/>
  <c r="J135" i="11"/>
  <c r="I135" i="11"/>
  <c r="H135" i="11"/>
  <c r="G135" i="11"/>
  <c r="F135" i="11"/>
  <c r="C135" i="11" s="1"/>
  <c r="E135" i="11"/>
  <c r="D135" i="11"/>
  <c r="O134" i="11"/>
  <c r="L134" i="11"/>
  <c r="I134" i="11"/>
  <c r="F134" i="11"/>
  <c r="C134" i="11"/>
  <c r="O133" i="11"/>
  <c r="L133" i="11"/>
  <c r="I133" i="11"/>
  <c r="F133" i="11"/>
  <c r="C133" i="11" s="1"/>
  <c r="O132" i="11"/>
  <c r="L132" i="11"/>
  <c r="I132" i="11"/>
  <c r="F132" i="11"/>
  <c r="C132" i="11" s="1"/>
  <c r="O131" i="11"/>
  <c r="L131" i="11"/>
  <c r="C131" i="11" s="1"/>
  <c r="I131" i="11"/>
  <c r="F131" i="11"/>
  <c r="O130" i="11"/>
  <c r="N130" i="11"/>
  <c r="M130" i="11"/>
  <c r="L130" i="11"/>
  <c r="K130" i="11"/>
  <c r="J130" i="11"/>
  <c r="I130" i="11"/>
  <c r="H130" i="11"/>
  <c r="G130" i="11"/>
  <c r="F130" i="11"/>
  <c r="E130" i="11"/>
  <c r="D130" i="11"/>
  <c r="C130" i="11"/>
  <c r="N129" i="11"/>
  <c r="M129" i="11"/>
  <c r="K129" i="11"/>
  <c r="J129" i="11"/>
  <c r="I129" i="11"/>
  <c r="H129" i="11"/>
  <c r="G129" i="11"/>
  <c r="E129" i="11"/>
  <c r="D129" i="11"/>
  <c r="O128" i="11"/>
  <c r="L128" i="11"/>
  <c r="I128" i="11"/>
  <c r="F128" i="11"/>
  <c r="C128" i="11" s="1"/>
  <c r="O127" i="11"/>
  <c r="N127" i="11"/>
  <c r="M127" i="11"/>
  <c r="L127" i="11"/>
  <c r="K127" i="11"/>
  <c r="J127" i="11"/>
  <c r="I127" i="11"/>
  <c r="H127" i="11"/>
  <c r="G127" i="11"/>
  <c r="F127" i="11"/>
  <c r="E127" i="11"/>
  <c r="D127" i="11"/>
  <c r="C127" i="11"/>
  <c r="O126" i="11"/>
  <c r="L126" i="11"/>
  <c r="I126" i="11"/>
  <c r="F126" i="11"/>
  <c r="C126" i="11" s="1"/>
  <c r="O125" i="11"/>
  <c r="L125" i="11"/>
  <c r="I125" i="11"/>
  <c r="F125" i="11"/>
  <c r="C125" i="11" s="1"/>
  <c r="O124" i="11"/>
  <c r="L124" i="11"/>
  <c r="I124" i="11"/>
  <c r="C124" i="11" s="1"/>
  <c r="F124" i="11"/>
  <c r="O123" i="11"/>
  <c r="L123" i="11"/>
  <c r="I123" i="11"/>
  <c r="F123" i="11"/>
  <c r="C123" i="11"/>
  <c r="O122" i="11"/>
  <c r="O121" i="11" s="1"/>
  <c r="L122" i="11"/>
  <c r="I122" i="11"/>
  <c r="F122" i="11"/>
  <c r="C122" i="11" s="1"/>
  <c r="N121" i="11"/>
  <c r="M121" i="11"/>
  <c r="L121" i="11"/>
  <c r="K121" i="11"/>
  <c r="J121" i="11"/>
  <c r="I121" i="11"/>
  <c r="H121" i="11"/>
  <c r="G121" i="11"/>
  <c r="F121" i="11"/>
  <c r="E121" i="11"/>
  <c r="D121" i="11"/>
  <c r="O120" i="11"/>
  <c r="L120" i="11"/>
  <c r="I120" i="11"/>
  <c r="F120" i="11"/>
  <c r="C120" i="11"/>
  <c r="O119" i="11"/>
  <c r="L119" i="11"/>
  <c r="I119" i="11"/>
  <c r="F119" i="11"/>
  <c r="C119" i="11"/>
  <c r="O118" i="11"/>
  <c r="L118" i="11"/>
  <c r="I118" i="11"/>
  <c r="F118" i="11"/>
  <c r="C118" i="11"/>
  <c r="O117" i="11"/>
  <c r="L117" i="11"/>
  <c r="I117" i="11"/>
  <c r="F117" i="11"/>
  <c r="C117" i="11" s="1"/>
  <c r="O116" i="11"/>
  <c r="L116" i="11"/>
  <c r="I116" i="11"/>
  <c r="F116" i="11"/>
  <c r="C116" i="11" s="1"/>
  <c r="O115" i="11"/>
  <c r="N115" i="11"/>
  <c r="M115" i="11"/>
  <c r="L115" i="11"/>
  <c r="K115" i="11"/>
  <c r="J115" i="11"/>
  <c r="I115" i="11"/>
  <c r="H115" i="11"/>
  <c r="G115" i="11"/>
  <c r="F115" i="11"/>
  <c r="C115" i="11" s="1"/>
  <c r="E115" i="11"/>
  <c r="D115" i="11"/>
  <c r="O114" i="11"/>
  <c r="L114" i="11"/>
  <c r="I114" i="11"/>
  <c r="F114" i="11"/>
  <c r="C114" i="11"/>
  <c r="O113" i="11"/>
  <c r="L113" i="11"/>
  <c r="I113" i="11"/>
  <c r="F113" i="11"/>
  <c r="C113" i="11" s="1"/>
  <c r="O112" i="11"/>
  <c r="L112" i="11"/>
  <c r="I112" i="11"/>
  <c r="F112" i="11"/>
  <c r="C112" i="11" s="1"/>
  <c r="O111" i="11"/>
  <c r="N111" i="11"/>
  <c r="M111" i="11"/>
  <c r="L111" i="11"/>
  <c r="K111" i="11"/>
  <c r="J111" i="11"/>
  <c r="I111" i="11"/>
  <c r="H111" i="11"/>
  <c r="G111" i="11"/>
  <c r="F111" i="11"/>
  <c r="C111" i="11" s="1"/>
  <c r="E111" i="11"/>
  <c r="D111" i="11"/>
  <c r="O110" i="11"/>
  <c r="L110" i="11"/>
  <c r="I110" i="11"/>
  <c r="F110" i="11"/>
  <c r="C110" i="11"/>
  <c r="O109" i="11"/>
  <c r="L109" i="11"/>
  <c r="I109" i="11"/>
  <c r="F109" i="11"/>
  <c r="C109" i="11" s="1"/>
  <c r="O108" i="11"/>
  <c r="L108" i="11"/>
  <c r="I108" i="11"/>
  <c r="F108" i="11"/>
  <c r="C108" i="11" s="1"/>
  <c r="O107" i="11"/>
  <c r="L107" i="11"/>
  <c r="I107" i="11"/>
  <c r="F107" i="11"/>
  <c r="C107" i="11" s="1"/>
  <c r="O106" i="11"/>
  <c r="L106" i="11"/>
  <c r="I106" i="11"/>
  <c r="F106" i="11"/>
  <c r="C106" i="11"/>
  <c r="O105" i="11"/>
  <c r="L105" i="11"/>
  <c r="I105" i="11"/>
  <c r="F105" i="11"/>
  <c r="C105" i="11" s="1"/>
  <c r="O104" i="11"/>
  <c r="L104" i="11"/>
  <c r="I104" i="11"/>
  <c r="F104" i="11"/>
  <c r="C104" i="11" s="1"/>
  <c r="O103" i="11"/>
  <c r="L103" i="11"/>
  <c r="L102" i="11" s="1"/>
  <c r="I103" i="11"/>
  <c r="F103" i="11"/>
  <c r="C103" i="11" s="1"/>
  <c r="O102" i="11"/>
  <c r="N102" i="11"/>
  <c r="M102" i="11"/>
  <c r="K102" i="11"/>
  <c r="J102" i="11"/>
  <c r="I102" i="11"/>
  <c r="H102" i="11"/>
  <c r="G102" i="11"/>
  <c r="E102" i="11"/>
  <c r="D102" i="11"/>
  <c r="O101" i="11"/>
  <c r="L101" i="11"/>
  <c r="I101" i="11"/>
  <c r="F101" i="11"/>
  <c r="C101" i="11" s="1"/>
  <c r="O100" i="11"/>
  <c r="L100" i="11"/>
  <c r="I100" i="11"/>
  <c r="C100" i="11" s="1"/>
  <c r="F100" i="11"/>
  <c r="O99" i="11"/>
  <c r="L99" i="11"/>
  <c r="I99" i="11"/>
  <c r="F99" i="11"/>
  <c r="C99" i="11" s="1"/>
  <c r="O98" i="11"/>
  <c r="L98" i="11"/>
  <c r="I98" i="11"/>
  <c r="F98" i="11"/>
  <c r="C98" i="11"/>
  <c r="O97" i="11"/>
  <c r="L97" i="11"/>
  <c r="I97" i="11"/>
  <c r="F97" i="11"/>
  <c r="C97" i="11" s="1"/>
  <c r="O96" i="11"/>
  <c r="L96" i="11"/>
  <c r="I96" i="11"/>
  <c r="C96" i="11" s="1"/>
  <c r="F96" i="11"/>
  <c r="O95" i="11"/>
  <c r="L95" i="11"/>
  <c r="L94" i="11" s="1"/>
  <c r="I95" i="11"/>
  <c r="F95" i="11"/>
  <c r="C95" i="11" s="1"/>
  <c r="O94" i="11"/>
  <c r="N94" i="11"/>
  <c r="M94" i="11"/>
  <c r="K94" i="11"/>
  <c r="J94" i="11"/>
  <c r="H94" i="11"/>
  <c r="G94" i="11"/>
  <c r="E94" i="11"/>
  <c r="D94" i="11"/>
  <c r="O93" i="11"/>
  <c r="L93" i="11"/>
  <c r="I93" i="11"/>
  <c r="F93" i="11"/>
  <c r="C93" i="11" s="1"/>
  <c r="O92" i="11"/>
  <c r="L92" i="11"/>
  <c r="I92" i="11"/>
  <c r="C92" i="11" s="1"/>
  <c r="F92" i="11"/>
  <c r="O91" i="11"/>
  <c r="L91" i="11"/>
  <c r="I91" i="11"/>
  <c r="F91" i="11"/>
  <c r="C91" i="11" s="1"/>
  <c r="O90" i="11"/>
  <c r="O88" i="11" s="1"/>
  <c r="L90" i="11"/>
  <c r="I90" i="11"/>
  <c r="F90" i="11"/>
  <c r="C90" i="11"/>
  <c r="O89" i="11"/>
  <c r="L89" i="11"/>
  <c r="L88" i="11" s="1"/>
  <c r="I89" i="11"/>
  <c r="F89" i="11"/>
  <c r="F88" i="11" s="1"/>
  <c r="N88" i="11"/>
  <c r="M88" i="11"/>
  <c r="M82" i="11" s="1"/>
  <c r="K88" i="11"/>
  <c r="J88" i="11"/>
  <c r="I88" i="11"/>
  <c r="H88" i="11"/>
  <c r="G88" i="11"/>
  <c r="E88" i="11"/>
  <c r="E82" i="11" s="1"/>
  <c r="D88" i="11"/>
  <c r="O87" i="11"/>
  <c r="L87" i="11"/>
  <c r="L83" i="11" s="1"/>
  <c r="L82" i="11" s="1"/>
  <c r="I87" i="11"/>
  <c r="F87" i="11"/>
  <c r="C87" i="11" s="1"/>
  <c r="O86" i="11"/>
  <c r="L86" i="11"/>
  <c r="I86" i="11"/>
  <c r="F86" i="11"/>
  <c r="C86" i="11"/>
  <c r="O85" i="11"/>
  <c r="L85" i="11"/>
  <c r="I85" i="11"/>
  <c r="F85" i="11"/>
  <c r="C85" i="11" s="1"/>
  <c r="O84" i="11"/>
  <c r="O83" i="11" s="1"/>
  <c r="O82" i="11" s="1"/>
  <c r="L84" i="11"/>
  <c r="I84" i="11"/>
  <c r="C84" i="11" s="1"/>
  <c r="F84" i="11"/>
  <c r="N83" i="11"/>
  <c r="N82" i="11" s="1"/>
  <c r="M83" i="11"/>
  <c r="K83" i="11"/>
  <c r="J83" i="11"/>
  <c r="J82" i="11" s="1"/>
  <c r="H83" i="11"/>
  <c r="H82" i="11" s="1"/>
  <c r="G83" i="11"/>
  <c r="F83" i="11"/>
  <c r="E83" i="11"/>
  <c r="D83" i="11"/>
  <c r="D82" i="11" s="1"/>
  <c r="K82" i="11"/>
  <c r="G82" i="11"/>
  <c r="O81" i="11"/>
  <c r="L81" i="11"/>
  <c r="I81" i="11"/>
  <c r="F81" i="11"/>
  <c r="C81" i="11" s="1"/>
  <c r="O80" i="11"/>
  <c r="O79" i="11" s="1"/>
  <c r="L80" i="11"/>
  <c r="I80" i="11"/>
  <c r="C80" i="11" s="1"/>
  <c r="F80" i="11"/>
  <c r="N79" i="11"/>
  <c r="M79" i="11"/>
  <c r="L79" i="11"/>
  <c r="K79" i="11"/>
  <c r="J79" i="11"/>
  <c r="H79" i="11"/>
  <c r="G79" i="11"/>
  <c r="F79" i="11"/>
  <c r="E79" i="11"/>
  <c r="D79" i="11"/>
  <c r="O78" i="11"/>
  <c r="O76" i="11" s="1"/>
  <c r="L78" i="11"/>
  <c r="I78" i="11"/>
  <c r="F78" i="11"/>
  <c r="C78" i="11"/>
  <c r="O77" i="11"/>
  <c r="L77" i="11"/>
  <c r="L76" i="11" s="1"/>
  <c r="L75" i="11" s="1"/>
  <c r="I77" i="11"/>
  <c r="F77" i="11"/>
  <c r="F76" i="11" s="1"/>
  <c r="N76" i="11"/>
  <c r="M76" i="11"/>
  <c r="M75" i="11" s="1"/>
  <c r="M74" i="11" s="1"/>
  <c r="K76" i="11"/>
  <c r="K75" i="11" s="1"/>
  <c r="K74" i="11" s="1"/>
  <c r="J76" i="11"/>
  <c r="I76" i="11"/>
  <c r="H76" i="11"/>
  <c r="G76" i="11"/>
  <c r="G75" i="11" s="1"/>
  <c r="G74" i="11" s="1"/>
  <c r="E76" i="11"/>
  <c r="E75" i="11" s="1"/>
  <c r="E74" i="11" s="1"/>
  <c r="D76" i="11"/>
  <c r="N75" i="11"/>
  <c r="J75" i="11"/>
  <c r="J74" i="11" s="1"/>
  <c r="H75" i="11"/>
  <c r="D75" i="11"/>
  <c r="O73" i="11"/>
  <c r="L73" i="11"/>
  <c r="I73" i="11"/>
  <c r="F73" i="11"/>
  <c r="C73" i="11" s="1"/>
  <c r="O72" i="11"/>
  <c r="L72" i="11"/>
  <c r="I72" i="11"/>
  <c r="C72" i="11" s="1"/>
  <c r="F72" i="11"/>
  <c r="O71" i="11"/>
  <c r="L71" i="11"/>
  <c r="I71" i="11"/>
  <c r="F71" i="11"/>
  <c r="C71" i="11" s="1"/>
  <c r="O70" i="11"/>
  <c r="O68" i="11" s="1"/>
  <c r="O66" i="11" s="1"/>
  <c r="L70" i="11"/>
  <c r="I70" i="11"/>
  <c r="F70" i="11"/>
  <c r="C70" i="11"/>
  <c r="O69" i="11"/>
  <c r="L69" i="11"/>
  <c r="L68" i="11" s="1"/>
  <c r="I69" i="11"/>
  <c r="F69" i="11"/>
  <c r="F68" i="11" s="1"/>
  <c r="C68" i="11" s="1"/>
  <c r="N68" i="11"/>
  <c r="N66" i="11" s="1"/>
  <c r="M68" i="11"/>
  <c r="M66" i="11" s="1"/>
  <c r="K68" i="11"/>
  <c r="J68" i="11"/>
  <c r="J66" i="11" s="1"/>
  <c r="I68" i="11"/>
  <c r="I66" i="11" s="1"/>
  <c r="H68" i="11"/>
  <c r="G68" i="11"/>
  <c r="E68" i="11"/>
  <c r="E66" i="11" s="1"/>
  <c r="D68" i="11"/>
  <c r="O67" i="11"/>
  <c r="L67" i="11"/>
  <c r="L66" i="11" s="1"/>
  <c r="I67" i="11"/>
  <c r="F67" i="11"/>
  <c r="C67" i="11" s="1"/>
  <c r="K66" i="11"/>
  <c r="H66" i="11"/>
  <c r="G66" i="11"/>
  <c r="D66" i="11"/>
  <c r="O65" i="11"/>
  <c r="L65" i="11"/>
  <c r="I65" i="11"/>
  <c r="F65" i="11"/>
  <c r="C65" i="11" s="1"/>
  <c r="O64" i="11"/>
  <c r="L64" i="11"/>
  <c r="I64" i="11"/>
  <c r="C64" i="11" s="1"/>
  <c r="F64" i="11"/>
  <c r="O63" i="11"/>
  <c r="L63" i="11"/>
  <c r="I63" i="11"/>
  <c r="F63" i="11"/>
  <c r="C63" i="11" s="1"/>
  <c r="O62" i="11"/>
  <c r="L62" i="11"/>
  <c r="I62" i="11"/>
  <c r="F62" i="11"/>
  <c r="C62" i="11"/>
  <c r="O61" i="11"/>
  <c r="L61" i="11"/>
  <c r="I61" i="11"/>
  <c r="F61" i="11"/>
  <c r="F57" i="11" s="1"/>
  <c r="O60" i="11"/>
  <c r="L60" i="11"/>
  <c r="I60" i="11"/>
  <c r="C60" i="11" s="1"/>
  <c r="F60" i="11"/>
  <c r="O59" i="11"/>
  <c r="L59" i="11"/>
  <c r="I59" i="11"/>
  <c r="F59" i="11"/>
  <c r="C59" i="11" s="1"/>
  <c r="O58" i="11"/>
  <c r="O57" i="11" s="1"/>
  <c r="L58" i="11"/>
  <c r="I58" i="11"/>
  <c r="I57" i="11" s="1"/>
  <c r="F58" i="11"/>
  <c r="C58" i="11"/>
  <c r="N57" i="11"/>
  <c r="M57" i="11"/>
  <c r="L57" i="11"/>
  <c r="K57" i="11"/>
  <c r="J57" i="11"/>
  <c r="H57" i="11"/>
  <c r="G57" i="11"/>
  <c r="E57" i="11"/>
  <c r="D57" i="11"/>
  <c r="O56" i="11"/>
  <c r="L56" i="11"/>
  <c r="I56" i="11"/>
  <c r="C56" i="11" s="1"/>
  <c r="F56" i="11"/>
  <c r="O55" i="11"/>
  <c r="L55" i="11"/>
  <c r="L54" i="11" s="1"/>
  <c r="L53" i="11" s="1"/>
  <c r="I55" i="11"/>
  <c r="F55" i="11"/>
  <c r="C55" i="11" s="1"/>
  <c r="O54" i="11"/>
  <c r="O53" i="11" s="1"/>
  <c r="O52" i="11" s="1"/>
  <c r="N54" i="11"/>
  <c r="M54" i="11"/>
  <c r="M53" i="11" s="1"/>
  <c r="M52" i="11" s="1"/>
  <c r="K54" i="11"/>
  <c r="K53" i="11" s="1"/>
  <c r="K52" i="11" s="1"/>
  <c r="J54" i="11"/>
  <c r="H54" i="11"/>
  <c r="G54" i="11"/>
  <c r="G53" i="11" s="1"/>
  <c r="G52" i="11" s="1"/>
  <c r="E54" i="11"/>
  <c r="E53" i="11" s="1"/>
  <c r="E52" i="11" s="1"/>
  <c r="E51" i="11" s="1"/>
  <c r="E50" i="11" s="1"/>
  <c r="D54" i="11"/>
  <c r="N53" i="11"/>
  <c r="J53" i="11"/>
  <c r="J52" i="11" s="1"/>
  <c r="H53" i="11"/>
  <c r="H52" i="11" s="1"/>
  <c r="D53" i="11"/>
  <c r="D52" i="11" s="1"/>
  <c r="O46" i="11"/>
  <c r="C46" i="11" s="1"/>
  <c r="O45" i="11"/>
  <c r="O44" i="11" s="1"/>
  <c r="C44" i="11" s="1"/>
  <c r="N44" i="11"/>
  <c r="M44" i="11"/>
  <c r="L43" i="11"/>
  <c r="I43" i="11"/>
  <c r="I42" i="11" s="1"/>
  <c r="F43" i="11"/>
  <c r="C43" i="11" s="1"/>
  <c r="L42" i="11"/>
  <c r="K42" i="11"/>
  <c r="J42" i="11"/>
  <c r="H42" i="11"/>
  <c r="G42" i="11"/>
  <c r="F42" i="11"/>
  <c r="E42" i="11"/>
  <c r="D42" i="11"/>
  <c r="F41" i="11"/>
  <c r="C41" i="11" s="1"/>
  <c r="L40" i="11"/>
  <c r="C40" i="11" s="1"/>
  <c r="L39" i="11"/>
  <c r="C39" i="11" s="1"/>
  <c r="L38" i="11"/>
  <c r="C38" i="11" s="1"/>
  <c r="L37" i="11"/>
  <c r="K36" i="11"/>
  <c r="J36" i="11"/>
  <c r="L35" i="11"/>
  <c r="C35" i="11" s="1"/>
  <c r="L34" i="11"/>
  <c r="K33" i="11"/>
  <c r="J33" i="11"/>
  <c r="L32" i="11"/>
  <c r="C32" i="11" s="1"/>
  <c r="L31" i="11"/>
  <c r="C31" i="11" s="1"/>
  <c r="K31" i="11"/>
  <c r="J31" i="11"/>
  <c r="L30" i="11"/>
  <c r="C30" i="11" s="1"/>
  <c r="L29" i="11"/>
  <c r="C29" i="11" s="1"/>
  <c r="L28" i="11"/>
  <c r="K27" i="11"/>
  <c r="J27" i="11"/>
  <c r="J26" i="11" s="1"/>
  <c r="K26" i="11"/>
  <c r="F25" i="11"/>
  <c r="C25" i="11" s="1"/>
  <c r="O24" i="11"/>
  <c r="I24" i="11"/>
  <c r="F24" i="11"/>
  <c r="O23" i="11"/>
  <c r="O21" i="11" s="1"/>
  <c r="L23" i="11"/>
  <c r="I23" i="11"/>
  <c r="F23" i="11"/>
  <c r="C23" i="11"/>
  <c r="O22" i="11"/>
  <c r="L22" i="11"/>
  <c r="L21" i="11" s="1"/>
  <c r="I22" i="11"/>
  <c r="F22" i="11"/>
  <c r="N21" i="11"/>
  <c r="N287" i="11" s="1"/>
  <c r="N286" i="11" s="1"/>
  <c r="M21" i="11"/>
  <c r="K21" i="11"/>
  <c r="K287" i="11" s="1"/>
  <c r="K286" i="11" s="1"/>
  <c r="J21" i="11"/>
  <c r="J287" i="11" s="1"/>
  <c r="J286" i="11" s="1"/>
  <c r="I21" i="11"/>
  <c r="H21" i="11"/>
  <c r="H287" i="11" s="1"/>
  <c r="H286" i="11" s="1"/>
  <c r="G21" i="11"/>
  <c r="G287" i="11" s="1"/>
  <c r="G286" i="11" s="1"/>
  <c r="E21" i="11"/>
  <c r="D21" i="11"/>
  <c r="D287" i="11" s="1"/>
  <c r="D286" i="11" s="1"/>
  <c r="N20" i="11"/>
  <c r="K20" i="11"/>
  <c r="H20" i="11"/>
  <c r="D20" i="11"/>
  <c r="O296" i="10"/>
  <c r="L296" i="10"/>
  <c r="I296" i="10"/>
  <c r="F296" i="10"/>
  <c r="C296" i="10"/>
  <c r="O295" i="10"/>
  <c r="L295" i="10"/>
  <c r="I295" i="10"/>
  <c r="F295" i="10"/>
  <c r="C295" i="10" s="1"/>
  <c r="O294" i="10"/>
  <c r="L294" i="10"/>
  <c r="I294" i="10"/>
  <c r="C294" i="10" s="1"/>
  <c r="F294" i="10"/>
  <c r="O293" i="10"/>
  <c r="L293" i="10"/>
  <c r="I293" i="10"/>
  <c r="F293" i="10"/>
  <c r="O292" i="10"/>
  <c r="L292" i="10"/>
  <c r="I292" i="10"/>
  <c r="F292" i="10"/>
  <c r="C292" i="10"/>
  <c r="O291" i="10"/>
  <c r="L291" i="10"/>
  <c r="I291" i="10"/>
  <c r="F291" i="10"/>
  <c r="C291" i="10" s="1"/>
  <c r="O290" i="10"/>
  <c r="O288" i="10" s="1"/>
  <c r="L290" i="10"/>
  <c r="I290" i="10"/>
  <c r="F290" i="10"/>
  <c r="C290" i="10"/>
  <c r="O289" i="10"/>
  <c r="L289" i="10"/>
  <c r="I289" i="10"/>
  <c r="F289" i="10"/>
  <c r="N288" i="10"/>
  <c r="M288" i="10"/>
  <c r="K288" i="10"/>
  <c r="J288" i="10"/>
  <c r="I288" i="10"/>
  <c r="H288" i="10"/>
  <c r="G288" i="10"/>
  <c r="E288" i="10"/>
  <c r="D288" i="10"/>
  <c r="O283" i="10"/>
  <c r="O281" i="10" s="1"/>
  <c r="L283" i="10"/>
  <c r="I283" i="10"/>
  <c r="F283" i="10"/>
  <c r="C283" i="10"/>
  <c r="O282" i="10"/>
  <c r="L282" i="10"/>
  <c r="L281" i="10" s="1"/>
  <c r="I282" i="10"/>
  <c r="F282" i="10"/>
  <c r="F281" i="10" s="1"/>
  <c r="N281" i="10"/>
  <c r="M281" i="10"/>
  <c r="K281" i="10"/>
  <c r="J281" i="10"/>
  <c r="I281" i="10"/>
  <c r="H281" i="10"/>
  <c r="G281" i="10"/>
  <c r="E281" i="10"/>
  <c r="D281" i="10"/>
  <c r="O280" i="10"/>
  <c r="L280" i="10"/>
  <c r="L279" i="10" s="1"/>
  <c r="I280" i="10"/>
  <c r="F280" i="10"/>
  <c r="C280" i="10" s="1"/>
  <c r="O279" i="10"/>
  <c r="N279" i="10"/>
  <c r="M279" i="10"/>
  <c r="M268" i="10" s="1"/>
  <c r="K279" i="10"/>
  <c r="K268" i="10" s="1"/>
  <c r="J279" i="10"/>
  <c r="I279" i="10"/>
  <c r="H279" i="10"/>
  <c r="G279" i="10"/>
  <c r="E279" i="10"/>
  <c r="D279" i="10"/>
  <c r="O278" i="10"/>
  <c r="L278" i="10"/>
  <c r="I278" i="10"/>
  <c r="F278" i="10"/>
  <c r="C278" i="10" s="1"/>
  <c r="O277" i="10"/>
  <c r="L277" i="10"/>
  <c r="I277" i="10"/>
  <c r="C277" i="10" s="1"/>
  <c r="F277" i="10"/>
  <c r="O276" i="10"/>
  <c r="L276" i="10"/>
  <c r="L275" i="10" s="1"/>
  <c r="I276" i="10"/>
  <c r="F276" i="10"/>
  <c r="C276" i="10" s="1"/>
  <c r="O275" i="10"/>
  <c r="N275" i="10"/>
  <c r="M275" i="10"/>
  <c r="K275" i="10"/>
  <c r="J275" i="10"/>
  <c r="H275" i="10"/>
  <c r="G275" i="10"/>
  <c r="E275" i="10"/>
  <c r="D275" i="10"/>
  <c r="O274" i="10"/>
  <c r="L274" i="10"/>
  <c r="I274" i="10"/>
  <c r="F274" i="10"/>
  <c r="C274" i="10" s="1"/>
  <c r="O273" i="10"/>
  <c r="L273" i="10"/>
  <c r="I273" i="10"/>
  <c r="C273" i="10" s="1"/>
  <c r="F273" i="10"/>
  <c r="O272" i="10"/>
  <c r="L272" i="10"/>
  <c r="L271" i="10" s="1"/>
  <c r="I272" i="10"/>
  <c r="F272" i="10"/>
  <c r="C272" i="10" s="1"/>
  <c r="O271" i="10"/>
  <c r="O269" i="10" s="1"/>
  <c r="O268" i="10" s="1"/>
  <c r="N271" i="10"/>
  <c r="M271" i="10"/>
  <c r="K271" i="10"/>
  <c r="J271" i="10"/>
  <c r="H271" i="10"/>
  <c r="G271" i="10"/>
  <c r="G269" i="10" s="1"/>
  <c r="G268" i="10" s="1"/>
  <c r="E271" i="10"/>
  <c r="D271" i="10"/>
  <c r="D269" i="10" s="1"/>
  <c r="D268" i="10" s="1"/>
  <c r="O270" i="10"/>
  <c r="L270" i="10"/>
  <c r="I270" i="10"/>
  <c r="F270" i="10"/>
  <c r="J269" i="10"/>
  <c r="E269" i="10"/>
  <c r="E268" i="10" s="1"/>
  <c r="N268" i="10"/>
  <c r="J268" i="10"/>
  <c r="H268" i="10"/>
  <c r="O267" i="10"/>
  <c r="L267" i="10"/>
  <c r="I267" i="10"/>
  <c r="F267" i="10"/>
  <c r="C267" i="10"/>
  <c r="O266" i="10"/>
  <c r="L266" i="10"/>
  <c r="I266" i="10"/>
  <c r="F266" i="10"/>
  <c r="C266" i="10" s="1"/>
  <c r="O265" i="10"/>
  <c r="L265" i="10"/>
  <c r="I265" i="10"/>
  <c r="C265" i="10" s="1"/>
  <c r="F265" i="10"/>
  <c r="O264" i="10"/>
  <c r="L264" i="10"/>
  <c r="L263" i="10" s="1"/>
  <c r="I264" i="10"/>
  <c r="F264" i="10"/>
  <c r="C264" i="10" s="1"/>
  <c r="O263" i="10"/>
  <c r="N263" i="10"/>
  <c r="M263" i="10"/>
  <c r="K263" i="10"/>
  <c r="J263" i="10"/>
  <c r="H263" i="10"/>
  <c r="G263" i="10"/>
  <c r="E263" i="10"/>
  <c r="D263" i="10"/>
  <c r="O262" i="10"/>
  <c r="L262" i="10"/>
  <c r="I262" i="10"/>
  <c r="F262" i="10"/>
  <c r="C262" i="10" s="1"/>
  <c r="O261" i="10"/>
  <c r="L261" i="10"/>
  <c r="I261" i="10"/>
  <c r="C261" i="10" s="1"/>
  <c r="F261" i="10"/>
  <c r="O260" i="10"/>
  <c r="L260" i="10"/>
  <c r="L259" i="10" s="1"/>
  <c r="I260" i="10"/>
  <c r="F260" i="10"/>
  <c r="C260" i="10" s="1"/>
  <c r="O259" i="10"/>
  <c r="O258" i="10" s="1"/>
  <c r="N259" i="10"/>
  <c r="M259" i="10"/>
  <c r="M258" i="10" s="1"/>
  <c r="K259" i="10"/>
  <c r="K258" i="10" s="1"/>
  <c r="J259" i="10"/>
  <c r="H259" i="10"/>
  <c r="G259" i="10"/>
  <c r="G258" i="10" s="1"/>
  <c r="E259" i="10"/>
  <c r="E258" i="10" s="1"/>
  <c r="D259" i="10"/>
  <c r="N258" i="10"/>
  <c r="J258" i="10"/>
  <c r="H258" i="10"/>
  <c r="D258" i="10"/>
  <c r="O257" i="10"/>
  <c r="L257" i="10"/>
  <c r="I257" i="10"/>
  <c r="C257" i="10" s="1"/>
  <c r="F257" i="10"/>
  <c r="O256" i="10"/>
  <c r="L256" i="10"/>
  <c r="I256" i="10"/>
  <c r="F256" i="10"/>
  <c r="C256" i="10" s="1"/>
  <c r="O255" i="10"/>
  <c r="L255" i="10"/>
  <c r="I255" i="10"/>
  <c r="F255" i="10"/>
  <c r="C255" i="10"/>
  <c r="O254" i="10"/>
  <c r="L254" i="10"/>
  <c r="I254" i="10"/>
  <c r="F254" i="10"/>
  <c r="C254" i="10" s="1"/>
  <c r="O253" i="10"/>
  <c r="L253" i="10"/>
  <c r="I253" i="10"/>
  <c r="C253" i="10" s="1"/>
  <c r="F253" i="10"/>
  <c r="O252" i="10"/>
  <c r="L252" i="10"/>
  <c r="L251" i="10" s="1"/>
  <c r="L250" i="10" s="1"/>
  <c r="I252" i="10"/>
  <c r="F252" i="10"/>
  <c r="C252" i="10" s="1"/>
  <c r="O251" i="10"/>
  <c r="O250" i="10" s="1"/>
  <c r="N251" i="10"/>
  <c r="M251" i="10"/>
  <c r="M250" i="10" s="1"/>
  <c r="K251" i="10"/>
  <c r="K250" i="10" s="1"/>
  <c r="J251" i="10"/>
  <c r="H251" i="10"/>
  <c r="G251" i="10"/>
  <c r="G250" i="10" s="1"/>
  <c r="E251" i="10"/>
  <c r="E250" i="10" s="1"/>
  <c r="D251" i="10"/>
  <c r="N250" i="10"/>
  <c r="J250" i="10"/>
  <c r="H250" i="10"/>
  <c r="D250" i="10"/>
  <c r="O249" i="10"/>
  <c r="L249" i="10"/>
  <c r="I249" i="10"/>
  <c r="C249" i="10" s="1"/>
  <c r="F249" i="10"/>
  <c r="O248" i="10"/>
  <c r="L248" i="10"/>
  <c r="I248" i="10"/>
  <c r="F248" i="10"/>
  <c r="C248" i="10" s="1"/>
  <c r="O247" i="10"/>
  <c r="O245" i="10" s="1"/>
  <c r="L247" i="10"/>
  <c r="I247" i="10"/>
  <c r="F247" i="10"/>
  <c r="C247" i="10"/>
  <c r="O246" i="10"/>
  <c r="L246" i="10"/>
  <c r="L245" i="10" s="1"/>
  <c r="I246" i="10"/>
  <c r="F246" i="10"/>
  <c r="F245" i="10" s="1"/>
  <c r="C245" i="10" s="1"/>
  <c r="N245" i="10"/>
  <c r="M245" i="10"/>
  <c r="K245" i="10"/>
  <c r="J245" i="10"/>
  <c r="I245" i="10"/>
  <c r="H245" i="10"/>
  <c r="G245" i="10"/>
  <c r="E245" i="10"/>
  <c r="D245" i="10"/>
  <c r="O244" i="10"/>
  <c r="L244" i="10"/>
  <c r="I244" i="10"/>
  <c r="F244" i="10"/>
  <c r="C244" i="10" s="1"/>
  <c r="O243" i="10"/>
  <c r="L243" i="10"/>
  <c r="I243" i="10"/>
  <c r="F243" i="10"/>
  <c r="C243" i="10"/>
  <c r="O242" i="10"/>
  <c r="L242" i="10"/>
  <c r="I242" i="10"/>
  <c r="F242" i="10"/>
  <c r="C242" i="10" s="1"/>
  <c r="O241" i="10"/>
  <c r="L241" i="10"/>
  <c r="I241" i="10"/>
  <c r="C241" i="10" s="1"/>
  <c r="F241" i="10"/>
  <c r="O240" i="10"/>
  <c r="L240" i="10"/>
  <c r="I240" i="10"/>
  <c r="F240" i="10"/>
  <c r="C240" i="10" s="1"/>
  <c r="O239" i="10"/>
  <c r="O237" i="10" s="1"/>
  <c r="L239" i="10"/>
  <c r="I239" i="10"/>
  <c r="F239" i="10"/>
  <c r="C239" i="10"/>
  <c r="O238" i="10"/>
  <c r="L238" i="10"/>
  <c r="L237" i="10" s="1"/>
  <c r="L230" i="10" s="1"/>
  <c r="I238" i="10"/>
  <c r="F238" i="10"/>
  <c r="F237" i="10" s="1"/>
  <c r="N237" i="10"/>
  <c r="M237" i="10"/>
  <c r="M230" i="10" s="1"/>
  <c r="M229" i="10" s="1"/>
  <c r="K237" i="10"/>
  <c r="K230" i="10" s="1"/>
  <c r="K229" i="10" s="1"/>
  <c r="J237" i="10"/>
  <c r="I237" i="10"/>
  <c r="H237" i="10"/>
  <c r="G237" i="10"/>
  <c r="G230" i="10" s="1"/>
  <c r="E237" i="10"/>
  <c r="E230" i="10" s="1"/>
  <c r="E229" i="10" s="1"/>
  <c r="D237" i="10"/>
  <c r="O236" i="10"/>
  <c r="L236" i="10"/>
  <c r="I236" i="10"/>
  <c r="F236" i="10"/>
  <c r="C236" i="10" s="1"/>
  <c r="O235" i="10"/>
  <c r="O234" i="10" s="1"/>
  <c r="L235" i="10"/>
  <c r="I235" i="10"/>
  <c r="I234" i="10" s="1"/>
  <c r="F235" i="10"/>
  <c r="C235" i="10"/>
  <c r="N234" i="10"/>
  <c r="M234" i="10"/>
  <c r="L234" i="10"/>
  <c r="K234" i="10"/>
  <c r="J234" i="10"/>
  <c r="H234" i="10"/>
  <c r="G234" i="10"/>
  <c r="F234" i="10"/>
  <c r="C234" i="10" s="1"/>
  <c r="E234" i="10"/>
  <c r="D234" i="10"/>
  <c r="O233" i="10"/>
  <c r="O232" i="10" s="1"/>
  <c r="L233" i="10"/>
  <c r="I233" i="10"/>
  <c r="C233" i="10" s="1"/>
  <c r="F233" i="10"/>
  <c r="N232" i="10"/>
  <c r="N230" i="10" s="1"/>
  <c r="N229" i="10" s="1"/>
  <c r="M232" i="10"/>
  <c r="L232" i="10"/>
  <c r="K232" i="10"/>
  <c r="J232" i="10"/>
  <c r="J230" i="10" s="1"/>
  <c r="J229" i="10" s="1"/>
  <c r="H232" i="10"/>
  <c r="G232" i="10"/>
  <c r="F232" i="10"/>
  <c r="F230" i="10" s="1"/>
  <c r="E232" i="10"/>
  <c r="D232" i="10"/>
  <c r="O231" i="10"/>
  <c r="L231" i="10"/>
  <c r="I231" i="10"/>
  <c r="F231" i="10"/>
  <c r="C231" i="10"/>
  <c r="H230" i="10"/>
  <c r="H229" i="10" s="1"/>
  <c r="D230" i="10"/>
  <c r="D229" i="10" s="1"/>
  <c r="O228" i="10"/>
  <c r="L228" i="10"/>
  <c r="I228" i="10"/>
  <c r="F228" i="10"/>
  <c r="C228" i="10" s="1"/>
  <c r="O227" i="10"/>
  <c r="O226" i="10" s="1"/>
  <c r="L227" i="10"/>
  <c r="I227" i="10"/>
  <c r="I226" i="10" s="1"/>
  <c r="F227" i="10"/>
  <c r="C227" i="10"/>
  <c r="N226" i="10"/>
  <c r="M226" i="10"/>
  <c r="L226" i="10"/>
  <c r="K226" i="10"/>
  <c r="J226" i="10"/>
  <c r="H226" i="10"/>
  <c r="G226" i="10"/>
  <c r="F226" i="10"/>
  <c r="C226" i="10" s="1"/>
  <c r="E226" i="10"/>
  <c r="D226" i="10"/>
  <c r="O225" i="10"/>
  <c r="L225" i="10"/>
  <c r="I225" i="10"/>
  <c r="C225" i="10" s="1"/>
  <c r="F225" i="10"/>
  <c r="O224" i="10"/>
  <c r="L224" i="10"/>
  <c r="I224" i="10"/>
  <c r="F224" i="10"/>
  <c r="C224" i="10" s="1"/>
  <c r="O223" i="10"/>
  <c r="L223" i="10"/>
  <c r="I223" i="10"/>
  <c r="F223" i="10"/>
  <c r="C223" i="10"/>
  <c r="O222" i="10"/>
  <c r="L222" i="10"/>
  <c r="I222" i="10"/>
  <c r="F222" i="10"/>
  <c r="C222" i="10" s="1"/>
  <c r="O221" i="10"/>
  <c r="L221" i="10"/>
  <c r="I221" i="10"/>
  <c r="C221" i="10" s="1"/>
  <c r="F221" i="10"/>
  <c r="O220" i="10"/>
  <c r="L220" i="10"/>
  <c r="I220" i="10"/>
  <c r="F220" i="10"/>
  <c r="C220" i="10" s="1"/>
  <c r="O219" i="10"/>
  <c r="O215" i="10" s="1"/>
  <c r="L219" i="10"/>
  <c r="I219" i="10"/>
  <c r="F219" i="10"/>
  <c r="C219" i="10"/>
  <c r="O218" i="10"/>
  <c r="L218" i="10"/>
  <c r="I218" i="10"/>
  <c r="F218" i="10"/>
  <c r="C218" i="10" s="1"/>
  <c r="O217" i="10"/>
  <c r="L217" i="10"/>
  <c r="I217" i="10"/>
  <c r="F217" i="10"/>
  <c r="O216" i="10"/>
  <c r="L216" i="10"/>
  <c r="L215" i="10" s="1"/>
  <c r="I216" i="10"/>
  <c r="F216" i="10"/>
  <c r="C216" i="10" s="1"/>
  <c r="N215" i="10"/>
  <c r="M215" i="10"/>
  <c r="K215" i="10"/>
  <c r="J215" i="10"/>
  <c r="H215" i="10"/>
  <c r="G215" i="10"/>
  <c r="G203" i="10" s="1"/>
  <c r="E215" i="10"/>
  <c r="D215" i="10"/>
  <c r="O214" i="10"/>
  <c r="L214" i="10"/>
  <c r="I214" i="10"/>
  <c r="F214" i="10"/>
  <c r="C214" i="10" s="1"/>
  <c r="O213" i="10"/>
  <c r="L213" i="10"/>
  <c r="I213" i="10"/>
  <c r="C213" i="10" s="1"/>
  <c r="F213" i="10"/>
  <c r="O212" i="10"/>
  <c r="L212" i="10"/>
  <c r="I212" i="10"/>
  <c r="F212" i="10"/>
  <c r="O211" i="10"/>
  <c r="L211" i="10"/>
  <c r="I211" i="10"/>
  <c r="F211" i="10"/>
  <c r="C211" i="10"/>
  <c r="O210" i="10"/>
  <c r="L210" i="10"/>
  <c r="I210" i="10"/>
  <c r="F210" i="10"/>
  <c r="C210" i="10" s="1"/>
  <c r="O209" i="10"/>
  <c r="L209" i="10"/>
  <c r="I209" i="10"/>
  <c r="C209" i="10" s="1"/>
  <c r="F209" i="10"/>
  <c r="O208" i="10"/>
  <c r="L208" i="10"/>
  <c r="I208" i="10"/>
  <c r="F208" i="10"/>
  <c r="C208" i="10" s="1"/>
  <c r="O207" i="10"/>
  <c r="L207" i="10"/>
  <c r="I207" i="10"/>
  <c r="F207" i="10"/>
  <c r="C207" i="10"/>
  <c r="O206" i="10"/>
  <c r="L206" i="10"/>
  <c r="I206" i="10"/>
  <c r="F206" i="10"/>
  <c r="C206" i="10" s="1"/>
  <c r="O205" i="10"/>
  <c r="L205" i="10"/>
  <c r="I205" i="10"/>
  <c r="F205" i="10"/>
  <c r="N204" i="10"/>
  <c r="N203" i="10" s="1"/>
  <c r="M204" i="10"/>
  <c r="K204" i="10"/>
  <c r="J204" i="10"/>
  <c r="J203" i="10" s="1"/>
  <c r="H204" i="10"/>
  <c r="H203" i="10" s="1"/>
  <c r="G204" i="10"/>
  <c r="E204" i="10"/>
  <c r="D204" i="10"/>
  <c r="D203" i="10" s="1"/>
  <c r="M203" i="10"/>
  <c r="K203" i="10"/>
  <c r="E203" i="10"/>
  <c r="O202" i="10"/>
  <c r="L202" i="10"/>
  <c r="I202" i="10"/>
  <c r="F202" i="10"/>
  <c r="C202" i="10" s="1"/>
  <c r="O201" i="10"/>
  <c r="L201" i="10"/>
  <c r="I201" i="10"/>
  <c r="C201" i="10" s="1"/>
  <c r="F201" i="10"/>
  <c r="O200" i="10"/>
  <c r="L200" i="10"/>
  <c r="I200" i="10"/>
  <c r="F200" i="10"/>
  <c r="C200" i="10" s="1"/>
  <c r="O199" i="10"/>
  <c r="O197" i="10" s="1"/>
  <c r="O195" i="10" s="1"/>
  <c r="L199" i="10"/>
  <c r="I199" i="10"/>
  <c r="F199" i="10"/>
  <c r="C199" i="10"/>
  <c r="O198" i="10"/>
  <c r="L198" i="10"/>
  <c r="L197" i="10" s="1"/>
  <c r="I198" i="10"/>
  <c r="F198" i="10"/>
  <c r="N197" i="10"/>
  <c r="M197" i="10"/>
  <c r="M195" i="10" s="1"/>
  <c r="M194" i="10" s="1"/>
  <c r="M193" i="10" s="1"/>
  <c r="K197" i="10"/>
  <c r="J197" i="10"/>
  <c r="I197" i="10"/>
  <c r="H197" i="10"/>
  <c r="G197" i="10"/>
  <c r="E197" i="10"/>
  <c r="E195" i="10" s="1"/>
  <c r="E194" i="10" s="1"/>
  <c r="E193" i="10" s="1"/>
  <c r="D197" i="10"/>
  <c r="O196" i="10"/>
  <c r="L196" i="10"/>
  <c r="I196" i="10"/>
  <c r="F196" i="10"/>
  <c r="N195" i="10"/>
  <c r="K195" i="10"/>
  <c r="K194" i="10" s="1"/>
  <c r="K193" i="10" s="1"/>
  <c r="J195" i="10"/>
  <c r="H195" i="10"/>
  <c r="G195" i="10"/>
  <c r="D195" i="10"/>
  <c r="N194" i="10"/>
  <c r="N193" i="10" s="1"/>
  <c r="J194" i="10"/>
  <c r="J193" i="10" s="1"/>
  <c r="H194" i="10"/>
  <c r="D194" i="10"/>
  <c r="O192" i="10"/>
  <c r="L192" i="10"/>
  <c r="L191" i="10" s="1"/>
  <c r="L190" i="10" s="1"/>
  <c r="I192" i="10"/>
  <c r="F192" i="10"/>
  <c r="O191" i="10"/>
  <c r="O190" i="10" s="1"/>
  <c r="N191" i="10"/>
  <c r="M191" i="10"/>
  <c r="M190" i="10" s="1"/>
  <c r="K191" i="10"/>
  <c r="K190" i="10" s="1"/>
  <c r="J191" i="10"/>
  <c r="I191" i="10"/>
  <c r="I190" i="10" s="1"/>
  <c r="H191" i="10"/>
  <c r="G191" i="10"/>
  <c r="G190" i="10" s="1"/>
  <c r="E191" i="10"/>
  <c r="E190" i="10" s="1"/>
  <c r="D191" i="10"/>
  <c r="N190" i="10"/>
  <c r="J190" i="10"/>
  <c r="H190" i="10"/>
  <c r="D190" i="10"/>
  <c r="O189" i="10"/>
  <c r="O187" i="10" s="1"/>
  <c r="O186" i="10" s="1"/>
  <c r="L189" i="10"/>
  <c r="I189" i="10"/>
  <c r="F189" i="10"/>
  <c r="C189" i="10"/>
  <c r="O188" i="10"/>
  <c r="L188" i="10"/>
  <c r="L187" i="10" s="1"/>
  <c r="L186" i="10" s="1"/>
  <c r="I188" i="10"/>
  <c r="F188" i="10"/>
  <c r="F187" i="10" s="1"/>
  <c r="N187" i="10"/>
  <c r="M187" i="10"/>
  <c r="M186" i="10" s="1"/>
  <c r="K187" i="10"/>
  <c r="K186" i="10" s="1"/>
  <c r="J187" i="10"/>
  <c r="I187" i="10"/>
  <c r="H187" i="10"/>
  <c r="G187" i="10"/>
  <c r="G186" i="10" s="1"/>
  <c r="E187" i="10"/>
  <c r="D187" i="10"/>
  <c r="N186" i="10"/>
  <c r="J186" i="10"/>
  <c r="H186" i="10"/>
  <c r="D186" i="10"/>
  <c r="O185" i="10"/>
  <c r="O183" i="10" s="1"/>
  <c r="L185" i="10"/>
  <c r="I185" i="10"/>
  <c r="F185" i="10"/>
  <c r="C185" i="10"/>
  <c r="O184" i="10"/>
  <c r="L184" i="10"/>
  <c r="L183" i="10" s="1"/>
  <c r="I184" i="10"/>
  <c r="F184" i="10"/>
  <c r="F183" i="10" s="1"/>
  <c r="C183" i="10" s="1"/>
  <c r="N183" i="10"/>
  <c r="M183" i="10"/>
  <c r="K183" i="10"/>
  <c r="J183" i="10"/>
  <c r="I183" i="10"/>
  <c r="H183" i="10"/>
  <c r="G183" i="10"/>
  <c r="E183" i="10"/>
  <c r="D183" i="10"/>
  <c r="O182" i="10"/>
  <c r="L182" i="10"/>
  <c r="L178" i="10" s="1"/>
  <c r="I182" i="10"/>
  <c r="F182" i="10"/>
  <c r="C182" i="10" s="1"/>
  <c r="O181" i="10"/>
  <c r="L181" i="10"/>
  <c r="I181" i="10"/>
  <c r="F181" i="10"/>
  <c r="C181" i="10"/>
  <c r="O180" i="10"/>
  <c r="L180" i="10"/>
  <c r="I180" i="10"/>
  <c r="F180" i="10"/>
  <c r="C180" i="10" s="1"/>
  <c r="O179" i="10"/>
  <c r="O178" i="10" s="1"/>
  <c r="L179" i="10"/>
  <c r="I179" i="10"/>
  <c r="C179" i="10" s="1"/>
  <c r="F179" i="10"/>
  <c r="N178" i="10"/>
  <c r="M178" i="10"/>
  <c r="K178" i="10"/>
  <c r="J178" i="10"/>
  <c r="H178" i="10"/>
  <c r="G178" i="10"/>
  <c r="F178" i="10"/>
  <c r="E178" i="10"/>
  <c r="D178" i="10"/>
  <c r="O177" i="10"/>
  <c r="L177" i="10"/>
  <c r="I177" i="10"/>
  <c r="F177" i="10"/>
  <c r="C177" i="10"/>
  <c r="O176" i="10"/>
  <c r="L176" i="10"/>
  <c r="I176" i="10"/>
  <c r="F176" i="10"/>
  <c r="C176" i="10" s="1"/>
  <c r="O175" i="10"/>
  <c r="O174" i="10" s="1"/>
  <c r="O173" i="10" s="1"/>
  <c r="L175" i="10"/>
  <c r="I175" i="10"/>
  <c r="C175" i="10" s="1"/>
  <c r="F175" i="10"/>
  <c r="N174" i="10"/>
  <c r="N173" i="10" s="1"/>
  <c r="N172" i="10" s="1"/>
  <c r="M174" i="10"/>
  <c r="L174" i="10"/>
  <c r="L173" i="10" s="1"/>
  <c r="K174" i="10"/>
  <c r="J174" i="10"/>
  <c r="J173" i="10" s="1"/>
  <c r="J172" i="10" s="1"/>
  <c r="H174" i="10"/>
  <c r="H173" i="10" s="1"/>
  <c r="H172" i="10" s="1"/>
  <c r="G174" i="10"/>
  <c r="F174" i="10"/>
  <c r="E174" i="10"/>
  <c r="D174" i="10"/>
  <c r="D173" i="10" s="1"/>
  <c r="D172" i="10" s="1"/>
  <c r="M173" i="10"/>
  <c r="M172" i="10" s="1"/>
  <c r="K173" i="10"/>
  <c r="K172" i="10" s="1"/>
  <c r="G173" i="10"/>
  <c r="G172" i="10" s="1"/>
  <c r="E173" i="10"/>
  <c r="E172" i="10" s="1"/>
  <c r="O171" i="10"/>
  <c r="L171" i="10"/>
  <c r="I171" i="10"/>
  <c r="C171" i="10" s="1"/>
  <c r="F171" i="10"/>
  <c r="O170" i="10"/>
  <c r="L170" i="10"/>
  <c r="I170" i="10"/>
  <c r="F170" i="10"/>
  <c r="C170" i="10" s="1"/>
  <c r="O169" i="10"/>
  <c r="L169" i="10"/>
  <c r="I169" i="10"/>
  <c r="F169" i="10"/>
  <c r="C169" i="10"/>
  <c r="O168" i="10"/>
  <c r="L168" i="10"/>
  <c r="I168" i="10"/>
  <c r="F168" i="10"/>
  <c r="C168" i="10" s="1"/>
  <c r="O167" i="10"/>
  <c r="L167" i="10"/>
  <c r="I167" i="10"/>
  <c r="C167" i="10" s="1"/>
  <c r="F167" i="10"/>
  <c r="O166" i="10"/>
  <c r="L166" i="10"/>
  <c r="L165" i="10" s="1"/>
  <c r="L164" i="10" s="1"/>
  <c r="I166" i="10"/>
  <c r="F166" i="10"/>
  <c r="C166" i="10" s="1"/>
  <c r="O165" i="10"/>
  <c r="O164" i="10" s="1"/>
  <c r="N165" i="10"/>
  <c r="M165" i="10"/>
  <c r="M164" i="10" s="1"/>
  <c r="M74" i="10" s="1"/>
  <c r="K165" i="10"/>
  <c r="K164" i="10" s="1"/>
  <c r="J165" i="10"/>
  <c r="H165" i="10"/>
  <c r="G165" i="10"/>
  <c r="G164" i="10" s="1"/>
  <c r="E165" i="10"/>
  <c r="E164" i="10" s="1"/>
  <c r="E74" i="10" s="1"/>
  <c r="D165" i="10"/>
  <c r="N164" i="10"/>
  <c r="J164" i="10"/>
  <c r="H164" i="10"/>
  <c r="D164" i="10"/>
  <c r="O163" i="10"/>
  <c r="L163" i="10"/>
  <c r="I163" i="10"/>
  <c r="C163" i="10" s="1"/>
  <c r="F163" i="10"/>
  <c r="O162" i="10"/>
  <c r="L162" i="10"/>
  <c r="I162" i="10"/>
  <c r="F162" i="10"/>
  <c r="C162" i="10" s="1"/>
  <c r="O161" i="10"/>
  <c r="O159" i="10" s="1"/>
  <c r="L161" i="10"/>
  <c r="I161" i="10"/>
  <c r="F161" i="10"/>
  <c r="C161" i="10"/>
  <c r="O160" i="10"/>
  <c r="L160" i="10"/>
  <c r="L159" i="10" s="1"/>
  <c r="I160" i="10"/>
  <c r="F160" i="10"/>
  <c r="F159" i="10" s="1"/>
  <c r="C159" i="10" s="1"/>
  <c r="N159" i="10"/>
  <c r="M159" i="10"/>
  <c r="K159" i="10"/>
  <c r="J159" i="10"/>
  <c r="I159" i="10"/>
  <c r="H159" i="10"/>
  <c r="G159" i="10"/>
  <c r="E159" i="10"/>
  <c r="D159" i="10"/>
  <c r="O158" i="10"/>
  <c r="L158" i="10"/>
  <c r="I158" i="10"/>
  <c r="F158" i="10"/>
  <c r="C158" i="10" s="1"/>
  <c r="O157" i="10"/>
  <c r="L157" i="10"/>
  <c r="I157" i="10"/>
  <c r="F157" i="10"/>
  <c r="C157" i="10"/>
  <c r="O156" i="10"/>
  <c r="L156" i="10"/>
  <c r="I156" i="10"/>
  <c r="F156" i="10"/>
  <c r="C156" i="10" s="1"/>
  <c r="O155" i="10"/>
  <c r="L155" i="10"/>
  <c r="I155" i="10"/>
  <c r="C155" i="10" s="1"/>
  <c r="F155" i="10"/>
  <c r="O154" i="10"/>
  <c r="L154" i="10"/>
  <c r="L150" i="10" s="1"/>
  <c r="I154" i="10"/>
  <c r="F154" i="10"/>
  <c r="C154" i="10" s="1"/>
  <c r="O153" i="10"/>
  <c r="L153" i="10"/>
  <c r="I153" i="10"/>
  <c r="F153" i="10"/>
  <c r="C153" i="10"/>
  <c r="O152" i="10"/>
  <c r="L152" i="10"/>
  <c r="I152" i="10"/>
  <c r="F152" i="10"/>
  <c r="C152" i="10" s="1"/>
  <c r="O151" i="10"/>
  <c r="O150" i="10" s="1"/>
  <c r="L151" i="10"/>
  <c r="I151" i="10"/>
  <c r="C151" i="10" s="1"/>
  <c r="F151" i="10"/>
  <c r="N150" i="10"/>
  <c r="M150" i="10"/>
  <c r="K150" i="10"/>
  <c r="J150" i="10"/>
  <c r="H150" i="10"/>
  <c r="G150" i="10"/>
  <c r="F150" i="10"/>
  <c r="E150" i="10"/>
  <c r="D150" i="10"/>
  <c r="O149" i="10"/>
  <c r="L149" i="10"/>
  <c r="I149" i="10"/>
  <c r="F149" i="10"/>
  <c r="C149" i="10"/>
  <c r="O148" i="10"/>
  <c r="L148" i="10"/>
  <c r="I148" i="10"/>
  <c r="F148" i="10"/>
  <c r="C148" i="10" s="1"/>
  <c r="O147" i="10"/>
  <c r="L147" i="10"/>
  <c r="I147" i="10"/>
  <c r="C147" i="10" s="1"/>
  <c r="F147" i="10"/>
  <c r="O146" i="10"/>
  <c r="L146" i="10"/>
  <c r="I146" i="10"/>
  <c r="F146" i="10"/>
  <c r="C146" i="10" s="1"/>
  <c r="O145" i="10"/>
  <c r="O143" i="10" s="1"/>
  <c r="L145" i="10"/>
  <c r="I145" i="10"/>
  <c r="F145" i="10"/>
  <c r="C145" i="10"/>
  <c r="O144" i="10"/>
  <c r="L144" i="10"/>
  <c r="L143" i="10" s="1"/>
  <c r="I144" i="10"/>
  <c r="F144" i="10"/>
  <c r="F143" i="10" s="1"/>
  <c r="N143" i="10"/>
  <c r="M143" i="10"/>
  <c r="K143" i="10"/>
  <c r="J143" i="10"/>
  <c r="I143" i="10"/>
  <c r="H143" i="10"/>
  <c r="G143" i="10"/>
  <c r="E143" i="10"/>
  <c r="D143" i="10"/>
  <c r="O142" i="10"/>
  <c r="L142" i="10"/>
  <c r="I142" i="10"/>
  <c r="F142" i="10"/>
  <c r="C142" i="10" s="1"/>
  <c r="O141" i="10"/>
  <c r="O140" i="10" s="1"/>
  <c r="L141" i="10"/>
  <c r="I141" i="10"/>
  <c r="I140" i="10" s="1"/>
  <c r="F141" i="10"/>
  <c r="C141" i="10"/>
  <c r="N140" i="10"/>
  <c r="M140" i="10"/>
  <c r="L140" i="10"/>
  <c r="K140" i="10"/>
  <c r="J140" i="10"/>
  <c r="H140" i="10"/>
  <c r="G140" i="10"/>
  <c r="F140" i="10"/>
  <c r="C140" i="10" s="1"/>
  <c r="E140" i="10"/>
  <c r="D140" i="10"/>
  <c r="O139" i="10"/>
  <c r="L139" i="10"/>
  <c r="I139" i="10"/>
  <c r="C139" i="10" s="1"/>
  <c r="F139" i="10"/>
  <c r="O138" i="10"/>
  <c r="L138" i="10"/>
  <c r="I138" i="10"/>
  <c r="F138" i="10"/>
  <c r="C138" i="10" s="1"/>
  <c r="O137" i="10"/>
  <c r="J137" i="10"/>
  <c r="L137" i="10" s="1"/>
  <c r="L135" i="10" s="1"/>
  <c r="I137" i="10"/>
  <c r="F137" i="10"/>
  <c r="O136" i="10"/>
  <c r="O135" i="10" s="1"/>
  <c r="L136" i="10"/>
  <c r="I136" i="10"/>
  <c r="C136" i="10" s="1"/>
  <c r="F136" i="10"/>
  <c r="N135" i="10"/>
  <c r="M135" i="10"/>
  <c r="K135" i="10"/>
  <c r="J135" i="10"/>
  <c r="H135" i="10"/>
  <c r="G135" i="10"/>
  <c r="F135" i="10"/>
  <c r="E135" i="10"/>
  <c r="D135" i="10"/>
  <c r="O134" i="10"/>
  <c r="L134" i="10"/>
  <c r="I134" i="10"/>
  <c r="F134" i="10"/>
  <c r="C134" i="10"/>
  <c r="O133" i="10"/>
  <c r="L133" i="10"/>
  <c r="I133" i="10"/>
  <c r="F133" i="10"/>
  <c r="C133" i="10" s="1"/>
  <c r="O132" i="10"/>
  <c r="L132" i="10"/>
  <c r="I132" i="10"/>
  <c r="D132" i="10"/>
  <c r="F132" i="10" s="1"/>
  <c r="O131" i="10"/>
  <c r="O130" i="10" s="1"/>
  <c r="O129" i="10" s="1"/>
  <c r="L131" i="10"/>
  <c r="I131" i="10"/>
  <c r="I130" i="10" s="1"/>
  <c r="F131" i="10"/>
  <c r="C131" i="10"/>
  <c r="N130" i="10"/>
  <c r="N129" i="10" s="1"/>
  <c r="N74" i="10" s="1"/>
  <c r="M130" i="10"/>
  <c r="L130" i="10"/>
  <c r="L129" i="10" s="1"/>
  <c r="K130" i="10"/>
  <c r="J130" i="10"/>
  <c r="J129" i="10" s="1"/>
  <c r="J74" i="10" s="1"/>
  <c r="H130" i="10"/>
  <c r="H129" i="10" s="1"/>
  <c r="G130" i="10"/>
  <c r="E130" i="10"/>
  <c r="D130" i="10"/>
  <c r="D129" i="10" s="1"/>
  <c r="M129" i="10"/>
  <c r="K129" i="10"/>
  <c r="G129" i="10"/>
  <c r="E129" i="10"/>
  <c r="O128" i="10"/>
  <c r="L128" i="10"/>
  <c r="L127" i="10" s="1"/>
  <c r="I128" i="10"/>
  <c r="F128" i="10"/>
  <c r="C128" i="10" s="1"/>
  <c r="O127" i="10"/>
  <c r="N127" i="10"/>
  <c r="M127" i="10"/>
  <c r="K127" i="10"/>
  <c r="J127" i="10"/>
  <c r="I127" i="10"/>
  <c r="H127" i="10"/>
  <c r="G127" i="10"/>
  <c r="E127" i="10"/>
  <c r="D127" i="10"/>
  <c r="O126" i="10"/>
  <c r="L126" i="10"/>
  <c r="I126" i="10"/>
  <c r="F126" i="10"/>
  <c r="C126" i="10" s="1"/>
  <c r="O125" i="10"/>
  <c r="L125" i="10"/>
  <c r="I125" i="10"/>
  <c r="C125" i="10" s="1"/>
  <c r="F125" i="10"/>
  <c r="O124" i="10"/>
  <c r="L124" i="10"/>
  <c r="I124" i="10"/>
  <c r="F124" i="10"/>
  <c r="C124" i="10" s="1"/>
  <c r="O123" i="10"/>
  <c r="O121" i="10" s="1"/>
  <c r="L123" i="10"/>
  <c r="I123" i="10"/>
  <c r="F123" i="10"/>
  <c r="C123" i="10"/>
  <c r="O122" i="10"/>
  <c r="L122" i="10"/>
  <c r="L121" i="10" s="1"/>
  <c r="I122" i="10"/>
  <c r="F122" i="10"/>
  <c r="F121" i="10" s="1"/>
  <c r="C121" i="10" s="1"/>
  <c r="N121" i="10"/>
  <c r="M121" i="10"/>
  <c r="K121" i="10"/>
  <c r="J121" i="10"/>
  <c r="I121" i="10"/>
  <c r="H121" i="10"/>
  <c r="G121" i="10"/>
  <c r="E121" i="10"/>
  <c r="D121" i="10"/>
  <c r="O120" i="10"/>
  <c r="L120" i="10"/>
  <c r="I120" i="10"/>
  <c r="F120" i="10"/>
  <c r="C120" i="10" s="1"/>
  <c r="O119" i="10"/>
  <c r="L119" i="10"/>
  <c r="I119" i="10"/>
  <c r="F119" i="10"/>
  <c r="C119" i="10"/>
  <c r="O118" i="10"/>
  <c r="L118" i="10"/>
  <c r="I118" i="10"/>
  <c r="F118" i="10"/>
  <c r="C118" i="10" s="1"/>
  <c r="O117" i="10"/>
  <c r="L117" i="10"/>
  <c r="I117" i="10"/>
  <c r="C117" i="10" s="1"/>
  <c r="F117" i="10"/>
  <c r="O116" i="10"/>
  <c r="L116" i="10"/>
  <c r="L115" i="10" s="1"/>
  <c r="I116" i="10"/>
  <c r="F116" i="10"/>
  <c r="C116" i="10" s="1"/>
  <c r="O115" i="10"/>
  <c r="N115" i="10"/>
  <c r="M115" i="10"/>
  <c r="K115" i="10"/>
  <c r="J115" i="10"/>
  <c r="H115" i="10"/>
  <c r="G115" i="10"/>
  <c r="E115" i="10"/>
  <c r="D115" i="10"/>
  <c r="O114" i="10"/>
  <c r="L114" i="10"/>
  <c r="I114" i="10"/>
  <c r="F114" i="10"/>
  <c r="F111" i="10" s="1"/>
  <c r="O113" i="10"/>
  <c r="O111" i="10" s="1"/>
  <c r="L113" i="10"/>
  <c r="I113" i="10"/>
  <c r="C113" i="10" s="1"/>
  <c r="F113" i="10"/>
  <c r="O112" i="10"/>
  <c r="L112" i="10"/>
  <c r="I112" i="10"/>
  <c r="F112" i="10"/>
  <c r="D112" i="10"/>
  <c r="C112" i="10"/>
  <c r="N111" i="10"/>
  <c r="M111" i="10"/>
  <c r="L111" i="10"/>
  <c r="K111" i="10"/>
  <c r="J111" i="10"/>
  <c r="H111" i="10"/>
  <c r="G111" i="10"/>
  <c r="E111" i="10"/>
  <c r="D111" i="10"/>
  <c r="O110" i="10"/>
  <c r="L110" i="10"/>
  <c r="I110" i="10"/>
  <c r="C110" i="10" s="1"/>
  <c r="F110" i="10"/>
  <c r="O109" i="10"/>
  <c r="L109" i="10"/>
  <c r="I109" i="10"/>
  <c r="F109" i="10"/>
  <c r="C109" i="10" s="1"/>
  <c r="O108" i="10"/>
  <c r="L108" i="10"/>
  <c r="I108" i="10"/>
  <c r="F108" i="10"/>
  <c r="C108" i="10"/>
  <c r="O107" i="10"/>
  <c r="L107" i="10"/>
  <c r="I107" i="10"/>
  <c r="F107" i="10"/>
  <c r="C107" i="10" s="1"/>
  <c r="O106" i="10"/>
  <c r="L106" i="10"/>
  <c r="I106" i="10"/>
  <c r="C106" i="10" s="1"/>
  <c r="F106" i="10"/>
  <c r="O105" i="10"/>
  <c r="L105" i="10"/>
  <c r="I105" i="10"/>
  <c r="F105" i="10"/>
  <c r="C105" i="10" s="1"/>
  <c r="O104" i="10"/>
  <c r="O102" i="10" s="1"/>
  <c r="L104" i="10"/>
  <c r="I104" i="10"/>
  <c r="F104" i="10"/>
  <c r="C104" i="10"/>
  <c r="O103" i="10"/>
  <c r="L103" i="10"/>
  <c r="L102" i="10" s="1"/>
  <c r="I103" i="10"/>
  <c r="F103" i="10"/>
  <c r="F102" i="10" s="1"/>
  <c r="C102" i="10" s="1"/>
  <c r="N102" i="10"/>
  <c r="M102" i="10"/>
  <c r="K102" i="10"/>
  <c r="J102" i="10"/>
  <c r="I102" i="10"/>
  <c r="H102" i="10"/>
  <c r="G102" i="10"/>
  <c r="E102" i="10"/>
  <c r="D102" i="10"/>
  <c r="O101" i="10"/>
  <c r="L101" i="10"/>
  <c r="I101" i="10"/>
  <c r="F101" i="10"/>
  <c r="C101" i="10" s="1"/>
  <c r="O100" i="10"/>
  <c r="L100" i="10"/>
  <c r="I100" i="10"/>
  <c r="F100" i="10"/>
  <c r="C100" i="10"/>
  <c r="O99" i="10"/>
  <c r="L99" i="10"/>
  <c r="I99" i="10"/>
  <c r="F99" i="10"/>
  <c r="C99" i="10" s="1"/>
  <c r="O98" i="10"/>
  <c r="L98" i="10"/>
  <c r="I98" i="10"/>
  <c r="C98" i="10" s="1"/>
  <c r="F98" i="10"/>
  <c r="O97" i="10"/>
  <c r="L97" i="10"/>
  <c r="I97" i="10"/>
  <c r="F97" i="10"/>
  <c r="C97" i="10" s="1"/>
  <c r="O96" i="10"/>
  <c r="O94" i="10" s="1"/>
  <c r="L96" i="10"/>
  <c r="I96" i="10"/>
  <c r="F96" i="10"/>
  <c r="C96" i="10"/>
  <c r="O95" i="10"/>
  <c r="L95" i="10"/>
  <c r="L94" i="10" s="1"/>
  <c r="I95" i="10"/>
  <c r="F95" i="10"/>
  <c r="F94" i="10" s="1"/>
  <c r="C94" i="10" s="1"/>
  <c r="N94" i="10"/>
  <c r="M94" i="10"/>
  <c r="K94" i="10"/>
  <c r="J94" i="10"/>
  <c r="I94" i="10"/>
  <c r="H94" i="10"/>
  <c r="G94" i="10"/>
  <c r="E94" i="10"/>
  <c r="D94" i="10"/>
  <c r="O93" i="10"/>
  <c r="L93" i="10"/>
  <c r="I93" i="10"/>
  <c r="F93" i="10"/>
  <c r="C93" i="10" s="1"/>
  <c r="O92" i="10"/>
  <c r="L92" i="10"/>
  <c r="I92" i="10"/>
  <c r="F92" i="10"/>
  <c r="C92" i="10"/>
  <c r="O91" i="10"/>
  <c r="L91" i="10"/>
  <c r="J91" i="10"/>
  <c r="I91" i="10"/>
  <c r="D91" i="10"/>
  <c r="F91" i="10" s="1"/>
  <c r="C91" i="10" s="1"/>
  <c r="O90" i="10"/>
  <c r="L90" i="10"/>
  <c r="I90" i="10"/>
  <c r="F90" i="10"/>
  <c r="C90" i="10"/>
  <c r="O89" i="10"/>
  <c r="L89" i="10"/>
  <c r="L88" i="10" s="1"/>
  <c r="J89" i="10"/>
  <c r="I89" i="10"/>
  <c r="I88" i="10" s="1"/>
  <c r="D89" i="10"/>
  <c r="F89" i="10" s="1"/>
  <c r="O88" i="10"/>
  <c r="N88" i="10"/>
  <c r="M88" i="10"/>
  <c r="K88" i="10"/>
  <c r="K82" i="10" s="1"/>
  <c r="J88" i="10"/>
  <c r="H88" i="10"/>
  <c r="G88" i="10"/>
  <c r="G82" i="10" s="1"/>
  <c r="E88" i="10"/>
  <c r="D88" i="10"/>
  <c r="O87" i="10"/>
  <c r="L87" i="10"/>
  <c r="I87" i="10"/>
  <c r="F87" i="10"/>
  <c r="F83" i="10" s="1"/>
  <c r="O86" i="10"/>
  <c r="L86" i="10"/>
  <c r="I86" i="10"/>
  <c r="C86" i="10" s="1"/>
  <c r="F86" i="10"/>
  <c r="O85" i="10"/>
  <c r="L85" i="10"/>
  <c r="I85" i="10"/>
  <c r="F85" i="10"/>
  <c r="C85" i="10" s="1"/>
  <c r="O84" i="10"/>
  <c r="O83" i="10" s="1"/>
  <c r="O82" i="10" s="1"/>
  <c r="L84" i="10"/>
  <c r="I84" i="10"/>
  <c r="F84" i="10"/>
  <c r="C84" i="10"/>
  <c r="N83" i="10"/>
  <c r="M83" i="10"/>
  <c r="L83" i="10"/>
  <c r="K83" i="10"/>
  <c r="J83" i="10"/>
  <c r="H83" i="10"/>
  <c r="H82" i="10" s="1"/>
  <c r="G83" i="10"/>
  <c r="E83" i="10"/>
  <c r="D83" i="10"/>
  <c r="D82" i="10" s="1"/>
  <c r="N82" i="10"/>
  <c r="M82" i="10"/>
  <c r="J82" i="10"/>
  <c r="E82" i="10"/>
  <c r="O81" i="10"/>
  <c r="L81" i="10"/>
  <c r="C81" i="10" s="1"/>
  <c r="I81" i="10"/>
  <c r="F81" i="10"/>
  <c r="O80" i="10"/>
  <c r="O79" i="10" s="1"/>
  <c r="L80" i="10"/>
  <c r="I80" i="10"/>
  <c r="F80" i="10"/>
  <c r="F79" i="10" s="1"/>
  <c r="C80" i="10"/>
  <c r="N79" i="10"/>
  <c r="M79" i="10"/>
  <c r="L79" i="10"/>
  <c r="K79" i="10"/>
  <c r="J79" i="10"/>
  <c r="I79" i="10"/>
  <c r="H79" i="10"/>
  <c r="G79" i="10"/>
  <c r="E79" i="10"/>
  <c r="D79" i="10"/>
  <c r="O78" i="10"/>
  <c r="L78" i="10"/>
  <c r="I78" i="10"/>
  <c r="C78" i="10" s="1"/>
  <c r="F78" i="10"/>
  <c r="O77" i="10"/>
  <c r="L77" i="10"/>
  <c r="C77" i="10" s="1"/>
  <c r="I77" i="10"/>
  <c r="F77" i="10"/>
  <c r="F76" i="10" s="1"/>
  <c r="O76" i="10"/>
  <c r="N76" i="10"/>
  <c r="M76" i="10"/>
  <c r="K76" i="10"/>
  <c r="K75" i="10" s="1"/>
  <c r="K74" i="10" s="1"/>
  <c r="J76" i="10"/>
  <c r="H76" i="10"/>
  <c r="G76" i="10"/>
  <c r="G75" i="10" s="1"/>
  <c r="E76" i="10"/>
  <c r="D76" i="10"/>
  <c r="N75" i="10"/>
  <c r="M75" i="10"/>
  <c r="J75" i="10"/>
  <c r="H75" i="10"/>
  <c r="E75" i="10"/>
  <c r="D75" i="10"/>
  <c r="O73" i="10"/>
  <c r="L73" i="10"/>
  <c r="C73" i="10" s="1"/>
  <c r="I73" i="10"/>
  <c r="F73" i="10"/>
  <c r="O72" i="10"/>
  <c r="O68" i="10" s="1"/>
  <c r="L72" i="10"/>
  <c r="I72" i="10"/>
  <c r="F72" i="10"/>
  <c r="C72" i="10"/>
  <c r="O71" i="10"/>
  <c r="L71" i="10"/>
  <c r="I71" i="10"/>
  <c r="F71" i="10"/>
  <c r="O70" i="10"/>
  <c r="L70" i="10"/>
  <c r="I70" i="10"/>
  <c r="F70" i="10"/>
  <c r="C70" i="10" s="1"/>
  <c r="O69" i="10"/>
  <c r="L69" i="10"/>
  <c r="C69" i="10" s="1"/>
  <c r="G69" i="10"/>
  <c r="I69" i="10" s="1"/>
  <c r="I68" i="10" s="1"/>
  <c r="F69" i="10"/>
  <c r="N68" i="10"/>
  <c r="M68" i="10"/>
  <c r="L68" i="10"/>
  <c r="L66" i="10" s="1"/>
  <c r="K68" i="10"/>
  <c r="J68" i="10"/>
  <c r="H68" i="10"/>
  <c r="H66" i="10" s="1"/>
  <c r="H52" i="10" s="1"/>
  <c r="G68" i="10"/>
  <c r="E68" i="10"/>
  <c r="D68" i="10"/>
  <c r="D66" i="10" s="1"/>
  <c r="O67" i="10"/>
  <c r="L67" i="10"/>
  <c r="I67" i="10"/>
  <c r="I66" i="10" s="1"/>
  <c r="G67" i="10"/>
  <c r="F67" i="10"/>
  <c r="O66" i="10"/>
  <c r="N66" i="10"/>
  <c r="M66" i="10"/>
  <c r="K66" i="10"/>
  <c r="K52" i="10" s="1"/>
  <c r="J66" i="10"/>
  <c r="G66" i="10"/>
  <c r="G52" i="10" s="1"/>
  <c r="E66" i="10"/>
  <c r="O65" i="10"/>
  <c r="L65" i="10"/>
  <c r="I65" i="10"/>
  <c r="F65" i="10"/>
  <c r="C65" i="10" s="1"/>
  <c r="O64" i="10"/>
  <c r="L64" i="10"/>
  <c r="I64" i="10"/>
  <c r="G64" i="10"/>
  <c r="F64" i="10"/>
  <c r="C64" i="10" s="1"/>
  <c r="O63" i="10"/>
  <c r="L63" i="10"/>
  <c r="I63" i="10"/>
  <c r="F63" i="10"/>
  <c r="C63" i="10"/>
  <c r="O62" i="10"/>
  <c r="L62" i="10"/>
  <c r="I62" i="10"/>
  <c r="F62" i="10"/>
  <c r="C62" i="10" s="1"/>
  <c r="O61" i="10"/>
  <c r="L61" i="10"/>
  <c r="I61" i="10"/>
  <c r="I57" i="10" s="1"/>
  <c r="I53" i="10" s="1"/>
  <c r="I52" i="10" s="1"/>
  <c r="F61" i="10"/>
  <c r="O60" i="10"/>
  <c r="L60" i="10"/>
  <c r="L57" i="10" s="1"/>
  <c r="I60" i="10"/>
  <c r="F60" i="10"/>
  <c r="C60" i="10" s="1"/>
  <c r="O59" i="10"/>
  <c r="O57" i="10" s="1"/>
  <c r="O53" i="10" s="1"/>
  <c r="O52" i="10" s="1"/>
  <c r="L59" i="10"/>
  <c r="I59" i="10"/>
  <c r="F59" i="10"/>
  <c r="C59" i="10"/>
  <c r="O58" i="10"/>
  <c r="L58" i="10"/>
  <c r="I58" i="10"/>
  <c r="F58" i="10"/>
  <c r="N57" i="10"/>
  <c r="M57" i="10"/>
  <c r="K57" i="10"/>
  <c r="J57" i="10"/>
  <c r="H57" i="10"/>
  <c r="G57" i="10"/>
  <c r="E57" i="10"/>
  <c r="E53" i="10" s="1"/>
  <c r="E52" i="10" s="1"/>
  <c r="D57" i="10"/>
  <c r="O56" i="10"/>
  <c r="L56" i="10"/>
  <c r="L54" i="10" s="1"/>
  <c r="L53" i="10" s="1"/>
  <c r="G56" i="10"/>
  <c r="I56" i="10" s="1"/>
  <c r="I54" i="10" s="1"/>
  <c r="F56" i="10"/>
  <c r="O55" i="10"/>
  <c r="L55" i="10"/>
  <c r="I55" i="10"/>
  <c r="F55" i="10"/>
  <c r="O54" i="10"/>
  <c r="J54" i="10"/>
  <c r="J53" i="10" s="1"/>
  <c r="J52" i="10" s="1"/>
  <c r="J51" i="10" s="1"/>
  <c r="J50" i="10" s="1"/>
  <c r="J49" i="10" s="1"/>
  <c r="G54" i="10"/>
  <c r="D54" i="10"/>
  <c r="D53" i="10" s="1"/>
  <c r="D52" i="10" s="1"/>
  <c r="N53" i="10"/>
  <c r="M53" i="10"/>
  <c r="M52" i="10" s="1"/>
  <c r="M51" i="10" s="1"/>
  <c r="K53" i="10"/>
  <c r="H53" i="10"/>
  <c r="G53" i="10"/>
  <c r="N52" i="10"/>
  <c r="N51" i="10" s="1"/>
  <c r="N50" i="10" s="1"/>
  <c r="K51" i="10"/>
  <c r="M50" i="10"/>
  <c r="M49" i="10" s="1"/>
  <c r="K50" i="10"/>
  <c r="K49" i="10" s="1"/>
  <c r="O46" i="10"/>
  <c r="C46" i="10" s="1"/>
  <c r="O45" i="10"/>
  <c r="C45" i="10" s="1"/>
  <c r="O44" i="10"/>
  <c r="C44" i="10" s="1"/>
  <c r="N44" i="10"/>
  <c r="M44" i="10"/>
  <c r="L43" i="10"/>
  <c r="I43" i="10"/>
  <c r="F43" i="10"/>
  <c r="C43" i="10" s="1"/>
  <c r="L42" i="10"/>
  <c r="K42" i="10"/>
  <c r="J42" i="10"/>
  <c r="I42" i="10"/>
  <c r="H42" i="10"/>
  <c r="G42" i="10"/>
  <c r="F42" i="10"/>
  <c r="C42" i="10" s="1"/>
  <c r="E42" i="10"/>
  <c r="D42" i="10"/>
  <c r="F41" i="10"/>
  <c r="C41" i="10" s="1"/>
  <c r="L40" i="10"/>
  <c r="C40" i="10" s="1"/>
  <c r="J40" i="10"/>
  <c r="L39" i="10"/>
  <c r="C39" i="10"/>
  <c r="L38" i="10"/>
  <c r="C38" i="10"/>
  <c r="L37" i="10"/>
  <c r="L36" i="10" s="1"/>
  <c r="C36" i="10" s="1"/>
  <c r="C37" i="10"/>
  <c r="K36" i="10"/>
  <c r="J36" i="10"/>
  <c r="L35" i="10"/>
  <c r="C35" i="10"/>
  <c r="L34" i="10"/>
  <c r="L33" i="10" s="1"/>
  <c r="C33" i="10" s="1"/>
  <c r="C34" i="10"/>
  <c r="K33" i="10"/>
  <c r="J33" i="10"/>
  <c r="L32" i="10"/>
  <c r="C32" i="10"/>
  <c r="L31" i="10"/>
  <c r="K31" i="10"/>
  <c r="J31" i="10"/>
  <c r="C31" i="10"/>
  <c r="L30" i="10"/>
  <c r="C30" i="10"/>
  <c r="L29" i="10"/>
  <c r="C29" i="10"/>
  <c r="L28" i="10"/>
  <c r="L27" i="10" s="1"/>
  <c r="C28" i="10"/>
  <c r="K27" i="10"/>
  <c r="J27" i="10"/>
  <c r="K26" i="10"/>
  <c r="K285" i="10" s="1"/>
  <c r="J26" i="10"/>
  <c r="F25" i="10"/>
  <c r="C25" i="10"/>
  <c r="I24" i="10"/>
  <c r="O23" i="10"/>
  <c r="L23" i="10"/>
  <c r="I23" i="10"/>
  <c r="F23" i="10"/>
  <c r="C23" i="10" s="1"/>
  <c r="O22" i="10"/>
  <c r="O21" i="10" s="1"/>
  <c r="L22" i="10"/>
  <c r="I22" i="10"/>
  <c r="I21" i="10" s="1"/>
  <c r="F22" i="10"/>
  <c r="N21" i="10"/>
  <c r="N287" i="10" s="1"/>
  <c r="N286" i="10" s="1"/>
  <c r="M21" i="10"/>
  <c r="M287" i="10" s="1"/>
  <c r="M286" i="10" s="1"/>
  <c r="L21" i="10"/>
  <c r="L287" i="10" s="1"/>
  <c r="K21" i="10"/>
  <c r="K287" i="10" s="1"/>
  <c r="K286" i="10" s="1"/>
  <c r="J21" i="10"/>
  <c r="J287" i="10" s="1"/>
  <c r="J286" i="10" s="1"/>
  <c r="H21" i="10"/>
  <c r="H287" i="10" s="1"/>
  <c r="H286" i="10" s="1"/>
  <c r="G21" i="10"/>
  <c r="G287" i="10" s="1"/>
  <c r="G286" i="10" s="1"/>
  <c r="F21" i="10"/>
  <c r="F287" i="10" s="1"/>
  <c r="E21" i="10"/>
  <c r="E287" i="10" s="1"/>
  <c r="E286" i="10" s="1"/>
  <c r="D21" i="10"/>
  <c r="D287" i="10" s="1"/>
  <c r="D286" i="10" s="1"/>
  <c r="M20" i="10"/>
  <c r="K20" i="10"/>
  <c r="G20" i="10"/>
  <c r="E20" i="10"/>
  <c r="O296" i="9"/>
  <c r="L296" i="9"/>
  <c r="I296" i="9"/>
  <c r="F296" i="9"/>
  <c r="C296" i="9" s="1"/>
  <c r="O295" i="9"/>
  <c r="L295" i="9"/>
  <c r="I295" i="9"/>
  <c r="F295" i="9"/>
  <c r="O294" i="9"/>
  <c r="L294" i="9"/>
  <c r="I294" i="9"/>
  <c r="F294" i="9"/>
  <c r="C294" i="9" s="1"/>
  <c r="O293" i="9"/>
  <c r="L293" i="9"/>
  <c r="I293" i="9"/>
  <c r="F293" i="9"/>
  <c r="C293" i="9"/>
  <c r="O292" i="9"/>
  <c r="L292" i="9"/>
  <c r="I292" i="9"/>
  <c r="F292" i="9"/>
  <c r="C292" i="9" s="1"/>
  <c r="O291" i="9"/>
  <c r="L291" i="9"/>
  <c r="I291" i="9"/>
  <c r="C291" i="9" s="1"/>
  <c r="F291" i="9"/>
  <c r="O290" i="9"/>
  <c r="L290" i="9"/>
  <c r="I290" i="9"/>
  <c r="F290" i="9"/>
  <c r="C290" i="9" s="1"/>
  <c r="O289" i="9"/>
  <c r="O288" i="9" s="1"/>
  <c r="L289" i="9"/>
  <c r="I289" i="9"/>
  <c r="I288" i="9" s="1"/>
  <c r="F289" i="9"/>
  <c r="C289" i="9"/>
  <c r="N288" i="9"/>
  <c r="M288" i="9"/>
  <c r="L288" i="9"/>
  <c r="K288" i="9"/>
  <c r="J288" i="9"/>
  <c r="H288" i="9"/>
  <c r="G288" i="9"/>
  <c r="F288" i="9"/>
  <c r="C288" i="9" s="1"/>
  <c r="E288" i="9"/>
  <c r="D288" i="9"/>
  <c r="O283" i="9"/>
  <c r="L283" i="9"/>
  <c r="I283" i="9"/>
  <c r="C283" i="9" s="1"/>
  <c r="F283" i="9"/>
  <c r="O282" i="9"/>
  <c r="L282" i="9"/>
  <c r="L281" i="9" s="1"/>
  <c r="I282" i="9"/>
  <c r="F282" i="9"/>
  <c r="F281" i="9" s="1"/>
  <c r="O281" i="9"/>
  <c r="N281" i="9"/>
  <c r="M281" i="9"/>
  <c r="K281" i="9"/>
  <c r="J281" i="9"/>
  <c r="I281" i="9"/>
  <c r="H281" i="9"/>
  <c r="G281" i="9"/>
  <c r="E281" i="9"/>
  <c r="D281" i="9"/>
  <c r="O280" i="9"/>
  <c r="L280" i="9"/>
  <c r="L279" i="9" s="1"/>
  <c r="I280" i="9"/>
  <c r="F280" i="9"/>
  <c r="C280" i="9" s="1"/>
  <c r="O279" i="9"/>
  <c r="N279" i="9"/>
  <c r="M279" i="9"/>
  <c r="M268" i="9" s="1"/>
  <c r="K279" i="9"/>
  <c r="K268" i="9" s="1"/>
  <c r="J279" i="9"/>
  <c r="I279" i="9"/>
  <c r="H279" i="9"/>
  <c r="G279" i="9"/>
  <c r="E279" i="9"/>
  <c r="D279" i="9"/>
  <c r="O278" i="9"/>
  <c r="L278" i="9"/>
  <c r="I278" i="9"/>
  <c r="F278" i="9"/>
  <c r="C278" i="9" s="1"/>
  <c r="O277" i="9"/>
  <c r="L277" i="9"/>
  <c r="I277" i="9"/>
  <c r="F277" i="9"/>
  <c r="C277" i="9"/>
  <c r="O276" i="9"/>
  <c r="L276" i="9"/>
  <c r="L275" i="9" s="1"/>
  <c r="I276" i="9"/>
  <c r="F276" i="9"/>
  <c r="C276" i="9" s="1"/>
  <c r="O275" i="9"/>
  <c r="N275" i="9"/>
  <c r="M275" i="9"/>
  <c r="K275" i="9"/>
  <c r="J275" i="9"/>
  <c r="I275" i="9"/>
  <c r="H275" i="9"/>
  <c r="G275" i="9"/>
  <c r="E275" i="9"/>
  <c r="D275" i="9"/>
  <c r="O274" i="9"/>
  <c r="L274" i="9"/>
  <c r="I274" i="9"/>
  <c r="F274" i="9"/>
  <c r="C274" i="9" s="1"/>
  <c r="O273" i="9"/>
  <c r="L273" i="9"/>
  <c r="I273" i="9"/>
  <c r="F273" i="9"/>
  <c r="C273" i="9"/>
  <c r="O272" i="9"/>
  <c r="L272" i="9"/>
  <c r="L271" i="9" s="1"/>
  <c r="I272" i="9"/>
  <c r="F272" i="9"/>
  <c r="C272" i="9" s="1"/>
  <c r="O271" i="9"/>
  <c r="N271" i="9"/>
  <c r="M271" i="9"/>
  <c r="K271" i="9"/>
  <c r="J271" i="9"/>
  <c r="I271" i="9"/>
  <c r="H271" i="9"/>
  <c r="G271" i="9"/>
  <c r="E271" i="9"/>
  <c r="D271" i="9"/>
  <c r="D269" i="9" s="1"/>
  <c r="D268" i="9" s="1"/>
  <c r="O270" i="9"/>
  <c r="L270" i="9"/>
  <c r="I270" i="9"/>
  <c r="I269" i="9" s="1"/>
  <c r="I268" i="9" s="1"/>
  <c r="F270" i="9"/>
  <c r="O269" i="9"/>
  <c r="O268" i="9" s="1"/>
  <c r="J269" i="9"/>
  <c r="G269" i="9"/>
  <c r="G268" i="9" s="1"/>
  <c r="E269" i="9"/>
  <c r="E268" i="9" s="1"/>
  <c r="N268" i="9"/>
  <c r="J268" i="9"/>
  <c r="H268" i="9"/>
  <c r="O267" i="9"/>
  <c r="L267" i="9"/>
  <c r="I267" i="9"/>
  <c r="C267" i="9" s="1"/>
  <c r="F267" i="9"/>
  <c r="O266" i="9"/>
  <c r="L266" i="9"/>
  <c r="I266" i="9"/>
  <c r="F266" i="9"/>
  <c r="C266" i="9" s="1"/>
  <c r="O265" i="9"/>
  <c r="L265" i="9"/>
  <c r="I265" i="9"/>
  <c r="F265" i="9"/>
  <c r="C265" i="9"/>
  <c r="O264" i="9"/>
  <c r="L264" i="9"/>
  <c r="L263" i="9" s="1"/>
  <c r="I264" i="9"/>
  <c r="F264" i="9"/>
  <c r="C264" i="9" s="1"/>
  <c r="O263" i="9"/>
  <c r="N263" i="9"/>
  <c r="M263" i="9"/>
  <c r="K263" i="9"/>
  <c r="J263" i="9"/>
  <c r="I263" i="9"/>
  <c r="H263" i="9"/>
  <c r="G263" i="9"/>
  <c r="E263" i="9"/>
  <c r="D263" i="9"/>
  <c r="O262" i="9"/>
  <c r="L262" i="9"/>
  <c r="I262" i="9"/>
  <c r="F262" i="9"/>
  <c r="C262" i="9" s="1"/>
  <c r="O261" i="9"/>
  <c r="O259" i="9" s="1"/>
  <c r="O258" i="9" s="1"/>
  <c r="L261" i="9"/>
  <c r="I261" i="9"/>
  <c r="F261" i="9"/>
  <c r="C261" i="9"/>
  <c r="O260" i="9"/>
  <c r="L260" i="9"/>
  <c r="L259" i="9" s="1"/>
  <c r="I260" i="9"/>
  <c r="F260" i="9"/>
  <c r="C260" i="9" s="1"/>
  <c r="N259" i="9"/>
  <c r="M259" i="9"/>
  <c r="M258" i="9" s="1"/>
  <c r="K259" i="9"/>
  <c r="K258" i="9" s="1"/>
  <c r="J259" i="9"/>
  <c r="I259" i="9"/>
  <c r="I258" i="9" s="1"/>
  <c r="H259" i="9"/>
  <c r="G259" i="9"/>
  <c r="G258" i="9" s="1"/>
  <c r="E259" i="9"/>
  <c r="E258" i="9" s="1"/>
  <c r="D259" i="9"/>
  <c r="N258" i="9"/>
  <c r="J258" i="9"/>
  <c r="H258" i="9"/>
  <c r="D258" i="9"/>
  <c r="O257" i="9"/>
  <c r="L257" i="9"/>
  <c r="I257" i="9"/>
  <c r="F257" i="9"/>
  <c r="C257" i="9"/>
  <c r="O256" i="9"/>
  <c r="L256" i="9"/>
  <c r="I256" i="9"/>
  <c r="F256" i="9"/>
  <c r="C256" i="9" s="1"/>
  <c r="O255" i="9"/>
  <c r="L255" i="9"/>
  <c r="I255" i="9"/>
  <c r="C255" i="9" s="1"/>
  <c r="F255" i="9"/>
  <c r="O254" i="9"/>
  <c r="L254" i="9"/>
  <c r="I254" i="9"/>
  <c r="F254" i="9"/>
  <c r="C254" i="9" s="1"/>
  <c r="O253" i="9"/>
  <c r="O251" i="9" s="1"/>
  <c r="O250" i="9" s="1"/>
  <c r="L253" i="9"/>
  <c r="I253" i="9"/>
  <c r="F253" i="9"/>
  <c r="C253" i="9"/>
  <c r="O252" i="9"/>
  <c r="L252" i="9"/>
  <c r="L251" i="9" s="1"/>
  <c r="L250" i="9" s="1"/>
  <c r="I252" i="9"/>
  <c r="F252" i="9"/>
  <c r="C252" i="9" s="1"/>
  <c r="N251" i="9"/>
  <c r="M251" i="9"/>
  <c r="M250" i="9" s="1"/>
  <c r="K251" i="9"/>
  <c r="K250" i="9" s="1"/>
  <c r="J251" i="9"/>
  <c r="I251" i="9"/>
  <c r="I250" i="9" s="1"/>
  <c r="H251" i="9"/>
  <c r="G251" i="9"/>
  <c r="G250" i="9" s="1"/>
  <c r="E251" i="9"/>
  <c r="E250" i="9" s="1"/>
  <c r="D251" i="9"/>
  <c r="N250" i="9"/>
  <c r="J250" i="9"/>
  <c r="H250" i="9"/>
  <c r="D250" i="9"/>
  <c r="O249" i="9"/>
  <c r="L249" i="9"/>
  <c r="I249" i="9"/>
  <c r="F249" i="9"/>
  <c r="C249" i="9"/>
  <c r="O248" i="9"/>
  <c r="L248" i="9"/>
  <c r="I248" i="9"/>
  <c r="F248" i="9"/>
  <c r="C248" i="9" s="1"/>
  <c r="O247" i="9"/>
  <c r="L247" i="9"/>
  <c r="I247" i="9"/>
  <c r="C247" i="9" s="1"/>
  <c r="F247" i="9"/>
  <c r="O246" i="9"/>
  <c r="L246" i="9"/>
  <c r="L245" i="9" s="1"/>
  <c r="I246" i="9"/>
  <c r="F246" i="9"/>
  <c r="F245" i="9" s="1"/>
  <c r="O245" i="9"/>
  <c r="N245" i="9"/>
  <c r="M245" i="9"/>
  <c r="K245" i="9"/>
  <c r="J245" i="9"/>
  <c r="H245" i="9"/>
  <c r="G245" i="9"/>
  <c r="E245" i="9"/>
  <c r="D245" i="9"/>
  <c r="O244" i="9"/>
  <c r="L244" i="9"/>
  <c r="I244" i="9"/>
  <c r="F244" i="9"/>
  <c r="C244" i="9" s="1"/>
  <c r="O243" i="9"/>
  <c r="L243" i="9"/>
  <c r="I243" i="9"/>
  <c r="C243" i="9" s="1"/>
  <c r="F243" i="9"/>
  <c r="O242" i="9"/>
  <c r="L242" i="9"/>
  <c r="I242" i="9"/>
  <c r="F242" i="9"/>
  <c r="C242" i="9" s="1"/>
  <c r="O241" i="9"/>
  <c r="L241" i="9"/>
  <c r="I241" i="9"/>
  <c r="F241" i="9"/>
  <c r="C241" i="9"/>
  <c r="O240" i="9"/>
  <c r="L240" i="9"/>
  <c r="I240" i="9"/>
  <c r="F240" i="9"/>
  <c r="C240" i="9" s="1"/>
  <c r="O239" i="9"/>
  <c r="L239" i="9"/>
  <c r="I239" i="9"/>
  <c r="C239" i="9" s="1"/>
  <c r="F239" i="9"/>
  <c r="O238" i="9"/>
  <c r="L238" i="9"/>
  <c r="L237" i="9" s="1"/>
  <c r="I238" i="9"/>
  <c r="F238" i="9"/>
  <c r="F237" i="9" s="1"/>
  <c r="O237" i="9"/>
  <c r="N237" i="9"/>
  <c r="M237" i="9"/>
  <c r="M230" i="9" s="1"/>
  <c r="K237" i="9"/>
  <c r="J237" i="9"/>
  <c r="H237" i="9"/>
  <c r="G237" i="9"/>
  <c r="E237" i="9"/>
  <c r="E230" i="9" s="1"/>
  <c r="E229" i="9" s="1"/>
  <c r="D237" i="9"/>
  <c r="O236" i="9"/>
  <c r="L236" i="9"/>
  <c r="I236" i="9"/>
  <c r="F236" i="9"/>
  <c r="C236" i="9" s="1"/>
  <c r="O235" i="9"/>
  <c r="O234" i="9" s="1"/>
  <c r="L235" i="9"/>
  <c r="I235" i="9"/>
  <c r="I234" i="9" s="1"/>
  <c r="F235" i="9"/>
  <c r="N234" i="9"/>
  <c r="M234" i="9"/>
  <c r="L234" i="9"/>
  <c r="K234" i="9"/>
  <c r="J234" i="9"/>
  <c r="H234" i="9"/>
  <c r="G234" i="9"/>
  <c r="F234" i="9"/>
  <c r="E234" i="9"/>
  <c r="D234" i="9"/>
  <c r="O233" i="9"/>
  <c r="O232" i="9" s="1"/>
  <c r="L233" i="9"/>
  <c r="I233" i="9"/>
  <c r="I232" i="9" s="1"/>
  <c r="F233" i="9"/>
  <c r="C233" i="9"/>
  <c r="N232" i="9"/>
  <c r="M232" i="9"/>
  <c r="L232" i="9"/>
  <c r="K232" i="9"/>
  <c r="K230" i="9" s="1"/>
  <c r="K229" i="9" s="1"/>
  <c r="J232" i="9"/>
  <c r="H232" i="9"/>
  <c r="G232" i="9"/>
  <c r="G230" i="9" s="1"/>
  <c r="F232" i="9"/>
  <c r="E232" i="9"/>
  <c r="D232" i="9"/>
  <c r="O231" i="9"/>
  <c r="L231" i="9"/>
  <c r="I231" i="9"/>
  <c r="F231" i="9"/>
  <c r="N230" i="9"/>
  <c r="N229" i="9" s="1"/>
  <c r="J230" i="9"/>
  <c r="J229" i="9" s="1"/>
  <c r="H230" i="9"/>
  <c r="H229" i="9" s="1"/>
  <c r="D230" i="9"/>
  <c r="D229" i="9" s="1"/>
  <c r="O228" i="9"/>
  <c r="L228" i="9"/>
  <c r="I228" i="9"/>
  <c r="F228" i="9"/>
  <c r="C228" i="9" s="1"/>
  <c r="O227" i="9"/>
  <c r="O226" i="9" s="1"/>
  <c r="L227" i="9"/>
  <c r="I227" i="9"/>
  <c r="I226" i="9" s="1"/>
  <c r="F227" i="9"/>
  <c r="N226" i="9"/>
  <c r="M226" i="9"/>
  <c r="L226" i="9"/>
  <c r="K226" i="9"/>
  <c r="J226" i="9"/>
  <c r="H226" i="9"/>
  <c r="G226" i="9"/>
  <c r="F226" i="9"/>
  <c r="C226" i="9" s="1"/>
  <c r="E226" i="9"/>
  <c r="D226" i="9"/>
  <c r="O225" i="9"/>
  <c r="L225" i="9"/>
  <c r="I225" i="9"/>
  <c r="F225" i="9"/>
  <c r="C225" i="9"/>
  <c r="O224" i="9"/>
  <c r="L224" i="9"/>
  <c r="I224" i="9"/>
  <c r="F224" i="9"/>
  <c r="C224" i="9" s="1"/>
  <c r="O223" i="9"/>
  <c r="L223" i="9"/>
  <c r="I223" i="9"/>
  <c r="C223" i="9" s="1"/>
  <c r="F223" i="9"/>
  <c r="O222" i="9"/>
  <c r="L222" i="9"/>
  <c r="I222" i="9"/>
  <c r="F222" i="9"/>
  <c r="C222" i="9" s="1"/>
  <c r="O221" i="9"/>
  <c r="L221" i="9"/>
  <c r="I221" i="9"/>
  <c r="F221" i="9"/>
  <c r="C221" i="9"/>
  <c r="O220" i="9"/>
  <c r="L220" i="9"/>
  <c r="I220" i="9"/>
  <c r="F220" i="9"/>
  <c r="C220" i="9" s="1"/>
  <c r="O219" i="9"/>
  <c r="L219" i="9"/>
  <c r="I219" i="9"/>
  <c r="C219" i="9" s="1"/>
  <c r="F219" i="9"/>
  <c r="O218" i="9"/>
  <c r="L218" i="9"/>
  <c r="I218" i="9"/>
  <c r="F218" i="9"/>
  <c r="C218" i="9" s="1"/>
  <c r="O217" i="9"/>
  <c r="O215" i="9" s="1"/>
  <c r="L217" i="9"/>
  <c r="I217" i="9"/>
  <c r="F217" i="9"/>
  <c r="C217" i="9"/>
  <c r="O216" i="9"/>
  <c r="L216" i="9"/>
  <c r="L215" i="9" s="1"/>
  <c r="I216" i="9"/>
  <c r="F216" i="9"/>
  <c r="C216" i="9" s="1"/>
  <c r="N215" i="9"/>
  <c r="M215" i="9"/>
  <c r="K215" i="9"/>
  <c r="J215" i="9"/>
  <c r="I215" i="9"/>
  <c r="H215" i="9"/>
  <c r="G215" i="9"/>
  <c r="E215" i="9"/>
  <c r="D215" i="9"/>
  <c r="O214" i="9"/>
  <c r="L214" i="9"/>
  <c r="I214" i="9"/>
  <c r="F214" i="9"/>
  <c r="C214" i="9" s="1"/>
  <c r="O213" i="9"/>
  <c r="L213" i="9"/>
  <c r="I213" i="9"/>
  <c r="F213" i="9"/>
  <c r="C213" i="9"/>
  <c r="O212" i="9"/>
  <c r="L212" i="9"/>
  <c r="I212" i="9"/>
  <c r="F212" i="9"/>
  <c r="C212" i="9" s="1"/>
  <c r="O211" i="9"/>
  <c r="L211" i="9"/>
  <c r="I211" i="9"/>
  <c r="C211" i="9" s="1"/>
  <c r="F211" i="9"/>
  <c r="O210" i="9"/>
  <c r="L210" i="9"/>
  <c r="I210" i="9"/>
  <c r="F210" i="9"/>
  <c r="C210" i="9" s="1"/>
  <c r="O209" i="9"/>
  <c r="L209" i="9"/>
  <c r="I209" i="9"/>
  <c r="F209" i="9"/>
  <c r="C209" i="9"/>
  <c r="O208" i="9"/>
  <c r="L208" i="9"/>
  <c r="I208" i="9"/>
  <c r="F208" i="9"/>
  <c r="C208" i="9" s="1"/>
  <c r="O207" i="9"/>
  <c r="L207" i="9"/>
  <c r="I207" i="9"/>
  <c r="C207" i="9" s="1"/>
  <c r="F207" i="9"/>
  <c r="O206" i="9"/>
  <c r="L206" i="9"/>
  <c r="I206" i="9"/>
  <c r="F206" i="9"/>
  <c r="C206" i="9" s="1"/>
  <c r="O205" i="9"/>
  <c r="O204" i="9" s="1"/>
  <c r="O203" i="9" s="1"/>
  <c r="L205" i="9"/>
  <c r="I205" i="9"/>
  <c r="I204" i="9" s="1"/>
  <c r="I203" i="9" s="1"/>
  <c r="F205" i="9"/>
  <c r="C205" i="9"/>
  <c r="N204" i="9"/>
  <c r="N203" i="9" s="1"/>
  <c r="M204" i="9"/>
  <c r="L204" i="9"/>
  <c r="L203" i="9" s="1"/>
  <c r="K204" i="9"/>
  <c r="J204" i="9"/>
  <c r="J203" i="9" s="1"/>
  <c r="H204" i="9"/>
  <c r="H203" i="9" s="1"/>
  <c r="H194" i="9" s="1"/>
  <c r="H193" i="9" s="1"/>
  <c r="G204" i="9"/>
  <c r="F204" i="9"/>
  <c r="E204" i="9"/>
  <c r="D204" i="9"/>
  <c r="D203" i="9" s="1"/>
  <c r="D194" i="9" s="1"/>
  <c r="M203" i="9"/>
  <c r="K203" i="9"/>
  <c r="G203" i="9"/>
  <c r="E203" i="9"/>
  <c r="O202" i="9"/>
  <c r="L202" i="9"/>
  <c r="I202" i="9"/>
  <c r="F202" i="9"/>
  <c r="C202" i="9" s="1"/>
  <c r="O201" i="9"/>
  <c r="L201" i="9"/>
  <c r="I201" i="9"/>
  <c r="F201" i="9"/>
  <c r="C201" i="9"/>
  <c r="O200" i="9"/>
  <c r="L200" i="9"/>
  <c r="I200" i="9"/>
  <c r="F200" i="9"/>
  <c r="C200" i="9" s="1"/>
  <c r="O199" i="9"/>
  <c r="L199" i="9"/>
  <c r="I199" i="9"/>
  <c r="C199" i="9" s="1"/>
  <c r="F199" i="9"/>
  <c r="O198" i="9"/>
  <c r="L198" i="9"/>
  <c r="L197" i="9" s="1"/>
  <c r="I198" i="9"/>
  <c r="F198" i="9"/>
  <c r="F197" i="9" s="1"/>
  <c r="C197" i="9" s="1"/>
  <c r="O197" i="9"/>
  <c r="N197" i="9"/>
  <c r="N195" i="9" s="1"/>
  <c r="N194" i="9" s="1"/>
  <c r="N193" i="9" s="1"/>
  <c r="M197" i="9"/>
  <c r="K197" i="9"/>
  <c r="J197" i="9"/>
  <c r="J195" i="9" s="1"/>
  <c r="I197" i="9"/>
  <c r="H197" i="9"/>
  <c r="G197" i="9"/>
  <c r="E197" i="9"/>
  <c r="D197" i="9"/>
  <c r="O196" i="9"/>
  <c r="L196" i="9"/>
  <c r="L195" i="9" s="1"/>
  <c r="L194" i="9" s="1"/>
  <c r="I196" i="9"/>
  <c r="F196" i="9"/>
  <c r="C196" i="9" s="1"/>
  <c r="O195" i="9"/>
  <c r="O194" i="9" s="1"/>
  <c r="M195" i="9"/>
  <c r="M194" i="9" s="1"/>
  <c r="K195" i="9"/>
  <c r="K194" i="9" s="1"/>
  <c r="I195" i="9"/>
  <c r="I194" i="9" s="1"/>
  <c r="H195" i="9"/>
  <c r="G195" i="9"/>
  <c r="G194" i="9" s="1"/>
  <c r="E195" i="9"/>
  <c r="E194" i="9" s="1"/>
  <c r="D195" i="9"/>
  <c r="O192" i="9"/>
  <c r="L192" i="9"/>
  <c r="L191" i="9" s="1"/>
  <c r="L190" i="9" s="1"/>
  <c r="I192" i="9"/>
  <c r="F192" i="9"/>
  <c r="C192" i="9" s="1"/>
  <c r="O191" i="9"/>
  <c r="O190" i="9" s="1"/>
  <c r="N191" i="9"/>
  <c r="M191" i="9"/>
  <c r="M190" i="9" s="1"/>
  <c r="K191" i="9"/>
  <c r="K190" i="9" s="1"/>
  <c r="J191" i="9"/>
  <c r="I191" i="9"/>
  <c r="I190" i="9" s="1"/>
  <c r="H191" i="9"/>
  <c r="G191" i="9"/>
  <c r="G190" i="9" s="1"/>
  <c r="E191" i="9"/>
  <c r="E190" i="9" s="1"/>
  <c r="D191" i="9"/>
  <c r="N190" i="9"/>
  <c r="J190" i="9"/>
  <c r="H190" i="9"/>
  <c r="D190" i="9"/>
  <c r="O189" i="9"/>
  <c r="L189" i="9"/>
  <c r="I189" i="9"/>
  <c r="C189" i="9" s="1"/>
  <c r="F189" i="9"/>
  <c r="O188" i="9"/>
  <c r="L188" i="9"/>
  <c r="L187" i="9" s="1"/>
  <c r="I188" i="9"/>
  <c r="F188" i="9"/>
  <c r="C188" i="9" s="1"/>
  <c r="O187" i="9"/>
  <c r="N187" i="9"/>
  <c r="M187" i="9"/>
  <c r="M186" i="9" s="1"/>
  <c r="K187" i="9"/>
  <c r="K186" i="9" s="1"/>
  <c r="J187" i="9"/>
  <c r="I187" i="9"/>
  <c r="H187" i="9"/>
  <c r="G187" i="9"/>
  <c r="G186" i="9" s="1"/>
  <c r="E187" i="9"/>
  <c r="D187" i="9"/>
  <c r="N186" i="9"/>
  <c r="J186" i="9"/>
  <c r="H186" i="9"/>
  <c r="D186" i="9"/>
  <c r="O185" i="9"/>
  <c r="L185" i="9"/>
  <c r="I185" i="9"/>
  <c r="C185" i="9" s="1"/>
  <c r="F185" i="9"/>
  <c r="O184" i="9"/>
  <c r="L184" i="9"/>
  <c r="L183" i="9" s="1"/>
  <c r="I184" i="9"/>
  <c r="F184" i="9"/>
  <c r="C184" i="9" s="1"/>
  <c r="O183" i="9"/>
  <c r="N183" i="9"/>
  <c r="M183" i="9"/>
  <c r="K183" i="9"/>
  <c r="J183" i="9"/>
  <c r="I183" i="9"/>
  <c r="H183" i="9"/>
  <c r="G183" i="9"/>
  <c r="E183" i="9"/>
  <c r="D183" i="9"/>
  <c r="O182" i="9"/>
  <c r="L182" i="9"/>
  <c r="I182" i="9"/>
  <c r="F182" i="9"/>
  <c r="C182" i="9" s="1"/>
  <c r="O181" i="9"/>
  <c r="L181" i="9"/>
  <c r="I181" i="9"/>
  <c r="F181" i="9"/>
  <c r="C181" i="9"/>
  <c r="O180" i="9"/>
  <c r="L180" i="9"/>
  <c r="I180" i="9"/>
  <c r="F180" i="9"/>
  <c r="C180" i="9" s="1"/>
  <c r="O179" i="9"/>
  <c r="O178" i="9" s="1"/>
  <c r="L179" i="9"/>
  <c r="I179" i="9"/>
  <c r="I178" i="9" s="1"/>
  <c r="F179" i="9"/>
  <c r="N178" i="9"/>
  <c r="M178" i="9"/>
  <c r="L178" i="9"/>
  <c r="K178" i="9"/>
  <c r="J178" i="9"/>
  <c r="H178" i="9"/>
  <c r="G178" i="9"/>
  <c r="F178" i="9"/>
  <c r="E178" i="9"/>
  <c r="D178" i="9"/>
  <c r="O177" i="9"/>
  <c r="L177" i="9"/>
  <c r="I177" i="9"/>
  <c r="F177" i="9"/>
  <c r="C177" i="9"/>
  <c r="O176" i="9"/>
  <c r="L176" i="9"/>
  <c r="I176" i="9"/>
  <c r="F176" i="9"/>
  <c r="C176" i="9" s="1"/>
  <c r="O175" i="9"/>
  <c r="O174" i="9" s="1"/>
  <c r="L175" i="9"/>
  <c r="I175" i="9"/>
  <c r="I174" i="9" s="1"/>
  <c r="F175" i="9"/>
  <c r="N174" i="9"/>
  <c r="N173" i="9" s="1"/>
  <c r="N172" i="9" s="1"/>
  <c r="M174" i="9"/>
  <c r="L174" i="9"/>
  <c r="L173" i="9" s="1"/>
  <c r="K174" i="9"/>
  <c r="J174" i="9"/>
  <c r="J173" i="9" s="1"/>
  <c r="J172" i="9" s="1"/>
  <c r="H174" i="9"/>
  <c r="H173" i="9" s="1"/>
  <c r="H172" i="9" s="1"/>
  <c r="G174" i="9"/>
  <c r="F174" i="9"/>
  <c r="F173" i="9" s="1"/>
  <c r="E174" i="9"/>
  <c r="D174" i="9"/>
  <c r="D173" i="9" s="1"/>
  <c r="D172" i="9" s="1"/>
  <c r="M173" i="9"/>
  <c r="M172" i="9" s="1"/>
  <c r="K173" i="9"/>
  <c r="K172" i="9" s="1"/>
  <c r="G173" i="9"/>
  <c r="G172" i="9" s="1"/>
  <c r="E173" i="9"/>
  <c r="E172" i="9" s="1"/>
  <c r="O171" i="9"/>
  <c r="L171" i="9"/>
  <c r="I171" i="9"/>
  <c r="C171" i="9" s="1"/>
  <c r="F171" i="9"/>
  <c r="O170" i="9"/>
  <c r="L170" i="9"/>
  <c r="I170" i="9"/>
  <c r="F170" i="9"/>
  <c r="C170" i="9" s="1"/>
  <c r="O169" i="9"/>
  <c r="L169" i="9"/>
  <c r="I169" i="9"/>
  <c r="F169" i="9"/>
  <c r="C169" i="9"/>
  <c r="O168" i="9"/>
  <c r="L168" i="9"/>
  <c r="I168" i="9"/>
  <c r="F168" i="9"/>
  <c r="C168" i="9" s="1"/>
  <c r="O167" i="9"/>
  <c r="L167" i="9"/>
  <c r="I167" i="9"/>
  <c r="C167" i="9" s="1"/>
  <c r="F167" i="9"/>
  <c r="O166" i="9"/>
  <c r="L166" i="9"/>
  <c r="L165" i="9" s="1"/>
  <c r="L164" i="9" s="1"/>
  <c r="I166" i="9"/>
  <c r="F166" i="9"/>
  <c r="F165" i="9" s="1"/>
  <c r="O165" i="9"/>
  <c r="O164" i="9" s="1"/>
  <c r="N165" i="9"/>
  <c r="M165" i="9"/>
  <c r="M164" i="9" s="1"/>
  <c r="K165" i="9"/>
  <c r="K164" i="9" s="1"/>
  <c r="J165" i="9"/>
  <c r="I165" i="9"/>
  <c r="I164" i="9" s="1"/>
  <c r="H165" i="9"/>
  <c r="G165" i="9"/>
  <c r="G164" i="9" s="1"/>
  <c r="E165" i="9"/>
  <c r="E164" i="9" s="1"/>
  <c r="D165" i="9"/>
  <c r="N164" i="9"/>
  <c r="J164" i="9"/>
  <c r="H164" i="9"/>
  <c r="D164" i="9"/>
  <c r="O163" i="9"/>
  <c r="L163" i="9"/>
  <c r="I163" i="9"/>
  <c r="C163" i="9" s="1"/>
  <c r="F163" i="9"/>
  <c r="O162" i="9"/>
  <c r="L162" i="9"/>
  <c r="I162" i="9"/>
  <c r="F162" i="9"/>
  <c r="C162" i="9" s="1"/>
  <c r="O161" i="9"/>
  <c r="O159" i="9" s="1"/>
  <c r="L161" i="9"/>
  <c r="I161" i="9"/>
  <c r="F161" i="9"/>
  <c r="C161" i="9"/>
  <c r="O160" i="9"/>
  <c r="L160" i="9"/>
  <c r="L159" i="9" s="1"/>
  <c r="I160" i="9"/>
  <c r="F160" i="9"/>
  <c r="C160" i="9" s="1"/>
  <c r="N159" i="9"/>
  <c r="M159" i="9"/>
  <c r="K159" i="9"/>
  <c r="J159" i="9"/>
  <c r="I159" i="9"/>
  <c r="H159" i="9"/>
  <c r="G159" i="9"/>
  <c r="E159" i="9"/>
  <c r="D159" i="9"/>
  <c r="O158" i="9"/>
  <c r="L158" i="9"/>
  <c r="I158" i="9"/>
  <c r="F158" i="9"/>
  <c r="C158" i="9" s="1"/>
  <c r="O157" i="9"/>
  <c r="L157" i="9"/>
  <c r="I157" i="9"/>
  <c r="F157" i="9"/>
  <c r="C157" i="9"/>
  <c r="O156" i="9"/>
  <c r="L156" i="9"/>
  <c r="I156" i="9"/>
  <c r="F156" i="9"/>
  <c r="C156" i="9" s="1"/>
  <c r="O155" i="9"/>
  <c r="L155" i="9"/>
  <c r="I155" i="9"/>
  <c r="C155" i="9" s="1"/>
  <c r="F155" i="9"/>
  <c r="O154" i="9"/>
  <c r="L154" i="9"/>
  <c r="I154" i="9"/>
  <c r="F154" i="9"/>
  <c r="C154" i="9" s="1"/>
  <c r="O153" i="9"/>
  <c r="L153" i="9"/>
  <c r="I153" i="9"/>
  <c r="F153" i="9"/>
  <c r="C153" i="9"/>
  <c r="O152" i="9"/>
  <c r="L152" i="9"/>
  <c r="I152" i="9"/>
  <c r="F152" i="9"/>
  <c r="C152" i="9" s="1"/>
  <c r="O151" i="9"/>
  <c r="O150" i="9" s="1"/>
  <c r="L151" i="9"/>
  <c r="I151" i="9"/>
  <c r="I150" i="9" s="1"/>
  <c r="F151" i="9"/>
  <c r="N150" i="9"/>
  <c r="M150" i="9"/>
  <c r="L150" i="9"/>
  <c r="K150" i="9"/>
  <c r="J150" i="9"/>
  <c r="H150" i="9"/>
  <c r="G150" i="9"/>
  <c r="F150" i="9"/>
  <c r="E150" i="9"/>
  <c r="D150" i="9"/>
  <c r="O149" i="9"/>
  <c r="L149" i="9"/>
  <c r="I149" i="9"/>
  <c r="F149" i="9"/>
  <c r="C149" i="9"/>
  <c r="O148" i="9"/>
  <c r="L148" i="9"/>
  <c r="I148" i="9"/>
  <c r="F148" i="9"/>
  <c r="C148" i="9" s="1"/>
  <c r="O147" i="9"/>
  <c r="L147" i="9"/>
  <c r="I147" i="9"/>
  <c r="C147" i="9" s="1"/>
  <c r="F147" i="9"/>
  <c r="O146" i="9"/>
  <c r="L146" i="9"/>
  <c r="I146" i="9"/>
  <c r="F146" i="9"/>
  <c r="C146" i="9" s="1"/>
  <c r="O145" i="9"/>
  <c r="O143" i="9" s="1"/>
  <c r="L145" i="9"/>
  <c r="I145" i="9"/>
  <c r="F145" i="9"/>
  <c r="C145" i="9"/>
  <c r="O144" i="9"/>
  <c r="L144" i="9"/>
  <c r="L143" i="9" s="1"/>
  <c r="I144" i="9"/>
  <c r="F144" i="9"/>
  <c r="C144" i="9" s="1"/>
  <c r="N143" i="9"/>
  <c r="M143" i="9"/>
  <c r="K143" i="9"/>
  <c r="J143" i="9"/>
  <c r="I143" i="9"/>
  <c r="H143" i="9"/>
  <c r="G143" i="9"/>
  <c r="E143" i="9"/>
  <c r="D143" i="9"/>
  <c r="O142" i="9"/>
  <c r="L142" i="9"/>
  <c r="I142" i="9"/>
  <c r="F142" i="9"/>
  <c r="C142" i="9" s="1"/>
  <c r="O141" i="9"/>
  <c r="O140" i="9" s="1"/>
  <c r="L141" i="9"/>
  <c r="I141" i="9"/>
  <c r="I140" i="9" s="1"/>
  <c r="F141" i="9"/>
  <c r="C141" i="9"/>
  <c r="N140" i="9"/>
  <c r="M140" i="9"/>
  <c r="L140" i="9"/>
  <c r="K140" i="9"/>
  <c r="J140" i="9"/>
  <c r="H140" i="9"/>
  <c r="G140" i="9"/>
  <c r="F140" i="9"/>
  <c r="C140" i="9" s="1"/>
  <c r="E140" i="9"/>
  <c r="D140" i="9"/>
  <c r="O139" i="9"/>
  <c r="L139" i="9"/>
  <c r="I139" i="9"/>
  <c r="C139" i="9" s="1"/>
  <c r="F139" i="9"/>
  <c r="O138" i="9"/>
  <c r="L138" i="9"/>
  <c r="I138" i="9"/>
  <c r="F138" i="9"/>
  <c r="C138" i="9" s="1"/>
  <c r="O137" i="9"/>
  <c r="O135" i="9" s="1"/>
  <c r="L137" i="9"/>
  <c r="I137" i="9"/>
  <c r="F137" i="9"/>
  <c r="C137" i="9"/>
  <c r="O136" i="9"/>
  <c r="L136" i="9"/>
  <c r="L135" i="9" s="1"/>
  <c r="I136" i="9"/>
  <c r="F136" i="9"/>
  <c r="C136" i="9" s="1"/>
  <c r="N135" i="9"/>
  <c r="M135" i="9"/>
  <c r="K135" i="9"/>
  <c r="J135" i="9"/>
  <c r="I135" i="9"/>
  <c r="H135" i="9"/>
  <c r="G135" i="9"/>
  <c r="E135" i="9"/>
  <c r="D135" i="9"/>
  <c r="O134" i="9"/>
  <c r="L134" i="9"/>
  <c r="L130" i="9" s="1"/>
  <c r="I134" i="9"/>
  <c r="F134" i="9"/>
  <c r="C134" i="9" s="1"/>
  <c r="O133" i="9"/>
  <c r="L133" i="9"/>
  <c r="I133" i="9"/>
  <c r="F133" i="9"/>
  <c r="C133" i="9"/>
  <c r="O132" i="9"/>
  <c r="L132" i="9"/>
  <c r="I132" i="9"/>
  <c r="F132" i="9"/>
  <c r="C132" i="9" s="1"/>
  <c r="O131" i="9"/>
  <c r="O130" i="9" s="1"/>
  <c r="L131" i="9"/>
  <c r="I131" i="9"/>
  <c r="I130" i="9" s="1"/>
  <c r="F131" i="9"/>
  <c r="N130" i="9"/>
  <c r="N129" i="9" s="1"/>
  <c r="M130" i="9"/>
  <c r="K130" i="9"/>
  <c r="J130" i="9"/>
  <c r="J129" i="9" s="1"/>
  <c r="H130" i="9"/>
  <c r="H129" i="9" s="1"/>
  <c r="G130" i="9"/>
  <c r="F130" i="9"/>
  <c r="E130" i="9"/>
  <c r="D130" i="9"/>
  <c r="D129" i="9" s="1"/>
  <c r="M129" i="9"/>
  <c r="K129" i="9"/>
  <c r="G129" i="9"/>
  <c r="E129" i="9"/>
  <c r="O128" i="9"/>
  <c r="L128" i="9"/>
  <c r="L127" i="9" s="1"/>
  <c r="I128" i="9"/>
  <c r="F128" i="9"/>
  <c r="O127" i="9"/>
  <c r="N127" i="9"/>
  <c r="M127" i="9"/>
  <c r="K127" i="9"/>
  <c r="J127" i="9"/>
  <c r="I127" i="9"/>
  <c r="H127" i="9"/>
  <c r="G127" i="9"/>
  <c r="E127" i="9"/>
  <c r="D127" i="9"/>
  <c r="O126" i="9"/>
  <c r="L126" i="9"/>
  <c r="I126" i="9"/>
  <c r="F126" i="9"/>
  <c r="O125" i="9"/>
  <c r="L125" i="9"/>
  <c r="I125" i="9"/>
  <c r="C125" i="9" s="1"/>
  <c r="F125" i="9"/>
  <c r="O124" i="9"/>
  <c r="L124" i="9"/>
  <c r="I124" i="9"/>
  <c r="F124" i="9"/>
  <c r="O123" i="9"/>
  <c r="L123" i="9"/>
  <c r="I123" i="9"/>
  <c r="F123" i="9"/>
  <c r="C123" i="9"/>
  <c r="O122" i="9"/>
  <c r="L122" i="9"/>
  <c r="I122" i="9"/>
  <c r="F122" i="9"/>
  <c r="O121" i="9"/>
  <c r="N121" i="9"/>
  <c r="M121" i="9"/>
  <c r="K121" i="9"/>
  <c r="J121" i="9"/>
  <c r="H121" i="9"/>
  <c r="G121" i="9"/>
  <c r="E121" i="9"/>
  <c r="D121" i="9"/>
  <c r="O120" i="9"/>
  <c r="L120" i="9"/>
  <c r="I120" i="9"/>
  <c r="F120" i="9"/>
  <c r="O119" i="9"/>
  <c r="L119" i="9"/>
  <c r="I119" i="9"/>
  <c r="F119" i="9"/>
  <c r="C119" i="9"/>
  <c r="O118" i="9"/>
  <c r="L118" i="9"/>
  <c r="I118" i="9"/>
  <c r="F118" i="9"/>
  <c r="C118" i="9" s="1"/>
  <c r="O117" i="9"/>
  <c r="O115" i="9" s="1"/>
  <c r="L117" i="9"/>
  <c r="I117" i="9"/>
  <c r="F117" i="9"/>
  <c r="C117" i="9"/>
  <c r="O116" i="9"/>
  <c r="L116" i="9"/>
  <c r="I116" i="9"/>
  <c r="F116" i="9"/>
  <c r="N115" i="9"/>
  <c r="M115" i="9"/>
  <c r="K115" i="9"/>
  <c r="J115" i="9"/>
  <c r="I115" i="9"/>
  <c r="H115" i="9"/>
  <c r="G115" i="9"/>
  <c r="E115" i="9"/>
  <c r="D115" i="9"/>
  <c r="O114" i="9"/>
  <c r="L114" i="9"/>
  <c r="I114" i="9"/>
  <c r="F114" i="9"/>
  <c r="C114" i="9" s="1"/>
  <c r="O113" i="9"/>
  <c r="O111" i="9" s="1"/>
  <c r="L113" i="9"/>
  <c r="I113" i="9"/>
  <c r="F113" i="9"/>
  <c r="C113" i="9"/>
  <c r="O112" i="9"/>
  <c r="L112" i="9"/>
  <c r="L111" i="9" s="1"/>
  <c r="I112" i="9"/>
  <c r="F112" i="9"/>
  <c r="N111" i="9"/>
  <c r="M111" i="9"/>
  <c r="K111" i="9"/>
  <c r="J111" i="9"/>
  <c r="I111" i="9"/>
  <c r="H111" i="9"/>
  <c r="G111" i="9"/>
  <c r="E111" i="9"/>
  <c r="D111" i="9"/>
  <c r="O110" i="9"/>
  <c r="L110" i="9"/>
  <c r="I110" i="9"/>
  <c r="F110" i="9"/>
  <c r="C110" i="9"/>
  <c r="O109" i="9"/>
  <c r="L109" i="9"/>
  <c r="I109" i="9"/>
  <c r="F109" i="9"/>
  <c r="C109" i="9" s="1"/>
  <c r="O108" i="9"/>
  <c r="L108" i="9"/>
  <c r="I108" i="9"/>
  <c r="C108" i="9" s="1"/>
  <c r="F108" i="9"/>
  <c r="O107" i="9"/>
  <c r="L107" i="9"/>
  <c r="I107" i="9"/>
  <c r="F107" i="9"/>
  <c r="C107" i="9" s="1"/>
  <c r="O106" i="9"/>
  <c r="L106" i="9"/>
  <c r="I106" i="9"/>
  <c r="F106" i="9"/>
  <c r="C106" i="9"/>
  <c r="O105" i="9"/>
  <c r="L105" i="9"/>
  <c r="I105" i="9"/>
  <c r="F105" i="9"/>
  <c r="C105" i="9" s="1"/>
  <c r="O104" i="9"/>
  <c r="L104" i="9"/>
  <c r="I104" i="9"/>
  <c r="C104" i="9" s="1"/>
  <c r="F104" i="9"/>
  <c r="O103" i="9"/>
  <c r="L103" i="9"/>
  <c r="L102" i="9" s="1"/>
  <c r="I103" i="9"/>
  <c r="F103" i="9"/>
  <c r="C103" i="9" s="1"/>
  <c r="O102" i="9"/>
  <c r="N102" i="9"/>
  <c r="M102" i="9"/>
  <c r="K102" i="9"/>
  <c r="J102" i="9"/>
  <c r="H102" i="9"/>
  <c r="G102" i="9"/>
  <c r="E102" i="9"/>
  <c r="D102" i="9"/>
  <c r="O101" i="9"/>
  <c r="L101" i="9"/>
  <c r="I101" i="9"/>
  <c r="F101" i="9"/>
  <c r="C101" i="9" s="1"/>
  <c r="O100" i="9"/>
  <c r="L100" i="9"/>
  <c r="I100" i="9"/>
  <c r="C100" i="9" s="1"/>
  <c r="F100" i="9"/>
  <c r="O99" i="9"/>
  <c r="L99" i="9"/>
  <c r="I99" i="9"/>
  <c r="F99" i="9"/>
  <c r="C99" i="9" s="1"/>
  <c r="O98" i="9"/>
  <c r="L98" i="9"/>
  <c r="I98" i="9"/>
  <c r="F98" i="9"/>
  <c r="C98" i="9"/>
  <c r="O97" i="9"/>
  <c r="L97" i="9"/>
  <c r="I97" i="9"/>
  <c r="F97" i="9"/>
  <c r="C97" i="9" s="1"/>
  <c r="O96" i="9"/>
  <c r="L96" i="9"/>
  <c r="I96" i="9"/>
  <c r="C96" i="9" s="1"/>
  <c r="F96" i="9"/>
  <c r="O95" i="9"/>
  <c r="L95" i="9"/>
  <c r="L94" i="9" s="1"/>
  <c r="I95" i="9"/>
  <c r="F95" i="9"/>
  <c r="C95" i="9" s="1"/>
  <c r="O94" i="9"/>
  <c r="N94" i="9"/>
  <c r="M94" i="9"/>
  <c r="K94" i="9"/>
  <c r="J94" i="9"/>
  <c r="H94" i="9"/>
  <c r="G94" i="9"/>
  <c r="E94" i="9"/>
  <c r="D94" i="9"/>
  <c r="O93" i="9"/>
  <c r="L93" i="9"/>
  <c r="I93" i="9"/>
  <c r="F93" i="9"/>
  <c r="C93" i="9" s="1"/>
  <c r="O92" i="9"/>
  <c r="L92" i="9"/>
  <c r="I92" i="9"/>
  <c r="C92" i="9" s="1"/>
  <c r="F92" i="9"/>
  <c r="O91" i="9"/>
  <c r="L91" i="9"/>
  <c r="I91" i="9"/>
  <c r="F91" i="9"/>
  <c r="C91" i="9" s="1"/>
  <c r="O90" i="9"/>
  <c r="O88" i="9" s="1"/>
  <c r="L90" i="9"/>
  <c r="I90" i="9"/>
  <c r="F90" i="9"/>
  <c r="C90" i="9"/>
  <c r="O89" i="9"/>
  <c r="L89" i="9"/>
  <c r="L88" i="9" s="1"/>
  <c r="I89" i="9"/>
  <c r="F89" i="9"/>
  <c r="F88" i="9" s="1"/>
  <c r="C88" i="9" s="1"/>
  <c r="N88" i="9"/>
  <c r="M88" i="9"/>
  <c r="M82" i="9" s="1"/>
  <c r="K88" i="9"/>
  <c r="J88" i="9"/>
  <c r="I88" i="9"/>
  <c r="H88" i="9"/>
  <c r="G88" i="9"/>
  <c r="E88" i="9"/>
  <c r="E82" i="9" s="1"/>
  <c r="D88" i="9"/>
  <c r="O87" i="9"/>
  <c r="L87" i="9"/>
  <c r="L83" i="9" s="1"/>
  <c r="I87" i="9"/>
  <c r="F87" i="9"/>
  <c r="C87" i="9" s="1"/>
  <c r="O86" i="9"/>
  <c r="L86" i="9"/>
  <c r="I86" i="9"/>
  <c r="F86" i="9"/>
  <c r="C86" i="9"/>
  <c r="O85" i="9"/>
  <c r="L85" i="9"/>
  <c r="I85" i="9"/>
  <c r="F85" i="9"/>
  <c r="C85" i="9" s="1"/>
  <c r="O84" i="9"/>
  <c r="O83" i="9" s="1"/>
  <c r="O82" i="9" s="1"/>
  <c r="L84" i="9"/>
  <c r="I84" i="9"/>
  <c r="C84" i="9" s="1"/>
  <c r="F84" i="9"/>
  <c r="N83" i="9"/>
  <c r="N82" i="9" s="1"/>
  <c r="M83" i="9"/>
  <c r="K83" i="9"/>
  <c r="J83" i="9"/>
  <c r="J82" i="9" s="1"/>
  <c r="H83" i="9"/>
  <c r="H82" i="9" s="1"/>
  <c r="G83" i="9"/>
  <c r="F83" i="9"/>
  <c r="E83" i="9"/>
  <c r="D83" i="9"/>
  <c r="D82" i="9" s="1"/>
  <c r="K82" i="9"/>
  <c r="G82" i="9"/>
  <c r="O81" i="9"/>
  <c r="L81" i="9"/>
  <c r="I81" i="9"/>
  <c r="F81" i="9"/>
  <c r="C81" i="9" s="1"/>
  <c r="O80" i="9"/>
  <c r="O79" i="9" s="1"/>
  <c r="L80" i="9"/>
  <c r="I80" i="9"/>
  <c r="C80" i="9" s="1"/>
  <c r="F80" i="9"/>
  <c r="N79" i="9"/>
  <c r="M79" i="9"/>
  <c r="L79" i="9"/>
  <c r="K79" i="9"/>
  <c r="J79" i="9"/>
  <c r="H79" i="9"/>
  <c r="G79" i="9"/>
  <c r="F79" i="9"/>
  <c r="E79" i="9"/>
  <c r="D79" i="9"/>
  <c r="O78" i="9"/>
  <c r="O76" i="9" s="1"/>
  <c r="O75" i="9" s="1"/>
  <c r="L78" i="9"/>
  <c r="I78" i="9"/>
  <c r="F78" i="9"/>
  <c r="C78" i="9"/>
  <c r="O77" i="9"/>
  <c r="L77" i="9"/>
  <c r="L76" i="9" s="1"/>
  <c r="L75" i="9" s="1"/>
  <c r="I77" i="9"/>
  <c r="F77" i="9"/>
  <c r="F76" i="9" s="1"/>
  <c r="N76" i="9"/>
  <c r="M76" i="9"/>
  <c r="M75" i="9" s="1"/>
  <c r="M74" i="9" s="1"/>
  <c r="K76" i="9"/>
  <c r="K75" i="9" s="1"/>
  <c r="K74" i="9" s="1"/>
  <c r="J76" i="9"/>
  <c r="I76" i="9"/>
  <c r="H76" i="9"/>
  <c r="G76" i="9"/>
  <c r="G75" i="9" s="1"/>
  <c r="G74" i="9" s="1"/>
  <c r="E76" i="9"/>
  <c r="E75" i="9" s="1"/>
  <c r="E74" i="9" s="1"/>
  <c r="D76" i="9"/>
  <c r="N75" i="9"/>
  <c r="J75" i="9"/>
  <c r="J74" i="9" s="1"/>
  <c r="H75" i="9"/>
  <c r="H74" i="9" s="1"/>
  <c r="D75" i="9"/>
  <c r="O73" i="9"/>
  <c r="L73" i="9"/>
  <c r="I73" i="9"/>
  <c r="F73" i="9"/>
  <c r="C73" i="9" s="1"/>
  <c r="O72" i="9"/>
  <c r="L72" i="9"/>
  <c r="I72" i="9"/>
  <c r="C72" i="9" s="1"/>
  <c r="F72" i="9"/>
  <c r="O71" i="9"/>
  <c r="L71" i="9"/>
  <c r="I71" i="9"/>
  <c r="F71" i="9"/>
  <c r="C71" i="9" s="1"/>
  <c r="O70" i="9"/>
  <c r="O68" i="9" s="1"/>
  <c r="O66" i="9" s="1"/>
  <c r="L70" i="9"/>
  <c r="I70" i="9"/>
  <c r="F70" i="9"/>
  <c r="C70" i="9"/>
  <c r="O69" i="9"/>
  <c r="L69" i="9"/>
  <c r="L68" i="9" s="1"/>
  <c r="L66" i="9" s="1"/>
  <c r="I69" i="9"/>
  <c r="F69" i="9"/>
  <c r="F68" i="9" s="1"/>
  <c r="N68" i="9"/>
  <c r="M68" i="9"/>
  <c r="M66" i="9" s="1"/>
  <c r="M52" i="9" s="1"/>
  <c r="M51" i="9" s="1"/>
  <c r="K68" i="9"/>
  <c r="K66" i="9" s="1"/>
  <c r="K52" i="9" s="1"/>
  <c r="J68" i="9"/>
  <c r="I68" i="9"/>
  <c r="I66" i="9" s="1"/>
  <c r="H68" i="9"/>
  <c r="G68" i="9"/>
  <c r="G66" i="9" s="1"/>
  <c r="G52" i="9" s="1"/>
  <c r="E68" i="9"/>
  <c r="E66" i="9" s="1"/>
  <c r="E52" i="9" s="1"/>
  <c r="D68" i="9"/>
  <c r="O67" i="9"/>
  <c r="L67" i="9"/>
  <c r="I67" i="9"/>
  <c r="F67" i="9"/>
  <c r="D67" i="9"/>
  <c r="C67" i="9"/>
  <c r="N66" i="9"/>
  <c r="J66" i="9"/>
  <c r="H66" i="9"/>
  <c r="D66" i="9"/>
  <c r="O65" i="9"/>
  <c r="L65" i="9"/>
  <c r="I65" i="9"/>
  <c r="D65" i="9"/>
  <c r="F65" i="9" s="1"/>
  <c r="C65" i="9" s="1"/>
  <c r="O64" i="9"/>
  <c r="L64" i="9"/>
  <c r="I64" i="9"/>
  <c r="F64" i="9"/>
  <c r="C64" i="9"/>
  <c r="O63" i="9"/>
  <c r="L63" i="9"/>
  <c r="I63" i="9"/>
  <c r="F63" i="9"/>
  <c r="C63" i="9" s="1"/>
  <c r="O62" i="9"/>
  <c r="L62" i="9"/>
  <c r="I62" i="9"/>
  <c r="C62" i="9" s="1"/>
  <c r="F62" i="9"/>
  <c r="O61" i="9"/>
  <c r="L61" i="9"/>
  <c r="I61" i="9"/>
  <c r="F61" i="9"/>
  <c r="C61" i="9" s="1"/>
  <c r="O60" i="9"/>
  <c r="O57" i="9" s="1"/>
  <c r="L60" i="9"/>
  <c r="I60" i="9"/>
  <c r="I57" i="9" s="1"/>
  <c r="F60" i="9"/>
  <c r="C60" i="9"/>
  <c r="O59" i="9"/>
  <c r="L59" i="9"/>
  <c r="I59" i="9"/>
  <c r="F59" i="9"/>
  <c r="C59" i="9" s="1"/>
  <c r="D59" i="9"/>
  <c r="O58" i="9"/>
  <c r="L58" i="9"/>
  <c r="L57" i="9" s="1"/>
  <c r="I58" i="9"/>
  <c r="F58" i="9"/>
  <c r="D58" i="9"/>
  <c r="C58" i="9"/>
  <c r="N57" i="9"/>
  <c r="M57" i="9"/>
  <c r="K57" i="9"/>
  <c r="J57" i="9"/>
  <c r="H57" i="9"/>
  <c r="H53" i="9" s="1"/>
  <c r="H52" i="9" s="1"/>
  <c r="G57" i="9"/>
  <c r="E57" i="9"/>
  <c r="D57" i="9"/>
  <c r="D53" i="9" s="1"/>
  <c r="D52" i="9" s="1"/>
  <c r="O56" i="9"/>
  <c r="L56" i="9"/>
  <c r="I56" i="9"/>
  <c r="I54" i="9" s="1"/>
  <c r="I53" i="9" s="1"/>
  <c r="G56" i="9"/>
  <c r="F56" i="9"/>
  <c r="D56" i="9"/>
  <c r="C56" i="9"/>
  <c r="O55" i="9"/>
  <c r="L55" i="9"/>
  <c r="L54" i="9" s="1"/>
  <c r="L53" i="9" s="1"/>
  <c r="I55" i="9"/>
  <c r="F55" i="9"/>
  <c r="C55" i="9" s="1"/>
  <c r="O54" i="9"/>
  <c r="J54" i="9"/>
  <c r="H54" i="9"/>
  <c r="G54" i="9"/>
  <c r="F54" i="9"/>
  <c r="D54" i="9"/>
  <c r="N53" i="9"/>
  <c r="N52" i="9" s="1"/>
  <c r="M53" i="9"/>
  <c r="K53" i="9"/>
  <c r="J53" i="9"/>
  <c r="J52" i="9" s="1"/>
  <c r="J51" i="9" s="1"/>
  <c r="G53" i="9"/>
  <c r="E53" i="9"/>
  <c r="O46" i="9"/>
  <c r="C46" i="9" s="1"/>
  <c r="O45" i="9"/>
  <c r="C45" i="9" s="1"/>
  <c r="O44" i="9"/>
  <c r="N44" i="9"/>
  <c r="M44" i="9"/>
  <c r="L43" i="9"/>
  <c r="L42" i="9" s="1"/>
  <c r="I43" i="9"/>
  <c r="F43" i="9"/>
  <c r="C43" i="9" s="1"/>
  <c r="K42" i="9"/>
  <c r="J42" i="9"/>
  <c r="I42" i="9"/>
  <c r="H42" i="9"/>
  <c r="G42" i="9"/>
  <c r="F42" i="9"/>
  <c r="C42" i="9" s="1"/>
  <c r="E42" i="9"/>
  <c r="D42" i="9"/>
  <c r="F41" i="9"/>
  <c r="C41" i="9" s="1"/>
  <c r="L40" i="9"/>
  <c r="C40" i="9" s="1"/>
  <c r="L39" i="9"/>
  <c r="C39" i="9" s="1"/>
  <c r="L38" i="9"/>
  <c r="C38" i="9" s="1"/>
  <c r="L37" i="9"/>
  <c r="C37" i="9" s="1"/>
  <c r="L36" i="9"/>
  <c r="C36" i="9" s="1"/>
  <c r="K36" i="9"/>
  <c r="J36" i="9"/>
  <c r="L35" i="9"/>
  <c r="C35" i="9" s="1"/>
  <c r="L34" i="9"/>
  <c r="C34" i="9" s="1"/>
  <c r="L33" i="9"/>
  <c r="C33" i="9" s="1"/>
  <c r="K33" i="9"/>
  <c r="J33" i="9"/>
  <c r="L32" i="9"/>
  <c r="L31" i="9" s="1"/>
  <c r="C31" i="9" s="1"/>
  <c r="K31" i="9"/>
  <c r="J31" i="9"/>
  <c r="J26" i="9" s="1"/>
  <c r="L30" i="9"/>
  <c r="C30" i="9" s="1"/>
  <c r="L29" i="9"/>
  <c r="L27" i="9" s="1"/>
  <c r="L28" i="9"/>
  <c r="C28" i="9" s="1"/>
  <c r="K27" i="9"/>
  <c r="J27" i="9"/>
  <c r="K26" i="9"/>
  <c r="F25" i="9"/>
  <c r="C25" i="9" s="1"/>
  <c r="O23" i="9"/>
  <c r="L23" i="9"/>
  <c r="I23" i="9"/>
  <c r="F23" i="9"/>
  <c r="C23" i="9" s="1"/>
  <c r="O22" i="9"/>
  <c r="O21" i="9" s="1"/>
  <c r="L22" i="9"/>
  <c r="I22" i="9"/>
  <c r="I21" i="9" s="1"/>
  <c r="F22" i="9"/>
  <c r="C22" i="9"/>
  <c r="N21" i="9"/>
  <c r="N287" i="9" s="1"/>
  <c r="N286" i="9" s="1"/>
  <c r="M21" i="9"/>
  <c r="M287" i="9" s="1"/>
  <c r="M286" i="9" s="1"/>
  <c r="L21" i="9"/>
  <c r="L287" i="9" s="1"/>
  <c r="L286" i="9" s="1"/>
  <c r="K21" i="9"/>
  <c r="K287" i="9" s="1"/>
  <c r="K286" i="9" s="1"/>
  <c r="J21" i="9"/>
  <c r="J287" i="9" s="1"/>
  <c r="J286" i="9" s="1"/>
  <c r="H21" i="9"/>
  <c r="H287" i="9" s="1"/>
  <c r="H286" i="9" s="1"/>
  <c r="G21" i="9"/>
  <c r="G287" i="9" s="1"/>
  <c r="G286" i="9" s="1"/>
  <c r="F21" i="9"/>
  <c r="F287" i="9" s="1"/>
  <c r="E21" i="9"/>
  <c r="E287" i="9" s="1"/>
  <c r="E286" i="9" s="1"/>
  <c r="D21" i="9"/>
  <c r="D287" i="9" s="1"/>
  <c r="D286" i="9" s="1"/>
  <c r="M20" i="9"/>
  <c r="K20" i="9"/>
  <c r="E20" i="9"/>
  <c r="I287" i="9" l="1"/>
  <c r="C287" i="9" s="1"/>
  <c r="H51" i="9"/>
  <c r="H50" i="9" s="1"/>
  <c r="C54" i="9"/>
  <c r="O53" i="9"/>
  <c r="O52" i="9" s="1"/>
  <c r="E51" i="9"/>
  <c r="E50" i="9" s="1"/>
  <c r="C68" i="9"/>
  <c r="F66" i="9"/>
  <c r="C66" i="9" s="1"/>
  <c r="O287" i="9"/>
  <c r="O20" i="9"/>
  <c r="I52" i="9"/>
  <c r="G51" i="9"/>
  <c r="K51" i="9"/>
  <c r="K50" i="9" s="1"/>
  <c r="K49" i="9" s="1"/>
  <c r="D74" i="9"/>
  <c r="I75" i="9"/>
  <c r="C83" i="9"/>
  <c r="C76" i="9"/>
  <c r="F75" i="9"/>
  <c r="O74" i="9"/>
  <c r="L52" i="9"/>
  <c r="N51" i="9"/>
  <c r="N50" i="9" s="1"/>
  <c r="C27" i="9"/>
  <c r="L26" i="9"/>
  <c r="D51" i="9"/>
  <c r="N74" i="9"/>
  <c r="F286" i="9"/>
  <c r="H20" i="9"/>
  <c r="C21" i="9"/>
  <c r="K285" i="9"/>
  <c r="C29" i="9"/>
  <c r="C32" i="9"/>
  <c r="C69" i="9"/>
  <c r="C77" i="9"/>
  <c r="I79" i="9"/>
  <c r="C79" i="9" s="1"/>
  <c r="I83" i="9"/>
  <c r="C89" i="9"/>
  <c r="F94" i="9"/>
  <c r="F102" i="9"/>
  <c r="I121" i="9"/>
  <c r="L121" i="9"/>
  <c r="C126" i="9"/>
  <c r="O129" i="9"/>
  <c r="L129" i="9"/>
  <c r="C150" i="9"/>
  <c r="O173" i="9"/>
  <c r="O172" i="9" s="1"/>
  <c r="C178" i="9"/>
  <c r="E186" i="9"/>
  <c r="O186" i="9"/>
  <c r="O284" i="9" s="1"/>
  <c r="E193" i="9"/>
  <c r="K193" i="9"/>
  <c r="J194" i="9"/>
  <c r="J193" i="9" s="1"/>
  <c r="J50" i="9" s="1"/>
  <c r="C204" i="9"/>
  <c r="O230" i="9"/>
  <c r="O229" i="9" s="1"/>
  <c r="G229" i="9"/>
  <c r="L230" i="9"/>
  <c r="L229" i="9" s="1"/>
  <c r="M229" i="9"/>
  <c r="M284" i="9" s="1"/>
  <c r="L258" i="9"/>
  <c r="N284" i="9"/>
  <c r="I286" i="9"/>
  <c r="O287" i="10"/>
  <c r="O20" i="10"/>
  <c r="C112" i="9"/>
  <c r="F111" i="9"/>
  <c r="C111" i="9" s="1"/>
  <c r="C116" i="9"/>
  <c r="F115" i="9"/>
  <c r="C173" i="9"/>
  <c r="G193" i="9"/>
  <c r="D284" i="9"/>
  <c r="C27" i="10"/>
  <c r="L26" i="10"/>
  <c r="N285" i="10"/>
  <c r="N49" i="10"/>
  <c r="J20" i="9"/>
  <c r="N20" i="9"/>
  <c r="C44" i="9"/>
  <c r="F121" i="9"/>
  <c r="C122" i="9"/>
  <c r="I129" i="9"/>
  <c r="C165" i="9"/>
  <c r="F164" i="9"/>
  <c r="C164" i="9" s="1"/>
  <c r="L172" i="9"/>
  <c r="I173" i="9"/>
  <c r="I172" i="9" s="1"/>
  <c r="O193" i="9"/>
  <c r="D193" i="9"/>
  <c r="C234" i="9"/>
  <c r="H284" i="9"/>
  <c r="E284" i="9"/>
  <c r="O286" i="9"/>
  <c r="I287" i="10"/>
  <c r="I286" i="10" s="1"/>
  <c r="I20" i="10"/>
  <c r="F57" i="9"/>
  <c r="I94" i="9"/>
  <c r="I102" i="9"/>
  <c r="L115" i="9"/>
  <c r="L82" i="9" s="1"/>
  <c r="L74" i="9" s="1"/>
  <c r="C120" i="9"/>
  <c r="C124" i="9"/>
  <c r="C128" i="9"/>
  <c r="F127" i="9"/>
  <c r="C127" i="9" s="1"/>
  <c r="I186" i="9"/>
  <c r="L186" i="9"/>
  <c r="C232" i="9"/>
  <c r="F230" i="9"/>
  <c r="J284" i="9"/>
  <c r="L269" i="9"/>
  <c r="L268" i="9" s="1"/>
  <c r="L193" i="9" s="1"/>
  <c r="G284" i="9"/>
  <c r="K284" i="9"/>
  <c r="C281" i="9"/>
  <c r="C130" i="9"/>
  <c r="F135" i="9"/>
  <c r="C135" i="9" s="1"/>
  <c r="F143" i="9"/>
  <c r="C143" i="9" s="1"/>
  <c r="F159" i="9"/>
  <c r="C159" i="9" s="1"/>
  <c r="C166" i="9"/>
  <c r="C174" i="9"/>
  <c r="F183" i="9"/>
  <c r="C183" i="9" s="1"/>
  <c r="F187" i="9"/>
  <c r="F191" i="9"/>
  <c r="F195" i="9"/>
  <c r="C198" i="9"/>
  <c r="F203" i="9"/>
  <c r="C203" i="9" s="1"/>
  <c r="F215" i="9"/>
  <c r="C215" i="9" s="1"/>
  <c r="C238" i="9"/>
  <c r="C246" i="9"/>
  <c r="F251" i="9"/>
  <c r="F259" i="9"/>
  <c r="F263" i="9"/>
  <c r="C263" i="9" s="1"/>
  <c r="C270" i="9"/>
  <c r="F271" i="9"/>
  <c r="C271" i="9" s="1"/>
  <c r="F275" i="9"/>
  <c r="C275" i="9" s="1"/>
  <c r="F279" i="9"/>
  <c r="C279" i="9" s="1"/>
  <c r="C282" i="9"/>
  <c r="H20" i="10"/>
  <c r="L20" i="10"/>
  <c r="C21" i="10"/>
  <c r="C67" i="10"/>
  <c r="D74" i="10"/>
  <c r="D284" i="10" s="1"/>
  <c r="G74" i="10"/>
  <c r="G51" i="10" s="1"/>
  <c r="L82" i="10"/>
  <c r="C83" i="10"/>
  <c r="C137" i="10"/>
  <c r="C143" i="10"/>
  <c r="L172" i="10"/>
  <c r="I186" i="10"/>
  <c r="C131" i="9"/>
  <c r="C151" i="9"/>
  <c r="C175" i="9"/>
  <c r="C179" i="9"/>
  <c r="C227" i="9"/>
  <c r="C231" i="9"/>
  <c r="C235" i="9"/>
  <c r="I237" i="9"/>
  <c r="I230" i="9" s="1"/>
  <c r="I229" i="9" s="1"/>
  <c r="I245" i="9"/>
  <c r="C245" i="9" s="1"/>
  <c r="C295" i="9"/>
  <c r="C22" i="10"/>
  <c r="M285" i="10"/>
  <c r="F57" i="10"/>
  <c r="C57" i="10" s="1"/>
  <c r="C58" i="10"/>
  <c r="C89" i="10"/>
  <c r="F88" i="10"/>
  <c r="C88" i="10" s="1"/>
  <c r="E186" i="10"/>
  <c r="E284" i="10" s="1"/>
  <c r="C187" i="10"/>
  <c r="J20" i="10"/>
  <c r="N20" i="10"/>
  <c r="J285" i="10"/>
  <c r="L52" i="10"/>
  <c r="C61" i="10"/>
  <c r="H74" i="10"/>
  <c r="H51" i="10" s="1"/>
  <c r="H50" i="10" s="1"/>
  <c r="O75" i="10"/>
  <c r="O74" i="10" s="1"/>
  <c r="O51" i="10" s="1"/>
  <c r="O50" i="10" s="1"/>
  <c r="C79" i="10"/>
  <c r="C111" i="10"/>
  <c r="F130" i="10"/>
  <c r="C132" i="10"/>
  <c r="O172" i="10"/>
  <c r="C178" i="10"/>
  <c r="C287" i="10"/>
  <c r="F54" i="10"/>
  <c r="C55" i="10"/>
  <c r="C56" i="10"/>
  <c r="F68" i="10"/>
  <c r="C71" i="10"/>
  <c r="F75" i="10"/>
  <c r="O194" i="10"/>
  <c r="O193" i="10" s="1"/>
  <c r="C87" i="10"/>
  <c r="C95" i="10"/>
  <c r="C103" i="10"/>
  <c r="C114" i="10"/>
  <c r="F115" i="10"/>
  <c r="C122" i="10"/>
  <c r="F127" i="10"/>
  <c r="C127" i="10" s="1"/>
  <c r="I135" i="10"/>
  <c r="I129" i="10" s="1"/>
  <c r="C144" i="10"/>
  <c r="I150" i="10"/>
  <c r="C150" i="10" s="1"/>
  <c r="C160" i="10"/>
  <c r="F165" i="10"/>
  <c r="F173" i="10"/>
  <c r="I174" i="10"/>
  <c r="I173" i="10" s="1"/>
  <c r="I172" i="10" s="1"/>
  <c r="I178" i="10"/>
  <c r="C184" i="10"/>
  <c r="C188" i="10"/>
  <c r="H193" i="10"/>
  <c r="C196" i="10"/>
  <c r="I195" i="10"/>
  <c r="O204" i="10"/>
  <c r="O203" i="10" s="1"/>
  <c r="L204" i="10"/>
  <c r="L203" i="10" s="1"/>
  <c r="O230" i="10"/>
  <c r="O229" i="10" s="1"/>
  <c r="G229" i="10"/>
  <c r="G284" i="10" s="1"/>
  <c r="L258" i="10"/>
  <c r="H284" i="10"/>
  <c r="M284" i="10"/>
  <c r="F197" i="10"/>
  <c r="C197" i="10" s="1"/>
  <c r="C198" i="10"/>
  <c r="L229" i="10"/>
  <c r="J284" i="10"/>
  <c r="L76" i="10"/>
  <c r="L75" i="10" s="1"/>
  <c r="L74" i="10" s="1"/>
  <c r="I83" i="10"/>
  <c r="I111" i="10"/>
  <c r="D193" i="10"/>
  <c r="G194" i="10"/>
  <c r="G193" i="10" s="1"/>
  <c r="L195" i="10"/>
  <c r="F204" i="10"/>
  <c r="C205" i="10"/>
  <c r="I204" i="10"/>
  <c r="I203" i="10" s="1"/>
  <c r="C217" i="10"/>
  <c r="I215" i="10"/>
  <c r="N284" i="10"/>
  <c r="C281" i="10"/>
  <c r="O286" i="10"/>
  <c r="J20" i="11"/>
  <c r="I76" i="10"/>
  <c r="I75" i="10" s="1"/>
  <c r="I115" i="10"/>
  <c r="I165" i="10"/>
  <c r="I164" i="10" s="1"/>
  <c r="C192" i="10"/>
  <c r="F191" i="10"/>
  <c r="C212" i="10"/>
  <c r="C237" i="10"/>
  <c r="L269" i="10"/>
  <c r="L268" i="10" s="1"/>
  <c r="K284" i="10"/>
  <c r="F195" i="10"/>
  <c r="F215" i="10"/>
  <c r="C215" i="10" s="1"/>
  <c r="I232" i="10"/>
  <c r="I230" i="10" s="1"/>
  <c r="C238" i="10"/>
  <c r="C246" i="10"/>
  <c r="F251" i="10"/>
  <c r="F259" i="10"/>
  <c r="F263" i="10"/>
  <c r="C263" i="10" s="1"/>
  <c r="C270" i="10"/>
  <c r="F271" i="10"/>
  <c r="F269" i="10" s="1"/>
  <c r="F275" i="10"/>
  <c r="F279" i="10"/>
  <c r="C279" i="10" s="1"/>
  <c r="C282" i="10"/>
  <c r="C24" i="11"/>
  <c r="L27" i="11"/>
  <c r="C28" i="11"/>
  <c r="C42" i="11"/>
  <c r="N52" i="11"/>
  <c r="N51" i="11" s="1"/>
  <c r="N50" i="11" s="1"/>
  <c r="L52" i="11"/>
  <c r="C57" i="11"/>
  <c r="H74" i="11"/>
  <c r="C76" i="11"/>
  <c r="F75" i="11"/>
  <c r="O75" i="11"/>
  <c r="O74" i="11" s="1"/>
  <c r="O284" i="11" s="1"/>
  <c r="C88" i="11"/>
  <c r="C289" i="10"/>
  <c r="F288" i="10"/>
  <c r="M287" i="11"/>
  <c r="M286" i="11" s="1"/>
  <c r="M20" i="11"/>
  <c r="L287" i="11"/>
  <c r="L286" i="11" s="1"/>
  <c r="L33" i="11"/>
  <c r="C33" i="11" s="1"/>
  <c r="C34" i="11"/>
  <c r="L36" i="11"/>
  <c r="C36" i="11" s="1"/>
  <c r="C37" i="11"/>
  <c r="D51" i="11"/>
  <c r="D50" i="11" s="1"/>
  <c r="C232" i="10"/>
  <c r="I287" i="11"/>
  <c r="I286" i="11" s="1"/>
  <c r="I20" i="11"/>
  <c r="H51" i="11"/>
  <c r="H50" i="11" s="1"/>
  <c r="E285" i="11"/>
  <c r="E49" i="11"/>
  <c r="K51" i="11"/>
  <c r="K50" i="11" s="1"/>
  <c r="K49" i="11" s="1"/>
  <c r="N74" i="11"/>
  <c r="L74" i="11"/>
  <c r="I251" i="10"/>
  <c r="I250" i="10" s="1"/>
  <c r="I259" i="10"/>
  <c r="I258" i="10" s="1"/>
  <c r="I263" i="10"/>
  <c r="I271" i="10"/>
  <c r="I269" i="10" s="1"/>
  <c r="I268" i="10" s="1"/>
  <c r="I275" i="10"/>
  <c r="L288" i="10"/>
  <c r="L286" i="10" s="1"/>
  <c r="C293" i="10"/>
  <c r="E287" i="11"/>
  <c r="E286" i="11" s="1"/>
  <c r="E20" i="11"/>
  <c r="F21" i="11"/>
  <c r="C22" i="11"/>
  <c r="O287" i="11"/>
  <c r="O286" i="11" s="1"/>
  <c r="O20" i="11"/>
  <c r="J51" i="11"/>
  <c r="J50" i="11" s="1"/>
  <c r="J49" i="11" s="1"/>
  <c r="D74" i="11"/>
  <c r="I75" i="11"/>
  <c r="C83" i="11"/>
  <c r="C45" i="11"/>
  <c r="F54" i="11"/>
  <c r="C61" i="11"/>
  <c r="F66" i="11"/>
  <c r="C66" i="11" s="1"/>
  <c r="C69" i="11"/>
  <c r="C77" i="11"/>
  <c r="I79" i="11"/>
  <c r="C79" i="11" s="1"/>
  <c r="I83" i="11"/>
  <c r="C89" i="11"/>
  <c r="F94" i="11"/>
  <c r="F102" i="11"/>
  <c r="C102" i="11" s="1"/>
  <c r="C121" i="11"/>
  <c r="C150" i="11"/>
  <c r="L129" i="11"/>
  <c r="C183" i="11"/>
  <c r="F172" i="11"/>
  <c r="M186" i="11"/>
  <c r="M51" i="11" s="1"/>
  <c r="M50" i="11" s="1"/>
  <c r="L186" i="11"/>
  <c r="O203" i="11"/>
  <c r="F258" i="11"/>
  <c r="C259" i="11"/>
  <c r="D284" i="11"/>
  <c r="H284" i="11"/>
  <c r="L284" i="11"/>
  <c r="F190" i="11"/>
  <c r="C190" i="11" s="1"/>
  <c r="C191" i="11"/>
  <c r="E284" i="11"/>
  <c r="G20" i="11"/>
  <c r="K285" i="11"/>
  <c r="F186" i="11"/>
  <c r="C186" i="11" s="1"/>
  <c r="C187" i="11"/>
  <c r="O194" i="11"/>
  <c r="O193" i="11" s="1"/>
  <c r="I203" i="11"/>
  <c r="C203" i="11" s="1"/>
  <c r="J284" i="11"/>
  <c r="N284" i="11"/>
  <c r="C288" i="11"/>
  <c r="I54" i="11"/>
  <c r="I53" i="11" s="1"/>
  <c r="I52" i="11" s="1"/>
  <c r="I94" i="11"/>
  <c r="I172" i="11"/>
  <c r="C173" i="11"/>
  <c r="G186" i="11"/>
  <c r="G51" i="11" s="1"/>
  <c r="G50" i="11" s="1"/>
  <c r="K186" i="11"/>
  <c r="K284" i="11" s="1"/>
  <c r="G284" i="11"/>
  <c r="C281" i="11"/>
  <c r="F140" i="11"/>
  <c r="C179" i="11"/>
  <c r="C184" i="11"/>
  <c r="C188" i="11"/>
  <c r="C192" i="11"/>
  <c r="C196" i="11"/>
  <c r="F197" i="11"/>
  <c r="C197" i="11" s="1"/>
  <c r="C204" i="11"/>
  <c r="C260" i="11"/>
  <c r="M285" i="11" l="1"/>
  <c r="M49" i="11"/>
  <c r="I229" i="10"/>
  <c r="C230" i="10"/>
  <c r="O285" i="10"/>
  <c r="O49" i="10"/>
  <c r="J49" i="9"/>
  <c r="J285" i="9"/>
  <c r="G285" i="11"/>
  <c r="G49" i="11"/>
  <c r="C269" i="10"/>
  <c r="F268" i="10"/>
  <c r="H285" i="10"/>
  <c r="H49" i="10"/>
  <c r="I193" i="9"/>
  <c r="C94" i="11"/>
  <c r="H285" i="11"/>
  <c r="H49" i="11"/>
  <c r="O51" i="11"/>
  <c r="O50" i="11" s="1"/>
  <c r="C195" i="10"/>
  <c r="F190" i="10"/>
  <c r="C191" i="10"/>
  <c r="I74" i="10"/>
  <c r="I51" i="10" s="1"/>
  <c r="O284" i="10"/>
  <c r="L194" i="10"/>
  <c r="I82" i="10"/>
  <c r="F172" i="10"/>
  <c r="C172" i="10" s="1"/>
  <c r="C173" i="10"/>
  <c r="C115" i="10"/>
  <c r="C76" i="10"/>
  <c r="F129" i="10"/>
  <c r="C129" i="10" s="1"/>
  <c r="C130" i="10"/>
  <c r="G50" i="10"/>
  <c r="D51" i="10"/>
  <c r="D50" i="10" s="1"/>
  <c r="C237" i="9"/>
  <c r="F53" i="9"/>
  <c r="C57" i="9"/>
  <c r="F129" i="9"/>
  <c r="C129" i="9" s="1"/>
  <c r="L284" i="9"/>
  <c r="F172" i="9"/>
  <c r="C172" i="9" s="1"/>
  <c r="C94" i="9"/>
  <c r="L51" i="9"/>
  <c r="L50" i="9" s="1"/>
  <c r="L49" i="9" s="1"/>
  <c r="C140" i="11"/>
  <c r="F129" i="11"/>
  <c r="C129" i="11" s="1"/>
  <c r="C258" i="11"/>
  <c r="F229" i="11"/>
  <c r="F53" i="11"/>
  <c r="C54" i="11"/>
  <c r="F287" i="11"/>
  <c r="C21" i="11"/>
  <c r="F20" i="11"/>
  <c r="D285" i="11"/>
  <c r="D49" i="11"/>
  <c r="I194" i="10"/>
  <c r="I193" i="10" s="1"/>
  <c r="F164" i="10"/>
  <c r="C164" i="10" s="1"/>
  <c r="C165" i="10"/>
  <c r="C75" i="10"/>
  <c r="F194" i="9"/>
  <c r="C195" i="9"/>
  <c r="L285" i="9"/>
  <c r="C26" i="9"/>
  <c r="E285" i="9"/>
  <c r="E49" i="9"/>
  <c r="H285" i="9"/>
  <c r="H49" i="9"/>
  <c r="F195" i="11"/>
  <c r="I194" i="11"/>
  <c r="C172" i="11"/>
  <c r="I82" i="11"/>
  <c r="I74" i="11" s="1"/>
  <c r="I51" i="11" s="1"/>
  <c r="C288" i="10"/>
  <c r="C75" i="11"/>
  <c r="L51" i="11"/>
  <c r="L50" i="11" s="1"/>
  <c r="L49" i="11" s="1"/>
  <c r="L26" i="11"/>
  <c r="C27" i="11"/>
  <c r="C275" i="10"/>
  <c r="F258" i="10"/>
  <c r="C258" i="10" s="1"/>
  <c r="C259" i="10"/>
  <c r="J285" i="11"/>
  <c r="C174" i="10"/>
  <c r="F53" i="10"/>
  <c r="C54" i="10"/>
  <c r="L51" i="10"/>
  <c r="C135" i="10"/>
  <c r="F82" i="10"/>
  <c r="C82" i="10" s="1"/>
  <c r="F258" i="9"/>
  <c r="C258" i="9" s="1"/>
  <c r="C259" i="9"/>
  <c r="F190" i="9"/>
  <c r="C190" i="9" s="1"/>
  <c r="C191" i="9"/>
  <c r="C121" i="9"/>
  <c r="C26" i="10"/>
  <c r="M193" i="9"/>
  <c r="M50" i="9" s="1"/>
  <c r="C115" i="9"/>
  <c r="E51" i="10"/>
  <c r="E50" i="10" s="1"/>
  <c r="I82" i="9"/>
  <c r="C75" i="9"/>
  <c r="G50" i="9"/>
  <c r="O51" i="9"/>
  <c r="O50" i="9" s="1"/>
  <c r="M284" i="11"/>
  <c r="F82" i="11"/>
  <c r="N285" i="11"/>
  <c r="N49" i="11"/>
  <c r="C271" i="10"/>
  <c r="F250" i="10"/>
  <c r="C251" i="10"/>
  <c r="C204" i="10"/>
  <c r="F203" i="10"/>
  <c r="C203" i="10" s="1"/>
  <c r="C68" i="10"/>
  <c r="F66" i="10"/>
  <c r="C66" i="10" s="1"/>
  <c r="F286" i="10"/>
  <c r="C286" i="10" s="1"/>
  <c r="F250" i="9"/>
  <c r="C250" i="9" s="1"/>
  <c r="C251" i="9"/>
  <c r="F186" i="9"/>
  <c r="C186" i="9" s="1"/>
  <c r="C187" i="9"/>
  <c r="F229" i="9"/>
  <c r="C229" i="9" s="1"/>
  <c r="C230" i="9"/>
  <c r="F269" i="9"/>
  <c r="C102" i="9"/>
  <c r="F82" i="9"/>
  <c r="C82" i="9" s="1"/>
  <c r="L20" i="9"/>
  <c r="C286" i="9"/>
  <c r="D50" i="9"/>
  <c r="N285" i="9"/>
  <c r="N49" i="9"/>
  <c r="I74" i="9"/>
  <c r="I284" i="9" s="1"/>
  <c r="I50" i="11" l="1"/>
  <c r="C250" i="10"/>
  <c r="F229" i="10"/>
  <c r="C229" i="10" s="1"/>
  <c r="C82" i="11"/>
  <c r="F74" i="9"/>
  <c r="C74" i="9" s="1"/>
  <c r="L285" i="11"/>
  <c r="C26" i="11"/>
  <c r="L20" i="11"/>
  <c r="F194" i="11"/>
  <c r="C195" i="11"/>
  <c r="C194" i="9"/>
  <c r="C20" i="11"/>
  <c r="C53" i="9"/>
  <c r="F52" i="9"/>
  <c r="M285" i="9"/>
  <c r="M49" i="9"/>
  <c r="C53" i="10"/>
  <c r="F52" i="10"/>
  <c r="F52" i="11"/>
  <c r="C53" i="11"/>
  <c r="I50" i="10"/>
  <c r="F194" i="10"/>
  <c r="I284" i="10"/>
  <c r="I51" i="9"/>
  <c r="I50" i="9" s="1"/>
  <c r="D49" i="9"/>
  <c r="D24" i="9"/>
  <c r="O49" i="9"/>
  <c r="O285" i="9"/>
  <c r="F74" i="11"/>
  <c r="C74" i="11" s="1"/>
  <c r="F74" i="10"/>
  <c r="C74" i="10" s="1"/>
  <c r="C287" i="11"/>
  <c r="F286" i="11"/>
  <c r="C286" i="11" s="1"/>
  <c r="C229" i="11"/>
  <c r="D285" i="10"/>
  <c r="D49" i="10"/>
  <c r="D24" i="10"/>
  <c r="O285" i="11"/>
  <c r="O49" i="11"/>
  <c r="C269" i="9"/>
  <c r="F268" i="9"/>
  <c r="G285" i="9"/>
  <c r="G49" i="9"/>
  <c r="G24" i="9"/>
  <c r="E285" i="10"/>
  <c r="E49" i="10"/>
  <c r="L50" i="10"/>
  <c r="I193" i="11"/>
  <c r="I284" i="11"/>
  <c r="G285" i="10"/>
  <c r="G49" i="10"/>
  <c r="L193" i="10"/>
  <c r="L284" i="10"/>
  <c r="C190" i="10"/>
  <c r="F186" i="10"/>
  <c r="C186" i="10" s="1"/>
  <c r="C268" i="10"/>
  <c r="C194" i="11" l="1"/>
  <c r="F193" i="11"/>
  <c r="C193" i="11" s="1"/>
  <c r="F284" i="11"/>
  <c r="C284" i="11" s="1"/>
  <c r="F24" i="9"/>
  <c r="D20" i="9"/>
  <c r="C52" i="11"/>
  <c r="F51" i="11"/>
  <c r="F284" i="10"/>
  <c r="C284" i="10" s="1"/>
  <c r="C268" i="9"/>
  <c r="F284" i="9"/>
  <c r="C284" i="9" s="1"/>
  <c r="F24" i="10"/>
  <c r="D20" i="10"/>
  <c r="F193" i="10"/>
  <c r="C193" i="10" s="1"/>
  <c r="C194" i="10"/>
  <c r="C52" i="10"/>
  <c r="F51" i="10"/>
  <c r="F51" i="9"/>
  <c r="C52" i="9"/>
  <c r="F193" i="9"/>
  <c r="C193" i="9" s="1"/>
  <c r="L49" i="10"/>
  <c r="L285" i="10"/>
  <c r="I24" i="9"/>
  <c r="I20" i="9" s="1"/>
  <c r="G20" i="9"/>
  <c r="D285" i="9"/>
  <c r="I285" i="10"/>
  <c r="I49" i="10"/>
  <c r="I285" i="9"/>
  <c r="I49" i="9"/>
  <c r="I285" i="11"/>
  <c r="I49" i="11"/>
  <c r="F50" i="9" l="1"/>
  <c r="C51" i="9"/>
  <c r="C51" i="10"/>
  <c r="F50" i="10"/>
  <c r="C24" i="9"/>
  <c r="F20" i="9"/>
  <c r="C20" i="9" s="1"/>
  <c r="C24" i="10"/>
  <c r="F20" i="10"/>
  <c r="C20" i="10" s="1"/>
  <c r="C51" i="11"/>
  <c r="F50" i="11"/>
  <c r="F285" i="10" l="1"/>
  <c r="C285" i="10" s="1"/>
  <c r="C50" i="10"/>
  <c r="F49" i="10"/>
  <c r="C49" i="10" s="1"/>
  <c r="F285" i="11"/>
  <c r="C285" i="11" s="1"/>
  <c r="F49" i="11"/>
  <c r="C49" i="11" s="1"/>
  <c r="C50" i="11"/>
  <c r="F285" i="9"/>
  <c r="C285" i="9" s="1"/>
  <c r="C50" i="9"/>
  <c r="F49" i="9"/>
  <c r="C49" i="9" s="1"/>
  <c r="O296" i="8" l="1"/>
  <c r="L296" i="8"/>
  <c r="I296" i="8"/>
  <c r="F296" i="8"/>
  <c r="O295" i="8"/>
  <c r="L295" i="8"/>
  <c r="I295" i="8"/>
  <c r="F295" i="8"/>
  <c r="O294" i="8"/>
  <c r="L294" i="8"/>
  <c r="I294" i="8"/>
  <c r="F294" i="8"/>
  <c r="O293" i="8"/>
  <c r="L293" i="8"/>
  <c r="I293" i="8"/>
  <c r="F293" i="8"/>
  <c r="O292" i="8"/>
  <c r="L292" i="8"/>
  <c r="I292" i="8"/>
  <c r="F292" i="8"/>
  <c r="C292" i="8" s="1"/>
  <c r="O291" i="8"/>
  <c r="L291" i="8"/>
  <c r="I291" i="8"/>
  <c r="F291" i="8"/>
  <c r="O290" i="8"/>
  <c r="L290" i="8"/>
  <c r="I290" i="8"/>
  <c r="F290" i="8"/>
  <c r="O289" i="8"/>
  <c r="O288" i="8" s="1"/>
  <c r="L289" i="8"/>
  <c r="I289" i="8"/>
  <c r="F289" i="8"/>
  <c r="N288" i="8"/>
  <c r="M288" i="8"/>
  <c r="K288" i="8"/>
  <c r="J288" i="8"/>
  <c r="H288" i="8"/>
  <c r="G288" i="8"/>
  <c r="E288" i="8"/>
  <c r="D288" i="8"/>
  <c r="O283" i="8"/>
  <c r="L283" i="8"/>
  <c r="I283" i="8"/>
  <c r="F283" i="8"/>
  <c r="O282" i="8"/>
  <c r="L282" i="8"/>
  <c r="L281" i="8" s="1"/>
  <c r="I282" i="8"/>
  <c r="I281" i="8" s="1"/>
  <c r="F282" i="8"/>
  <c r="O281" i="8"/>
  <c r="N281" i="8"/>
  <c r="M281" i="8"/>
  <c r="K281" i="8"/>
  <c r="J281" i="8"/>
  <c r="H281" i="8"/>
  <c r="G281" i="8"/>
  <c r="F281" i="8"/>
  <c r="E281" i="8"/>
  <c r="D281" i="8"/>
  <c r="O280" i="8"/>
  <c r="O279" i="8" s="1"/>
  <c r="L280" i="8"/>
  <c r="L279" i="8" s="1"/>
  <c r="I280" i="8"/>
  <c r="F280" i="8"/>
  <c r="N279" i="8"/>
  <c r="M279" i="8"/>
  <c r="M268" i="8" s="1"/>
  <c r="K279" i="8"/>
  <c r="K268" i="8" s="1"/>
  <c r="J279" i="8"/>
  <c r="I279" i="8"/>
  <c r="H279" i="8"/>
  <c r="H268" i="8" s="1"/>
  <c r="G279" i="8"/>
  <c r="G268" i="8" s="1"/>
  <c r="E279" i="8"/>
  <c r="D279" i="8"/>
  <c r="O278" i="8"/>
  <c r="L278" i="8"/>
  <c r="I278" i="8"/>
  <c r="F278" i="8"/>
  <c r="O277" i="8"/>
  <c r="L277" i="8"/>
  <c r="I277" i="8"/>
  <c r="F277" i="8"/>
  <c r="O276" i="8"/>
  <c r="L276" i="8"/>
  <c r="L275" i="8" s="1"/>
  <c r="I276" i="8"/>
  <c r="I275" i="8" s="1"/>
  <c r="F276" i="8"/>
  <c r="N275" i="8"/>
  <c r="M275" i="8"/>
  <c r="K275" i="8"/>
  <c r="J275" i="8"/>
  <c r="H275" i="8"/>
  <c r="G275" i="8"/>
  <c r="E275" i="8"/>
  <c r="D275" i="8"/>
  <c r="O274" i="8"/>
  <c r="L274" i="8"/>
  <c r="I274" i="8"/>
  <c r="F274" i="8"/>
  <c r="O273" i="8"/>
  <c r="L273" i="8"/>
  <c r="I273" i="8"/>
  <c r="F273" i="8"/>
  <c r="C273" i="8" s="1"/>
  <c r="O272" i="8"/>
  <c r="L272" i="8"/>
  <c r="L271" i="8" s="1"/>
  <c r="I272" i="8"/>
  <c r="I271" i="8" s="1"/>
  <c r="F272" i="8"/>
  <c r="N271" i="8"/>
  <c r="M271" i="8"/>
  <c r="K271" i="8"/>
  <c r="J271" i="8"/>
  <c r="H271" i="8"/>
  <c r="G271" i="8"/>
  <c r="E271" i="8"/>
  <c r="D271" i="8"/>
  <c r="O270" i="8"/>
  <c r="L270" i="8"/>
  <c r="I270" i="8"/>
  <c r="F270" i="8"/>
  <c r="N268" i="8"/>
  <c r="J268" i="8"/>
  <c r="O267" i="8"/>
  <c r="L267" i="8"/>
  <c r="I267" i="8"/>
  <c r="F267" i="8"/>
  <c r="C267" i="8" s="1"/>
  <c r="O266" i="8"/>
  <c r="L266" i="8"/>
  <c r="I266" i="8"/>
  <c r="F266" i="8"/>
  <c r="O265" i="8"/>
  <c r="L265" i="8"/>
  <c r="I265" i="8"/>
  <c r="F265" i="8"/>
  <c r="O264" i="8"/>
  <c r="L264" i="8"/>
  <c r="I264" i="8"/>
  <c r="I263" i="8" s="1"/>
  <c r="F264" i="8"/>
  <c r="N263" i="8"/>
  <c r="M263" i="8"/>
  <c r="K263" i="8"/>
  <c r="J263" i="8"/>
  <c r="H263" i="8"/>
  <c r="G263" i="8"/>
  <c r="E263" i="8"/>
  <c r="D263" i="8"/>
  <c r="O262" i="8"/>
  <c r="L262" i="8"/>
  <c r="I262" i="8"/>
  <c r="F262" i="8"/>
  <c r="O261" i="8"/>
  <c r="L261" i="8"/>
  <c r="I261" i="8"/>
  <c r="F261" i="8"/>
  <c r="O260" i="8"/>
  <c r="L260" i="8"/>
  <c r="L259" i="8" s="1"/>
  <c r="I260" i="8"/>
  <c r="F260" i="8"/>
  <c r="N259" i="8"/>
  <c r="N258" i="8" s="1"/>
  <c r="M259" i="8"/>
  <c r="K259" i="8"/>
  <c r="K258" i="8" s="1"/>
  <c r="J259" i="8"/>
  <c r="J258" i="8" s="1"/>
  <c r="H259" i="8"/>
  <c r="G259" i="8"/>
  <c r="E259" i="8"/>
  <c r="E258" i="8" s="1"/>
  <c r="D259" i="8"/>
  <c r="D258" i="8" s="1"/>
  <c r="M258" i="8"/>
  <c r="H258" i="8"/>
  <c r="O257" i="8"/>
  <c r="L257" i="8"/>
  <c r="I257" i="8"/>
  <c r="F257" i="8"/>
  <c r="O256" i="8"/>
  <c r="L256" i="8"/>
  <c r="I256" i="8"/>
  <c r="F256" i="8"/>
  <c r="O255" i="8"/>
  <c r="L255" i="8"/>
  <c r="I255" i="8"/>
  <c r="F255" i="8"/>
  <c r="O254" i="8"/>
  <c r="L254" i="8"/>
  <c r="I254" i="8"/>
  <c r="F254" i="8"/>
  <c r="O253" i="8"/>
  <c r="L253" i="8"/>
  <c r="I253" i="8"/>
  <c r="F253" i="8"/>
  <c r="O252" i="8"/>
  <c r="O251" i="8" s="1"/>
  <c r="O250" i="8" s="1"/>
  <c r="L252" i="8"/>
  <c r="I252" i="8"/>
  <c r="F252" i="8"/>
  <c r="N251" i="8"/>
  <c r="N250" i="8" s="1"/>
  <c r="M251" i="8"/>
  <c r="K251" i="8"/>
  <c r="K250" i="8" s="1"/>
  <c r="J251" i="8"/>
  <c r="J250" i="8" s="1"/>
  <c r="H251" i="8"/>
  <c r="H250" i="8" s="1"/>
  <c r="G251" i="8"/>
  <c r="E251" i="8"/>
  <c r="E250" i="8" s="1"/>
  <c r="D251" i="8"/>
  <c r="M250" i="8"/>
  <c r="G250" i="8"/>
  <c r="D250" i="8"/>
  <c r="O249" i="8"/>
  <c r="L249" i="8"/>
  <c r="I249" i="8"/>
  <c r="F249" i="8"/>
  <c r="O248" i="8"/>
  <c r="L248" i="8"/>
  <c r="I248" i="8"/>
  <c r="F248" i="8"/>
  <c r="O247" i="8"/>
  <c r="L247" i="8"/>
  <c r="I247" i="8"/>
  <c r="F247" i="8"/>
  <c r="O246" i="8"/>
  <c r="L246" i="8"/>
  <c r="I246" i="8"/>
  <c r="I245" i="8" s="1"/>
  <c r="F246" i="8"/>
  <c r="N245" i="8"/>
  <c r="M245" i="8"/>
  <c r="K245" i="8"/>
  <c r="J245" i="8"/>
  <c r="H245" i="8"/>
  <c r="G245" i="8"/>
  <c r="E245" i="8"/>
  <c r="D245" i="8"/>
  <c r="O244" i="8"/>
  <c r="L244" i="8"/>
  <c r="I244" i="8"/>
  <c r="F244" i="8"/>
  <c r="O243" i="8"/>
  <c r="L243" i="8"/>
  <c r="I243" i="8"/>
  <c r="F243" i="8"/>
  <c r="O242" i="8"/>
  <c r="L242" i="8"/>
  <c r="I242" i="8"/>
  <c r="F242" i="8"/>
  <c r="O241" i="8"/>
  <c r="L241" i="8"/>
  <c r="I241" i="8"/>
  <c r="F241" i="8"/>
  <c r="O240" i="8"/>
  <c r="L240" i="8"/>
  <c r="I240" i="8"/>
  <c r="F240" i="8"/>
  <c r="O239" i="8"/>
  <c r="L239" i="8"/>
  <c r="I239" i="8"/>
  <c r="F239" i="8"/>
  <c r="O238" i="8"/>
  <c r="O237" i="8" s="1"/>
  <c r="L238" i="8"/>
  <c r="I238" i="8"/>
  <c r="F238" i="8"/>
  <c r="N237" i="8"/>
  <c r="M237" i="8"/>
  <c r="K237" i="8"/>
  <c r="J237" i="8"/>
  <c r="H237" i="8"/>
  <c r="G237" i="8"/>
  <c r="E237" i="8"/>
  <c r="D237" i="8"/>
  <c r="O236" i="8"/>
  <c r="L236" i="8"/>
  <c r="I236" i="8"/>
  <c r="F236" i="8"/>
  <c r="O235" i="8"/>
  <c r="O234" i="8" s="1"/>
  <c r="L235" i="8"/>
  <c r="I235" i="8"/>
  <c r="F235" i="8"/>
  <c r="F234" i="8" s="1"/>
  <c r="N234" i="8"/>
  <c r="M234" i="8"/>
  <c r="K234" i="8"/>
  <c r="J234" i="8"/>
  <c r="H234" i="8"/>
  <c r="G234" i="8"/>
  <c r="E234" i="8"/>
  <c r="D234" i="8"/>
  <c r="O233" i="8"/>
  <c r="L233" i="8"/>
  <c r="L232" i="8" s="1"/>
  <c r="I233" i="8"/>
  <c r="I232" i="8" s="1"/>
  <c r="F233" i="8"/>
  <c r="F232" i="8" s="1"/>
  <c r="O232" i="8"/>
  <c r="N232" i="8"/>
  <c r="M232" i="8"/>
  <c r="K232" i="8"/>
  <c r="J232" i="8"/>
  <c r="H232" i="8"/>
  <c r="G232" i="8"/>
  <c r="G230" i="8" s="1"/>
  <c r="E232" i="8"/>
  <c r="D232" i="8"/>
  <c r="O231" i="8"/>
  <c r="L231" i="8"/>
  <c r="I231" i="8"/>
  <c r="F231" i="8"/>
  <c r="O228" i="8"/>
  <c r="L228" i="8"/>
  <c r="I228" i="8"/>
  <c r="F228" i="8"/>
  <c r="O227" i="8"/>
  <c r="O226" i="8" s="1"/>
  <c r="L227" i="8"/>
  <c r="I227" i="8"/>
  <c r="I226" i="8" s="1"/>
  <c r="F227" i="8"/>
  <c r="N226" i="8"/>
  <c r="M226" i="8"/>
  <c r="L226" i="8"/>
  <c r="K226" i="8"/>
  <c r="J226" i="8"/>
  <c r="H226" i="8"/>
  <c r="G226" i="8"/>
  <c r="E226" i="8"/>
  <c r="D226" i="8"/>
  <c r="O225" i="8"/>
  <c r="L225" i="8"/>
  <c r="I225" i="8"/>
  <c r="F225" i="8"/>
  <c r="O224" i="8"/>
  <c r="L224" i="8"/>
  <c r="I224" i="8"/>
  <c r="F224" i="8"/>
  <c r="O223" i="8"/>
  <c r="L223" i="8"/>
  <c r="I223" i="8"/>
  <c r="F223" i="8"/>
  <c r="O222" i="8"/>
  <c r="L222" i="8"/>
  <c r="I222" i="8"/>
  <c r="F222" i="8"/>
  <c r="O221" i="8"/>
  <c r="L221" i="8"/>
  <c r="I221" i="8"/>
  <c r="F221" i="8"/>
  <c r="O220" i="8"/>
  <c r="L220" i="8"/>
  <c r="I220" i="8"/>
  <c r="F220" i="8"/>
  <c r="O219" i="8"/>
  <c r="L219" i="8"/>
  <c r="I219" i="8"/>
  <c r="C219" i="8" s="1"/>
  <c r="F219" i="8"/>
  <c r="O218" i="8"/>
  <c r="L218" i="8"/>
  <c r="I218" i="8"/>
  <c r="F218" i="8"/>
  <c r="O217" i="8"/>
  <c r="L217" i="8"/>
  <c r="I217" i="8"/>
  <c r="F217" i="8"/>
  <c r="O216" i="8"/>
  <c r="L216" i="8"/>
  <c r="L215" i="8" s="1"/>
  <c r="I216" i="8"/>
  <c r="F216" i="8"/>
  <c r="N215" i="8"/>
  <c r="M215" i="8"/>
  <c r="K215" i="8"/>
  <c r="J215" i="8"/>
  <c r="H215" i="8"/>
  <c r="G215" i="8"/>
  <c r="E215" i="8"/>
  <c r="D215" i="8"/>
  <c r="O214" i="8"/>
  <c r="L214" i="8"/>
  <c r="I214" i="8"/>
  <c r="F214" i="8"/>
  <c r="O213" i="8"/>
  <c r="L213" i="8"/>
  <c r="I213" i="8"/>
  <c r="F213" i="8"/>
  <c r="O212" i="8"/>
  <c r="L212" i="8"/>
  <c r="I212" i="8"/>
  <c r="F212" i="8"/>
  <c r="O211" i="8"/>
  <c r="L211" i="8"/>
  <c r="I211" i="8"/>
  <c r="F211" i="8"/>
  <c r="O210" i="8"/>
  <c r="L210" i="8"/>
  <c r="I210" i="8"/>
  <c r="F210" i="8"/>
  <c r="O209" i="8"/>
  <c r="L209" i="8"/>
  <c r="I209" i="8"/>
  <c r="F209" i="8"/>
  <c r="O208" i="8"/>
  <c r="L208" i="8"/>
  <c r="I208" i="8"/>
  <c r="F208" i="8"/>
  <c r="O207" i="8"/>
  <c r="L207" i="8"/>
  <c r="I207" i="8"/>
  <c r="C207" i="8" s="1"/>
  <c r="F207" i="8"/>
  <c r="O206" i="8"/>
  <c r="L206" i="8"/>
  <c r="I206" i="8"/>
  <c r="F206" i="8"/>
  <c r="O205" i="8"/>
  <c r="L205" i="8"/>
  <c r="I205" i="8"/>
  <c r="F205" i="8"/>
  <c r="N204" i="8"/>
  <c r="M204" i="8"/>
  <c r="K204" i="8"/>
  <c r="J204" i="8"/>
  <c r="H204" i="8"/>
  <c r="G204" i="8"/>
  <c r="E204" i="8"/>
  <c r="D204" i="8"/>
  <c r="O202" i="8"/>
  <c r="L202" i="8"/>
  <c r="I202" i="8"/>
  <c r="F202" i="8"/>
  <c r="O201" i="8"/>
  <c r="L201" i="8"/>
  <c r="I201" i="8"/>
  <c r="F201" i="8"/>
  <c r="O200" i="8"/>
  <c r="L200" i="8"/>
  <c r="I200" i="8"/>
  <c r="F200" i="8"/>
  <c r="O199" i="8"/>
  <c r="L199" i="8"/>
  <c r="C199" i="8" s="1"/>
  <c r="I199" i="8"/>
  <c r="F199" i="8"/>
  <c r="O198" i="8"/>
  <c r="L198" i="8"/>
  <c r="I198" i="8"/>
  <c r="F198" i="8"/>
  <c r="F197" i="8" s="1"/>
  <c r="N197" i="8"/>
  <c r="N195" i="8" s="1"/>
  <c r="M197" i="8"/>
  <c r="M195" i="8" s="1"/>
  <c r="K197" i="8"/>
  <c r="J197" i="8"/>
  <c r="I197" i="8"/>
  <c r="H197" i="8"/>
  <c r="H195" i="8" s="1"/>
  <c r="G197" i="8"/>
  <c r="G195" i="8" s="1"/>
  <c r="E197" i="8"/>
  <c r="E195" i="8" s="1"/>
  <c r="D197" i="8"/>
  <c r="D195" i="8" s="1"/>
  <c r="O196" i="8"/>
  <c r="L196" i="8"/>
  <c r="I196" i="8"/>
  <c r="F196" i="8"/>
  <c r="K195" i="8"/>
  <c r="J195" i="8"/>
  <c r="O192" i="8"/>
  <c r="L192" i="8"/>
  <c r="L191" i="8" s="1"/>
  <c r="L190" i="8" s="1"/>
  <c r="I192" i="8"/>
  <c r="F192" i="8"/>
  <c r="O191" i="8"/>
  <c r="O190" i="8" s="1"/>
  <c r="N191" i="8"/>
  <c r="N190" i="8" s="1"/>
  <c r="M191" i="8"/>
  <c r="K191" i="8"/>
  <c r="K190" i="8" s="1"/>
  <c r="J191" i="8"/>
  <c r="J190" i="8" s="1"/>
  <c r="H191" i="8"/>
  <c r="G191" i="8"/>
  <c r="G190" i="8" s="1"/>
  <c r="F191" i="8"/>
  <c r="F190" i="8" s="1"/>
  <c r="E191" i="8"/>
  <c r="E190" i="8" s="1"/>
  <c r="D191" i="8"/>
  <c r="M190" i="8"/>
  <c r="M186" i="8" s="1"/>
  <c r="H190" i="8"/>
  <c r="D190" i="8"/>
  <c r="O189" i="8"/>
  <c r="L189" i="8"/>
  <c r="I189" i="8"/>
  <c r="F189" i="8"/>
  <c r="O188" i="8"/>
  <c r="L188" i="8"/>
  <c r="L187" i="8" s="1"/>
  <c r="I188" i="8"/>
  <c r="F188" i="8"/>
  <c r="O187" i="8"/>
  <c r="N187" i="8"/>
  <c r="N186" i="8" s="1"/>
  <c r="M187" i="8"/>
  <c r="K187" i="8"/>
  <c r="J187" i="8"/>
  <c r="J186" i="8" s="1"/>
  <c r="I187" i="8"/>
  <c r="H187" i="8"/>
  <c r="G187" i="8"/>
  <c r="G186" i="8" s="1"/>
  <c r="E187" i="8"/>
  <c r="D187" i="8"/>
  <c r="O185" i="8"/>
  <c r="L185" i="8"/>
  <c r="I185" i="8"/>
  <c r="F185" i="8"/>
  <c r="O184" i="8"/>
  <c r="L184" i="8"/>
  <c r="I184" i="8"/>
  <c r="I183" i="8" s="1"/>
  <c r="F184" i="8"/>
  <c r="N183" i="8"/>
  <c r="M183" i="8"/>
  <c r="K183" i="8"/>
  <c r="J183" i="8"/>
  <c r="H183" i="8"/>
  <c r="G183" i="8"/>
  <c r="E183" i="8"/>
  <c r="D183" i="8"/>
  <c r="O182" i="8"/>
  <c r="L182" i="8"/>
  <c r="I182" i="8"/>
  <c r="F182" i="8"/>
  <c r="O181" i="8"/>
  <c r="L181" i="8"/>
  <c r="I181" i="8"/>
  <c r="F181" i="8"/>
  <c r="O180" i="8"/>
  <c r="L180" i="8"/>
  <c r="I180" i="8"/>
  <c r="F180" i="8"/>
  <c r="O179" i="8"/>
  <c r="L179" i="8"/>
  <c r="I179" i="8"/>
  <c r="F179" i="8"/>
  <c r="N178" i="8"/>
  <c r="M178" i="8"/>
  <c r="K178" i="8"/>
  <c r="J178" i="8"/>
  <c r="H178" i="8"/>
  <c r="G178" i="8"/>
  <c r="E178" i="8"/>
  <c r="D178" i="8"/>
  <c r="O177" i="8"/>
  <c r="L177" i="8"/>
  <c r="I177" i="8"/>
  <c r="F177" i="8"/>
  <c r="O176" i="8"/>
  <c r="L176" i="8"/>
  <c r="I176" i="8"/>
  <c r="F176" i="8"/>
  <c r="O175" i="8"/>
  <c r="L175" i="8"/>
  <c r="I175" i="8"/>
  <c r="I174" i="8" s="1"/>
  <c r="F175" i="8"/>
  <c r="N174" i="8"/>
  <c r="M174" i="8"/>
  <c r="K174" i="8"/>
  <c r="J174" i="8"/>
  <c r="J173" i="8" s="1"/>
  <c r="H174" i="8"/>
  <c r="H173" i="8" s="1"/>
  <c r="G174" i="8"/>
  <c r="E174" i="8"/>
  <c r="E173" i="8" s="1"/>
  <c r="D174" i="8"/>
  <c r="D173" i="8" s="1"/>
  <c r="N173" i="8"/>
  <c r="N172" i="8" s="1"/>
  <c r="K173" i="8"/>
  <c r="K172" i="8"/>
  <c r="D172" i="8"/>
  <c r="O171" i="8"/>
  <c r="L171" i="8"/>
  <c r="I171" i="8"/>
  <c r="F171" i="8"/>
  <c r="O170" i="8"/>
  <c r="L170" i="8"/>
  <c r="I170" i="8"/>
  <c r="F170" i="8"/>
  <c r="O169" i="8"/>
  <c r="L169" i="8"/>
  <c r="I169" i="8"/>
  <c r="F169" i="8"/>
  <c r="O168" i="8"/>
  <c r="L168" i="8"/>
  <c r="I168" i="8"/>
  <c r="F168" i="8"/>
  <c r="O167" i="8"/>
  <c r="L167" i="8"/>
  <c r="I167" i="8"/>
  <c r="F167" i="8"/>
  <c r="O166" i="8"/>
  <c r="L166" i="8"/>
  <c r="I166" i="8"/>
  <c r="F166" i="8"/>
  <c r="O165" i="8"/>
  <c r="O164" i="8" s="1"/>
  <c r="N165" i="8"/>
  <c r="N164" i="8" s="1"/>
  <c r="M165" i="8"/>
  <c r="M164" i="8" s="1"/>
  <c r="K165" i="8"/>
  <c r="K164" i="8" s="1"/>
  <c r="J165" i="8"/>
  <c r="J164" i="8" s="1"/>
  <c r="H165" i="8"/>
  <c r="H164" i="8" s="1"/>
  <c r="G165" i="8"/>
  <c r="F165" i="8"/>
  <c r="F164" i="8" s="1"/>
  <c r="E165" i="8"/>
  <c r="E164" i="8" s="1"/>
  <c r="D165" i="8"/>
  <c r="D164" i="8" s="1"/>
  <c r="G164" i="8"/>
  <c r="O163" i="8"/>
  <c r="L163" i="8"/>
  <c r="I163" i="8"/>
  <c r="F163" i="8"/>
  <c r="O162" i="8"/>
  <c r="L162" i="8"/>
  <c r="I162" i="8"/>
  <c r="F162" i="8"/>
  <c r="O161" i="8"/>
  <c r="L161" i="8"/>
  <c r="I161" i="8"/>
  <c r="F161" i="8"/>
  <c r="O160" i="8"/>
  <c r="O159" i="8" s="1"/>
  <c r="L160" i="8"/>
  <c r="I160" i="8"/>
  <c r="I159" i="8" s="1"/>
  <c r="F160" i="8"/>
  <c r="F159" i="8" s="1"/>
  <c r="C160" i="8"/>
  <c r="N159" i="8"/>
  <c r="M159" i="8"/>
  <c r="K159" i="8"/>
  <c r="J159" i="8"/>
  <c r="H159" i="8"/>
  <c r="G159" i="8"/>
  <c r="E159" i="8"/>
  <c r="D159" i="8"/>
  <c r="O158" i="8"/>
  <c r="L158" i="8"/>
  <c r="I158" i="8"/>
  <c r="F158" i="8"/>
  <c r="O157" i="8"/>
  <c r="L157" i="8"/>
  <c r="I157" i="8"/>
  <c r="F157" i="8"/>
  <c r="O156" i="8"/>
  <c r="L156" i="8"/>
  <c r="I156" i="8"/>
  <c r="F156" i="8"/>
  <c r="O155" i="8"/>
  <c r="L155" i="8"/>
  <c r="I155" i="8"/>
  <c r="F155" i="8"/>
  <c r="O154" i="8"/>
  <c r="L154" i="8"/>
  <c r="I154" i="8"/>
  <c r="F154" i="8"/>
  <c r="O153" i="8"/>
  <c r="L153" i="8"/>
  <c r="I153" i="8"/>
  <c r="F153" i="8"/>
  <c r="C153" i="8" s="1"/>
  <c r="O152" i="8"/>
  <c r="L152" i="8"/>
  <c r="I152" i="8"/>
  <c r="F152" i="8"/>
  <c r="O151" i="8"/>
  <c r="L151" i="8"/>
  <c r="I151" i="8"/>
  <c r="F151" i="8"/>
  <c r="N150" i="8"/>
  <c r="M150" i="8"/>
  <c r="K150" i="8"/>
  <c r="J150" i="8"/>
  <c r="H150" i="8"/>
  <c r="G150" i="8"/>
  <c r="E150" i="8"/>
  <c r="D150" i="8"/>
  <c r="O149" i="8"/>
  <c r="L149" i="8"/>
  <c r="I149" i="8"/>
  <c r="F149" i="8"/>
  <c r="C149" i="8" s="1"/>
  <c r="O148" i="8"/>
  <c r="L148" i="8"/>
  <c r="I148" i="8"/>
  <c r="F148" i="8"/>
  <c r="O147" i="8"/>
  <c r="L147" i="8"/>
  <c r="I147" i="8"/>
  <c r="F147" i="8"/>
  <c r="O146" i="8"/>
  <c r="L146" i="8"/>
  <c r="I146" i="8"/>
  <c r="F146" i="8"/>
  <c r="O145" i="8"/>
  <c r="L145" i="8"/>
  <c r="I145" i="8"/>
  <c r="F145" i="8"/>
  <c r="O144" i="8"/>
  <c r="L144" i="8"/>
  <c r="I144" i="8"/>
  <c r="F144" i="8"/>
  <c r="N143" i="8"/>
  <c r="M143" i="8"/>
  <c r="K143" i="8"/>
  <c r="J143" i="8"/>
  <c r="H143" i="8"/>
  <c r="G143" i="8"/>
  <c r="E143" i="8"/>
  <c r="D143" i="8"/>
  <c r="O142" i="8"/>
  <c r="L142" i="8"/>
  <c r="I142" i="8"/>
  <c r="F142" i="8"/>
  <c r="O141" i="8"/>
  <c r="L141" i="8"/>
  <c r="I141" i="8"/>
  <c r="I140" i="8" s="1"/>
  <c r="F141" i="8"/>
  <c r="O140" i="8"/>
  <c r="N140" i="8"/>
  <c r="M140" i="8"/>
  <c r="K140" i="8"/>
  <c r="J140" i="8"/>
  <c r="H140" i="8"/>
  <c r="G140" i="8"/>
  <c r="G129" i="8" s="1"/>
  <c r="F140" i="8"/>
  <c r="E140" i="8"/>
  <c r="D140" i="8"/>
  <c r="O139" i="8"/>
  <c r="L139" i="8"/>
  <c r="I139" i="8"/>
  <c r="F139" i="8"/>
  <c r="C139" i="8"/>
  <c r="O138" i="8"/>
  <c r="L138" i="8"/>
  <c r="I138" i="8"/>
  <c r="F138" i="8"/>
  <c r="C138" i="8" s="1"/>
  <c r="O137" i="8"/>
  <c r="L137" i="8"/>
  <c r="I137" i="8"/>
  <c r="F137" i="8"/>
  <c r="O136" i="8"/>
  <c r="L136" i="8"/>
  <c r="L135" i="8" s="1"/>
  <c r="I136" i="8"/>
  <c r="F136" i="8"/>
  <c r="C136" i="8" s="1"/>
  <c r="O135" i="8"/>
  <c r="N135" i="8"/>
  <c r="M135" i="8"/>
  <c r="K135" i="8"/>
  <c r="J135" i="8"/>
  <c r="H135" i="8"/>
  <c r="G135" i="8"/>
  <c r="E135" i="8"/>
  <c r="D135" i="8"/>
  <c r="O134" i="8"/>
  <c r="L134" i="8"/>
  <c r="I134" i="8"/>
  <c r="F134" i="8"/>
  <c r="O133" i="8"/>
  <c r="L133" i="8"/>
  <c r="I133" i="8"/>
  <c r="F133" i="8"/>
  <c r="O132" i="8"/>
  <c r="L132" i="8"/>
  <c r="I132" i="8"/>
  <c r="C132" i="8" s="1"/>
  <c r="F132" i="8"/>
  <c r="O131" i="8"/>
  <c r="L131" i="8"/>
  <c r="I131" i="8"/>
  <c r="F131" i="8"/>
  <c r="N130" i="8"/>
  <c r="M130" i="8"/>
  <c r="M129" i="8" s="1"/>
  <c r="K130" i="8"/>
  <c r="J130" i="8"/>
  <c r="H130" i="8"/>
  <c r="G130" i="8"/>
  <c r="E130" i="8"/>
  <c r="D130" i="8"/>
  <c r="O128" i="8"/>
  <c r="O127" i="8" s="1"/>
  <c r="L128" i="8"/>
  <c r="L127" i="8" s="1"/>
  <c r="I128" i="8"/>
  <c r="I127" i="8" s="1"/>
  <c r="F128" i="8"/>
  <c r="N127" i="8"/>
  <c r="M127" i="8"/>
  <c r="K127" i="8"/>
  <c r="J127" i="8"/>
  <c r="H127" i="8"/>
  <c r="G127" i="8"/>
  <c r="E127" i="8"/>
  <c r="D127" i="8"/>
  <c r="O126" i="8"/>
  <c r="L126" i="8"/>
  <c r="I126" i="8"/>
  <c r="F126" i="8"/>
  <c r="O125" i="8"/>
  <c r="L125" i="8"/>
  <c r="I125" i="8"/>
  <c r="F125" i="8"/>
  <c r="O124" i="8"/>
  <c r="L124" i="8"/>
  <c r="I124" i="8"/>
  <c r="F124" i="8"/>
  <c r="O123" i="8"/>
  <c r="L123" i="8"/>
  <c r="I123" i="8"/>
  <c r="F123" i="8"/>
  <c r="O122" i="8"/>
  <c r="L122" i="8"/>
  <c r="I122" i="8"/>
  <c r="F122" i="8"/>
  <c r="N121" i="8"/>
  <c r="M121" i="8"/>
  <c r="K121" i="8"/>
  <c r="J121" i="8"/>
  <c r="H121" i="8"/>
  <c r="G121" i="8"/>
  <c r="E121" i="8"/>
  <c r="D121" i="8"/>
  <c r="O120" i="8"/>
  <c r="L120" i="8"/>
  <c r="I120" i="8"/>
  <c r="F120" i="8"/>
  <c r="O119" i="8"/>
  <c r="L119" i="8"/>
  <c r="I119" i="8"/>
  <c r="F119" i="8"/>
  <c r="O118" i="8"/>
  <c r="L118" i="8"/>
  <c r="I118" i="8"/>
  <c r="F118" i="8"/>
  <c r="O117" i="8"/>
  <c r="L117" i="8"/>
  <c r="I117" i="8"/>
  <c r="F117" i="8"/>
  <c r="O116" i="8"/>
  <c r="O115" i="8" s="1"/>
  <c r="L116" i="8"/>
  <c r="I116" i="8"/>
  <c r="F116" i="8"/>
  <c r="N115" i="8"/>
  <c r="M115" i="8"/>
  <c r="K115" i="8"/>
  <c r="J115" i="8"/>
  <c r="I115" i="8"/>
  <c r="H115" i="8"/>
  <c r="G115" i="8"/>
  <c r="E115" i="8"/>
  <c r="D115" i="8"/>
  <c r="O114" i="8"/>
  <c r="L114" i="8"/>
  <c r="I114" i="8"/>
  <c r="F114" i="8"/>
  <c r="O113" i="8"/>
  <c r="L113" i="8"/>
  <c r="I113" i="8"/>
  <c r="F113" i="8"/>
  <c r="C113" i="8" s="1"/>
  <c r="O112" i="8"/>
  <c r="O111" i="8" s="1"/>
  <c r="L112" i="8"/>
  <c r="I112" i="8"/>
  <c r="I111" i="8" s="1"/>
  <c r="F112" i="8"/>
  <c r="N111" i="8"/>
  <c r="M111" i="8"/>
  <c r="K111" i="8"/>
  <c r="J111" i="8"/>
  <c r="H111" i="8"/>
  <c r="G111" i="8"/>
  <c r="E111" i="8"/>
  <c r="D111" i="8"/>
  <c r="O110" i="8"/>
  <c r="L110" i="8"/>
  <c r="I110" i="8"/>
  <c r="F110" i="8"/>
  <c r="O109" i="8"/>
  <c r="L109" i="8"/>
  <c r="I109" i="8"/>
  <c r="F109" i="8"/>
  <c r="O108" i="8"/>
  <c r="L108" i="8"/>
  <c r="I108" i="8"/>
  <c r="F108" i="8"/>
  <c r="O107" i="8"/>
  <c r="L107" i="8"/>
  <c r="I107" i="8"/>
  <c r="F107" i="8"/>
  <c r="O106" i="8"/>
  <c r="L106" i="8"/>
  <c r="I106" i="8"/>
  <c r="F106" i="8"/>
  <c r="O105" i="8"/>
  <c r="L105" i="8"/>
  <c r="I105" i="8"/>
  <c r="F105" i="8"/>
  <c r="O104" i="8"/>
  <c r="L104" i="8"/>
  <c r="I104" i="8"/>
  <c r="F104" i="8"/>
  <c r="C104" i="8" s="1"/>
  <c r="O103" i="8"/>
  <c r="L103" i="8"/>
  <c r="I103" i="8"/>
  <c r="I102" i="8" s="1"/>
  <c r="F103" i="8"/>
  <c r="C103" i="8" s="1"/>
  <c r="N102" i="8"/>
  <c r="M102" i="8"/>
  <c r="K102" i="8"/>
  <c r="J102" i="8"/>
  <c r="H102" i="8"/>
  <c r="G102" i="8"/>
  <c r="E102" i="8"/>
  <c r="D102" i="8"/>
  <c r="O101" i="8"/>
  <c r="L101" i="8"/>
  <c r="I101" i="8"/>
  <c r="F101" i="8"/>
  <c r="C101" i="8" s="1"/>
  <c r="O100" i="8"/>
  <c r="L100" i="8"/>
  <c r="I100" i="8"/>
  <c r="F100" i="8"/>
  <c r="O99" i="8"/>
  <c r="L99" i="8"/>
  <c r="I99" i="8"/>
  <c r="F99" i="8"/>
  <c r="O98" i="8"/>
  <c r="L98" i="8"/>
  <c r="I98" i="8"/>
  <c r="F98" i="8"/>
  <c r="O97" i="8"/>
  <c r="L97" i="8"/>
  <c r="I97" i="8"/>
  <c r="F97" i="8"/>
  <c r="C97" i="8" s="1"/>
  <c r="O96" i="8"/>
  <c r="L96" i="8"/>
  <c r="I96" i="8"/>
  <c r="F96" i="8"/>
  <c r="O95" i="8"/>
  <c r="L95" i="8"/>
  <c r="I95" i="8"/>
  <c r="F95" i="8"/>
  <c r="N94" i="8"/>
  <c r="M94" i="8"/>
  <c r="K94" i="8"/>
  <c r="J94" i="8"/>
  <c r="H94" i="8"/>
  <c r="G94" i="8"/>
  <c r="E94" i="8"/>
  <c r="D94" i="8"/>
  <c r="O93" i="8"/>
  <c r="L93" i="8"/>
  <c r="I93" i="8"/>
  <c r="F93" i="8"/>
  <c r="C93" i="8" s="1"/>
  <c r="O92" i="8"/>
  <c r="L92" i="8"/>
  <c r="I92" i="8"/>
  <c r="F92" i="8"/>
  <c r="O91" i="8"/>
  <c r="L91" i="8"/>
  <c r="I91" i="8"/>
  <c r="F91" i="8"/>
  <c r="O90" i="8"/>
  <c r="L90" i="8"/>
  <c r="I90" i="8"/>
  <c r="F90" i="8"/>
  <c r="O89" i="8"/>
  <c r="O88" i="8" s="1"/>
  <c r="L89" i="8"/>
  <c r="I89" i="8"/>
  <c r="F89" i="8"/>
  <c r="C89" i="8" s="1"/>
  <c r="N88" i="8"/>
  <c r="M88" i="8"/>
  <c r="K88" i="8"/>
  <c r="J88" i="8"/>
  <c r="H88" i="8"/>
  <c r="G88" i="8"/>
  <c r="E88" i="8"/>
  <c r="D88" i="8"/>
  <c r="O87" i="8"/>
  <c r="L87" i="8"/>
  <c r="I87" i="8"/>
  <c r="F87" i="8"/>
  <c r="O86" i="8"/>
  <c r="L86" i="8"/>
  <c r="I86" i="8"/>
  <c r="F86" i="8"/>
  <c r="O85" i="8"/>
  <c r="L85" i="8"/>
  <c r="I85" i="8"/>
  <c r="F85" i="8"/>
  <c r="O84" i="8"/>
  <c r="L84" i="8"/>
  <c r="I84" i="8"/>
  <c r="F84" i="8"/>
  <c r="N83" i="8"/>
  <c r="M83" i="8"/>
  <c r="K83" i="8"/>
  <c r="J83" i="8"/>
  <c r="H83" i="8"/>
  <c r="G83" i="8"/>
  <c r="E83" i="8"/>
  <c r="E82" i="8" s="1"/>
  <c r="D83" i="8"/>
  <c r="O81" i="8"/>
  <c r="L81" i="8"/>
  <c r="I81" i="8"/>
  <c r="F81" i="8"/>
  <c r="O80" i="8"/>
  <c r="O79" i="8" s="1"/>
  <c r="L80" i="8"/>
  <c r="I80" i="8"/>
  <c r="I79" i="8" s="1"/>
  <c r="F80" i="8"/>
  <c r="N79" i="8"/>
  <c r="M79" i="8"/>
  <c r="K79" i="8"/>
  <c r="J79" i="8"/>
  <c r="H79" i="8"/>
  <c r="G79" i="8"/>
  <c r="E79" i="8"/>
  <c r="D79" i="8"/>
  <c r="O78" i="8"/>
  <c r="L78" i="8"/>
  <c r="I78" i="8"/>
  <c r="F78" i="8"/>
  <c r="O77" i="8"/>
  <c r="O76" i="8" s="1"/>
  <c r="L77" i="8"/>
  <c r="I77" i="8"/>
  <c r="C77" i="8" s="1"/>
  <c r="F77" i="8"/>
  <c r="F76" i="8" s="1"/>
  <c r="N76" i="8"/>
  <c r="M76" i="8"/>
  <c r="M75" i="8" s="1"/>
  <c r="K76" i="8"/>
  <c r="J76" i="8"/>
  <c r="H76" i="8"/>
  <c r="H75" i="8" s="1"/>
  <c r="G76" i="8"/>
  <c r="E76" i="8"/>
  <c r="E75" i="8" s="1"/>
  <c r="D76" i="8"/>
  <c r="D75" i="8" s="1"/>
  <c r="O73" i="8"/>
  <c r="L73" i="8"/>
  <c r="I73" i="8"/>
  <c r="F73" i="8"/>
  <c r="O72" i="8"/>
  <c r="L72" i="8"/>
  <c r="I72" i="8"/>
  <c r="F72" i="8"/>
  <c r="O71" i="8"/>
  <c r="L71" i="8"/>
  <c r="I71" i="8"/>
  <c r="F71" i="8"/>
  <c r="O70" i="8"/>
  <c r="L70" i="8"/>
  <c r="C70" i="8" s="1"/>
  <c r="I70" i="8"/>
  <c r="F70" i="8"/>
  <c r="O69" i="8"/>
  <c r="L69" i="8"/>
  <c r="I69" i="8"/>
  <c r="F69" i="8"/>
  <c r="N68" i="8"/>
  <c r="N66" i="8" s="1"/>
  <c r="M68" i="8"/>
  <c r="M66" i="8" s="1"/>
  <c r="K68" i="8"/>
  <c r="J68" i="8"/>
  <c r="I68" i="8"/>
  <c r="H68" i="8"/>
  <c r="H66" i="8" s="1"/>
  <c r="G68" i="8"/>
  <c r="E68" i="8"/>
  <c r="E66" i="8" s="1"/>
  <c r="D68" i="8"/>
  <c r="D66" i="8" s="1"/>
  <c r="O67" i="8"/>
  <c r="L67" i="8"/>
  <c r="I67" i="8"/>
  <c r="F67" i="8"/>
  <c r="K66" i="8"/>
  <c r="J66" i="8"/>
  <c r="G66" i="8"/>
  <c r="O65" i="8"/>
  <c r="L65" i="8"/>
  <c r="I65" i="8"/>
  <c r="F65" i="8"/>
  <c r="O64" i="8"/>
  <c r="L64" i="8"/>
  <c r="I64" i="8"/>
  <c r="F64" i="8"/>
  <c r="O63" i="8"/>
  <c r="L63" i="8"/>
  <c r="I63" i="8"/>
  <c r="F63" i="8"/>
  <c r="O62" i="8"/>
  <c r="L62" i="8"/>
  <c r="I62" i="8"/>
  <c r="F62" i="8"/>
  <c r="O61" i="8"/>
  <c r="L61" i="8"/>
  <c r="I61" i="8"/>
  <c r="F61" i="8"/>
  <c r="O60" i="8"/>
  <c r="L60" i="8"/>
  <c r="I60" i="8"/>
  <c r="F60" i="8"/>
  <c r="O59" i="8"/>
  <c r="L59" i="8"/>
  <c r="I59" i="8"/>
  <c r="F59" i="8"/>
  <c r="O58" i="8"/>
  <c r="L58" i="8"/>
  <c r="L57" i="8" s="1"/>
  <c r="I58" i="8"/>
  <c r="F58" i="8"/>
  <c r="O57" i="8"/>
  <c r="N57" i="8"/>
  <c r="N53" i="8" s="1"/>
  <c r="M57" i="8"/>
  <c r="K57" i="8"/>
  <c r="K53" i="8" s="1"/>
  <c r="J57" i="8"/>
  <c r="J53" i="8" s="1"/>
  <c r="H57" i="8"/>
  <c r="H53" i="8" s="1"/>
  <c r="H52" i="8" s="1"/>
  <c r="G57" i="8"/>
  <c r="G53" i="8" s="1"/>
  <c r="E57" i="8"/>
  <c r="E53" i="8" s="1"/>
  <c r="E52" i="8" s="1"/>
  <c r="D57" i="8"/>
  <c r="O56" i="8"/>
  <c r="L56" i="8"/>
  <c r="I56" i="8"/>
  <c r="F56" i="8"/>
  <c r="O55" i="8"/>
  <c r="O54" i="8" s="1"/>
  <c r="L55" i="8"/>
  <c r="I55" i="8"/>
  <c r="I54" i="8" s="1"/>
  <c r="F55" i="8"/>
  <c r="L54" i="8"/>
  <c r="D54" i="8"/>
  <c r="M53" i="8"/>
  <c r="D53" i="8"/>
  <c r="O46" i="8"/>
  <c r="C46" i="8"/>
  <c r="O45" i="8"/>
  <c r="N44" i="8"/>
  <c r="M44" i="8"/>
  <c r="L43" i="8"/>
  <c r="L42" i="8" s="1"/>
  <c r="I43" i="8"/>
  <c r="I42" i="8" s="1"/>
  <c r="F43" i="8"/>
  <c r="F42" i="8" s="1"/>
  <c r="K42" i="8"/>
  <c r="J42" i="8"/>
  <c r="H42" i="8"/>
  <c r="G42" i="8"/>
  <c r="E42" i="8"/>
  <c r="D42" i="8"/>
  <c r="F41" i="8"/>
  <c r="C41" i="8" s="1"/>
  <c r="L40" i="8"/>
  <c r="C40" i="8" s="1"/>
  <c r="L39" i="8"/>
  <c r="C39" i="8" s="1"/>
  <c r="L38" i="8"/>
  <c r="C38" i="8"/>
  <c r="L37" i="8"/>
  <c r="K36" i="8"/>
  <c r="J36" i="8"/>
  <c r="L35" i="8"/>
  <c r="C35" i="8" s="1"/>
  <c r="L34" i="8"/>
  <c r="K33" i="8"/>
  <c r="J33" i="8"/>
  <c r="L32" i="8"/>
  <c r="C32" i="8" s="1"/>
  <c r="K31" i="8"/>
  <c r="J31" i="8"/>
  <c r="L30" i="8"/>
  <c r="C30" i="8" s="1"/>
  <c r="L29" i="8"/>
  <c r="C29" i="8"/>
  <c r="L28" i="8"/>
  <c r="K27" i="8"/>
  <c r="J27" i="8"/>
  <c r="F25" i="8"/>
  <c r="C25" i="8" s="1"/>
  <c r="I24" i="8"/>
  <c r="O23" i="8"/>
  <c r="L23" i="8"/>
  <c r="I23" i="8"/>
  <c r="F23" i="8"/>
  <c r="C23" i="8" s="1"/>
  <c r="O22" i="8"/>
  <c r="L22" i="8"/>
  <c r="I22" i="8"/>
  <c r="I21" i="8" s="1"/>
  <c r="F22" i="8"/>
  <c r="N21" i="8"/>
  <c r="N287" i="8" s="1"/>
  <c r="N286" i="8" s="1"/>
  <c r="M21" i="8"/>
  <c r="K21" i="8"/>
  <c r="J21" i="8"/>
  <c r="J287" i="8" s="1"/>
  <c r="J286" i="8" s="1"/>
  <c r="H21" i="8"/>
  <c r="H287" i="8" s="1"/>
  <c r="G21" i="8"/>
  <c r="E21" i="8"/>
  <c r="D21" i="8"/>
  <c r="D287" i="8" s="1"/>
  <c r="D286" i="8" s="1"/>
  <c r="K129" i="8" l="1"/>
  <c r="J129" i="8"/>
  <c r="E186" i="8"/>
  <c r="K287" i="8"/>
  <c r="K286" i="8" s="1"/>
  <c r="N52" i="8"/>
  <c r="G203" i="8"/>
  <c r="C228" i="8"/>
  <c r="C238" i="8"/>
  <c r="C254" i="8"/>
  <c r="C278" i="8"/>
  <c r="C289" i="8"/>
  <c r="G20" i="8"/>
  <c r="L21" i="8"/>
  <c r="L31" i="8"/>
  <c r="C31" i="8" s="1"/>
  <c r="M52" i="8"/>
  <c r="K52" i="8"/>
  <c r="C65" i="8"/>
  <c r="C69" i="8"/>
  <c r="N75" i="8"/>
  <c r="G82" i="8"/>
  <c r="C109" i="8"/>
  <c r="C110" i="8"/>
  <c r="C125" i="8"/>
  <c r="H129" i="8"/>
  <c r="C177" i="8"/>
  <c r="C181" i="8"/>
  <c r="G194" i="8"/>
  <c r="C202" i="8"/>
  <c r="C206" i="8"/>
  <c r="H203" i="8"/>
  <c r="H194" i="8" s="1"/>
  <c r="C231" i="8"/>
  <c r="C243" i="8"/>
  <c r="D269" i="8"/>
  <c r="L53" i="8"/>
  <c r="C67" i="8"/>
  <c r="L79" i="8"/>
  <c r="C156" i="8"/>
  <c r="C168" i="8"/>
  <c r="C185" i="8"/>
  <c r="O186" i="8"/>
  <c r="C227" i="8"/>
  <c r="C247" i="8"/>
  <c r="L269" i="8"/>
  <c r="L268" i="8" s="1"/>
  <c r="C277" i="8"/>
  <c r="C61" i="8"/>
  <c r="C73" i="8"/>
  <c r="J75" i="8"/>
  <c r="J74" i="8" s="1"/>
  <c r="J51" i="8" s="1"/>
  <c r="C81" i="8"/>
  <c r="C85" i="8"/>
  <c r="C87" i="8"/>
  <c r="O102" i="8"/>
  <c r="C117" i="8"/>
  <c r="D129" i="8"/>
  <c r="C144" i="8"/>
  <c r="C148" i="8"/>
  <c r="L174" i="8"/>
  <c r="G173" i="8"/>
  <c r="G172" i="8" s="1"/>
  <c r="L183" i="8"/>
  <c r="L197" i="8"/>
  <c r="L195" i="8" s="1"/>
  <c r="E203" i="8"/>
  <c r="E194" i="8" s="1"/>
  <c r="K203" i="8"/>
  <c r="C211" i="8"/>
  <c r="C223" i="8"/>
  <c r="L245" i="8"/>
  <c r="C255" i="8"/>
  <c r="E269" i="8"/>
  <c r="E268" i="8" s="1"/>
  <c r="C281" i="8"/>
  <c r="C105" i="8"/>
  <c r="C22" i="8"/>
  <c r="J26" i="8"/>
  <c r="J20" i="8" s="1"/>
  <c r="C56" i="8"/>
  <c r="C62" i="8"/>
  <c r="J52" i="8"/>
  <c r="I76" i="8"/>
  <c r="I75" i="8" s="1"/>
  <c r="C78" i="8"/>
  <c r="F79" i="8"/>
  <c r="C80" i="8"/>
  <c r="I83" i="8"/>
  <c r="F88" i="8"/>
  <c r="C92" i="8"/>
  <c r="N82" i="8"/>
  <c r="C98" i="8"/>
  <c r="C107" i="8"/>
  <c r="C108" i="8"/>
  <c r="C126" i="8"/>
  <c r="I130" i="8"/>
  <c r="C133" i="8"/>
  <c r="C137" i="8"/>
  <c r="N129" i="8"/>
  <c r="I143" i="8"/>
  <c r="C157" i="8"/>
  <c r="C169" i="8"/>
  <c r="L178" i="8"/>
  <c r="L173" i="8" s="1"/>
  <c r="D186" i="8"/>
  <c r="C201" i="8"/>
  <c r="C210" i="8"/>
  <c r="J230" i="8"/>
  <c r="J229" i="8" s="1"/>
  <c r="N230" i="8"/>
  <c r="K230" i="8"/>
  <c r="K229" i="8" s="1"/>
  <c r="F251" i="8"/>
  <c r="C253" i="8"/>
  <c r="L263" i="8"/>
  <c r="L258" i="8" s="1"/>
  <c r="C274" i="8"/>
  <c r="L186" i="8"/>
  <c r="D203" i="8"/>
  <c r="K26" i="8"/>
  <c r="K20" i="8" s="1"/>
  <c r="C43" i="8"/>
  <c r="N20" i="8"/>
  <c r="D52" i="8"/>
  <c r="C71" i="8"/>
  <c r="C72" i="8"/>
  <c r="O75" i="8"/>
  <c r="I88" i="8"/>
  <c r="C95" i="8"/>
  <c r="C96" i="8"/>
  <c r="O94" i="8"/>
  <c r="C119" i="8"/>
  <c r="C120" i="8"/>
  <c r="C123" i="8"/>
  <c r="O121" i="8"/>
  <c r="C145" i="8"/>
  <c r="I150" i="8"/>
  <c r="C154" i="8"/>
  <c r="C155" i="8"/>
  <c r="C166" i="8"/>
  <c r="C167" i="8"/>
  <c r="J172" i="8"/>
  <c r="E172" i="8"/>
  <c r="D194" i="8"/>
  <c r="C200" i="8"/>
  <c r="M203" i="8"/>
  <c r="I204" i="8"/>
  <c r="C214" i="8"/>
  <c r="J203" i="8"/>
  <c r="C218" i="8"/>
  <c r="F226" i="8"/>
  <c r="C226" i="8" s="1"/>
  <c r="C242" i="8"/>
  <c r="H230" i="8"/>
  <c r="H229" i="8" s="1"/>
  <c r="C249" i="8"/>
  <c r="O259" i="8"/>
  <c r="O263" i="8"/>
  <c r="C270" i="8"/>
  <c r="D268" i="8"/>
  <c r="C293" i="8"/>
  <c r="C42" i="8"/>
  <c r="J82" i="8"/>
  <c r="G52" i="8"/>
  <c r="C63" i="8"/>
  <c r="C64" i="8"/>
  <c r="G75" i="8"/>
  <c r="K75" i="8"/>
  <c r="C90" i="8"/>
  <c r="I94" i="8"/>
  <c r="C99" i="8"/>
  <c r="C100" i="8"/>
  <c r="C106" i="8"/>
  <c r="K82" i="8"/>
  <c r="C161" i="8"/>
  <c r="I165" i="8"/>
  <c r="M173" i="8"/>
  <c r="M172" i="8" s="1"/>
  <c r="I178" i="8"/>
  <c r="I173" i="8" s="1"/>
  <c r="I172" i="8" s="1"/>
  <c r="C182" i="8"/>
  <c r="C222" i="8"/>
  <c r="O215" i="8"/>
  <c r="C244" i="8"/>
  <c r="D230" i="8"/>
  <c r="D229" i="8" s="1"/>
  <c r="L288" i="8"/>
  <c r="C290" i="8"/>
  <c r="I287" i="8"/>
  <c r="I20" i="8"/>
  <c r="C84" i="8"/>
  <c r="F83" i="8"/>
  <c r="C124" i="8"/>
  <c r="F121" i="8"/>
  <c r="C236" i="8"/>
  <c r="I234" i="8"/>
  <c r="I230" i="8" s="1"/>
  <c r="C296" i="8"/>
  <c r="C34" i="8"/>
  <c r="L33" i="8"/>
  <c r="C33" i="8" s="1"/>
  <c r="C58" i="8"/>
  <c r="I66" i="8"/>
  <c r="L76" i="8"/>
  <c r="C116" i="8"/>
  <c r="F115" i="8"/>
  <c r="C180" i="8"/>
  <c r="F178" i="8"/>
  <c r="E20" i="8"/>
  <c r="E287" i="8"/>
  <c r="E286" i="8" s="1"/>
  <c r="C55" i="8"/>
  <c r="C59" i="8"/>
  <c r="C60" i="8"/>
  <c r="F57" i="8"/>
  <c r="O68" i="8"/>
  <c r="O66" i="8" s="1"/>
  <c r="H82" i="8"/>
  <c r="M82" i="8"/>
  <c r="F94" i="8"/>
  <c r="C94" i="8" s="1"/>
  <c r="L102" i="8"/>
  <c r="L111" i="8"/>
  <c r="C114" i="8"/>
  <c r="L121" i="8"/>
  <c r="C122" i="8"/>
  <c r="C131" i="8"/>
  <c r="F130" i="8"/>
  <c r="D193" i="8"/>
  <c r="F279" i="8"/>
  <c r="C279" i="8" s="1"/>
  <c r="C280" i="8"/>
  <c r="M74" i="8"/>
  <c r="M51" i="8" s="1"/>
  <c r="C79" i="8"/>
  <c r="L115" i="8"/>
  <c r="C118" i="8"/>
  <c r="C176" i="8"/>
  <c r="F174" i="8"/>
  <c r="F183" i="8"/>
  <c r="C184" i="8"/>
  <c r="H286" i="8"/>
  <c r="C28" i="8"/>
  <c r="L27" i="8"/>
  <c r="O53" i="8"/>
  <c r="F75" i="8"/>
  <c r="C76" i="8"/>
  <c r="F102" i="8"/>
  <c r="I121" i="8"/>
  <c r="E129" i="8"/>
  <c r="E74" i="8" s="1"/>
  <c r="L140" i="8"/>
  <c r="C140" i="8" s="1"/>
  <c r="C141" i="8"/>
  <c r="C152" i="8"/>
  <c r="F150" i="8"/>
  <c r="M287" i="8"/>
  <c r="M286" i="8" s="1"/>
  <c r="M20" i="8"/>
  <c r="C37" i="8"/>
  <c r="L36" i="8"/>
  <c r="C36" i="8" s="1"/>
  <c r="F21" i="8"/>
  <c r="O21" i="8"/>
  <c r="C45" i="8"/>
  <c r="O44" i="8"/>
  <c r="I57" i="8"/>
  <c r="I53" i="8" s="1"/>
  <c r="L68" i="8"/>
  <c r="L66" i="8" s="1"/>
  <c r="L52" i="8" s="1"/>
  <c r="F68" i="8"/>
  <c r="D82" i="8"/>
  <c r="D74" i="8" s="1"/>
  <c r="D51" i="8" s="1"/>
  <c r="O83" i="8"/>
  <c r="O82" i="8" s="1"/>
  <c r="L83" i="8"/>
  <c r="C86" i="8"/>
  <c r="L88" i="8"/>
  <c r="C91" i="8"/>
  <c r="L94" i="8"/>
  <c r="C112" i="8"/>
  <c r="F111" i="8"/>
  <c r="C111" i="8" s="1"/>
  <c r="C128" i="8"/>
  <c r="F127" i="8"/>
  <c r="C127" i="8" s="1"/>
  <c r="L130" i="8"/>
  <c r="H172" i="8"/>
  <c r="O143" i="8"/>
  <c r="M194" i="8"/>
  <c r="N203" i="8"/>
  <c r="N194" i="8" s="1"/>
  <c r="N193" i="8" s="1"/>
  <c r="H20" i="8"/>
  <c r="G287" i="8"/>
  <c r="G286" i="8" s="1"/>
  <c r="F54" i="8"/>
  <c r="C134" i="8"/>
  <c r="C142" i="8"/>
  <c r="L143" i="8"/>
  <c r="F143" i="8"/>
  <c r="O150" i="8"/>
  <c r="L159" i="8"/>
  <c r="C159" i="8" s="1"/>
  <c r="I164" i="8"/>
  <c r="O174" i="8"/>
  <c r="O178" i="8"/>
  <c r="H186" i="8"/>
  <c r="C188" i="8"/>
  <c r="F187" i="8"/>
  <c r="C189" i="8"/>
  <c r="I191" i="8"/>
  <c r="I190" i="8" s="1"/>
  <c r="I186" i="8" s="1"/>
  <c r="C192" i="8"/>
  <c r="H193" i="8"/>
  <c r="J194" i="8"/>
  <c r="I195" i="8"/>
  <c r="C196" i="8"/>
  <c r="C239" i="8"/>
  <c r="L237" i="8"/>
  <c r="I259" i="8"/>
  <c r="I258" i="8" s="1"/>
  <c r="C260" i="8"/>
  <c r="C266" i="8"/>
  <c r="F263" i="8"/>
  <c r="F271" i="8"/>
  <c r="C272" i="8"/>
  <c r="K186" i="8"/>
  <c r="C235" i="8"/>
  <c r="L234" i="8"/>
  <c r="C240" i="8"/>
  <c r="I237" i="8"/>
  <c r="F250" i="8"/>
  <c r="C262" i="8"/>
  <c r="F259" i="8"/>
  <c r="F275" i="8"/>
  <c r="C276" i="8"/>
  <c r="L287" i="8"/>
  <c r="L286" i="8" s="1"/>
  <c r="O130" i="8"/>
  <c r="I135" i="8"/>
  <c r="F135" i="8"/>
  <c r="C146" i="8"/>
  <c r="C147" i="8"/>
  <c r="C151" i="8"/>
  <c r="L150" i="8"/>
  <c r="C158" i="8"/>
  <c r="C162" i="8"/>
  <c r="C163" i="8"/>
  <c r="L165" i="8"/>
  <c r="L164" i="8" s="1"/>
  <c r="C170" i="8"/>
  <c r="C171" i="8"/>
  <c r="C175" i="8"/>
  <c r="C179" i="8"/>
  <c r="O183" i="8"/>
  <c r="K194" i="8"/>
  <c r="F195" i="8"/>
  <c r="C208" i="8"/>
  <c r="C209" i="8"/>
  <c r="C220" i="8"/>
  <c r="C221" i="8"/>
  <c r="C232" i="8"/>
  <c r="N229" i="8"/>
  <c r="F245" i="8"/>
  <c r="C246" i="8"/>
  <c r="C256" i="8"/>
  <c r="G258" i="8"/>
  <c r="G229" i="8" s="1"/>
  <c r="C291" i="8"/>
  <c r="F288" i="8"/>
  <c r="C198" i="8"/>
  <c r="O197" i="8"/>
  <c r="O195" i="8" s="1"/>
  <c r="F204" i="8"/>
  <c r="C205" i="8"/>
  <c r="O204" i="8"/>
  <c r="L204" i="8"/>
  <c r="L203" i="8" s="1"/>
  <c r="C212" i="8"/>
  <c r="C213" i="8"/>
  <c r="F215" i="8"/>
  <c r="C216" i="8"/>
  <c r="C217" i="8"/>
  <c r="C225" i="8"/>
  <c r="C233" i="8"/>
  <c r="F237" i="8"/>
  <c r="C237" i="8" s="1"/>
  <c r="C248" i="8"/>
  <c r="I251" i="8"/>
  <c r="I250" i="8" s="1"/>
  <c r="C252" i="8"/>
  <c r="I269" i="8"/>
  <c r="I268" i="8" s="1"/>
  <c r="I288" i="8"/>
  <c r="I215" i="8"/>
  <c r="C224" i="8"/>
  <c r="E230" i="8"/>
  <c r="E229" i="8" s="1"/>
  <c r="M230" i="8"/>
  <c r="M229" i="8" s="1"/>
  <c r="C241" i="8"/>
  <c r="O245" i="8"/>
  <c r="O230" i="8" s="1"/>
  <c r="L251" i="8"/>
  <c r="L250" i="8" s="1"/>
  <c r="C257" i="8"/>
  <c r="C261" i="8"/>
  <c r="C264" i="8"/>
  <c r="C265" i="8"/>
  <c r="O271" i="8"/>
  <c r="O275" i="8"/>
  <c r="C282" i="8"/>
  <c r="C283" i="8"/>
  <c r="C294" i="8"/>
  <c r="C295" i="8"/>
  <c r="E193" i="8" l="1"/>
  <c r="D50" i="8"/>
  <c r="D49" i="8" s="1"/>
  <c r="I203" i="8"/>
  <c r="I194" i="8" s="1"/>
  <c r="I193" i="8" s="1"/>
  <c r="I129" i="8"/>
  <c r="H74" i="8"/>
  <c r="H284" i="8" s="1"/>
  <c r="L75" i="8"/>
  <c r="J284" i="8"/>
  <c r="L172" i="8"/>
  <c r="N74" i="8"/>
  <c r="N51" i="8" s="1"/>
  <c r="O229" i="8"/>
  <c r="C263" i="8"/>
  <c r="O258" i="8"/>
  <c r="I82" i="8"/>
  <c r="M284" i="8"/>
  <c r="C164" i="8"/>
  <c r="C102" i="8"/>
  <c r="G74" i="8"/>
  <c r="G51" i="8" s="1"/>
  <c r="K284" i="8"/>
  <c r="C197" i="8"/>
  <c r="O203" i="8"/>
  <c r="K193" i="8"/>
  <c r="O129" i="8"/>
  <c r="K51" i="8"/>
  <c r="K50" i="8" s="1"/>
  <c r="K285" i="8" s="1"/>
  <c r="H51" i="8"/>
  <c r="H50" i="8" s="1"/>
  <c r="H285" i="8" s="1"/>
  <c r="K74" i="8"/>
  <c r="I74" i="8"/>
  <c r="L194" i="8"/>
  <c r="L193" i="8" s="1"/>
  <c r="C183" i="8"/>
  <c r="I286" i="8"/>
  <c r="O194" i="8"/>
  <c r="O193" i="8" s="1"/>
  <c r="C245" i="8"/>
  <c r="N284" i="8"/>
  <c r="L230" i="8"/>
  <c r="L229" i="8" s="1"/>
  <c r="C88" i="8"/>
  <c r="O74" i="8"/>
  <c r="G284" i="8"/>
  <c r="G193" i="8"/>
  <c r="G50" i="8" s="1"/>
  <c r="E284" i="8"/>
  <c r="E51" i="8"/>
  <c r="E50" i="8" s="1"/>
  <c r="H49" i="8"/>
  <c r="D24" i="8"/>
  <c r="C195" i="8"/>
  <c r="L82" i="8"/>
  <c r="C27" i="8"/>
  <c r="L26" i="8"/>
  <c r="C115" i="8"/>
  <c r="C204" i="8"/>
  <c r="F203" i="8"/>
  <c r="C251" i="8"/>
  <c r="O173" i="8"/>
  <c r="O172" i="8" s="1"/>
  <c r="C174" i="8"/>
  <c r="F173" i="8"/>
  <c r="D284" i="8"/>
  <c r="C83" i="8"/>
  <c r="F82" i="8"/>
  <c r="C82" i="8" s="1"/>
  <c r="N50" i="8"/>
  <c r="I229" i="8"/>
  <c r="C288" i="8"/>
  <c r="F230" i="8"/>
  <c r="C275" i="8"/>
  <c r="C250" i="8"/>
  <c r="C271" i="8"/>
  <c r="F269" i="8"/>
  <c r="M193" i="8"/>
  <c r="M50" i="8" s="1"/>
  <c r="C190" i="8"/>
  <c r="L129" i="8"/>
  <c r="L74" i="8" s="1"/>
  <c r="L51" i="8" s="1"/>
  <c r="C44" i="8"/>
  <c r="C150" i="8"/>
  <c r="C75" i="8"/>
  <c r="C130" i="8"/>
  <c r="F129" i="8"/>
  <c r="C178" i="8"/>
  <c r="O287" i="8"/>
  <c r="O286" i="8" s="1"/>
  <c r="O20" i="8"/>
  <c r="O269" i="8"/>
  <c r="O268" i="8" s="1"/>
  <c r="C187" i="8"/>
  <c r="F186" i="8"/>
  <c r="C186" i="8" s="1"/>
  <c r="I52" i="8"/>
  <c r="I51" i="8" s="1"/>
  <c r="F287" i="8"/>
  <c r="C21" i="8"/>
  <c r="C215" i="8"/>
  <c r="C135" i="8"/>
  <c r="F258" i="8"/>
  <c r="C258" i="8" s="1"/>
  <c r="C259" i="8"/>
  <c r="J193" i="8"/>
  <c r="C191" i="8"/>
  <c r="C165" i="8"/>
  <c r="C143" i="8"/>
  <c r="F53" i="8"/>
  <c r="C54" i="8"/>
  <c r="C68" i="8"/>
  <c r="F66" i="8"/>
  <c r="C66" i="8" s="1"/>
  <c r="O52" i="8"/>
  <c r="C57" i="8"/>
  <c r="C234" i="8"/>
  <c r="C121" i="8"/>
  <c r="J50" i="8"/>
  <c r="L50" i="8" l="1"/>
  <c r="O51" i="8"/>
  <c r="C129" i="8"/>
  <c r="C203" i="8"/>
  <c r="K49" i="8"/>
  <c r="F194" i="8"/>
  <c r="C194" i="8" s="1"/>
  <c r="F74" i="8"/>
  <c r="C74" i="8" s="1"/>
  <c r="L285" i="8"/>
  <c r="L49" i="8"/>
  <c r="M285" i="8"/>
  <c r="M49" i="8"/>
  <c r="I284" i="8"/>
  <c r="F24" i="8"/>
  <c r="D20" i="8"/>
  <c r="E285" i="8"/>
  <c r="E49" i="8"/>
  <c r="C287" i="8"/>
  <c r="F286" i="8"/>
  <c r="C286" i="8" s="1"/>
  <c r="O284" i="8"/>
  <c r="C269" i="8"/>
  <c r="F268" i="8"/>
  <c r="F229" i="8"/>
  <c r="C229" i="8" s="1"/>
  <c r="C230" i="8"/>
  <c r="N285" i="8"/>
  <c r="N49" i="8"/>
  <c r="F172" i="8"/>
  <c r="C172" i="8" s="1"/>
  <c r="C173" i="8"/>
  <c r="D285" i="8"/>
  <c r="C26" i="8"/>
  <c r="L20" i="8"/>
  <c r="J49" i="8"/>
  <c r="J285" i="8"/>
  <c r="O50" i="8"/>
  <c r="C53" i="8"/>
  <c r="F52" i="8"/>
  <c r="I50" i="8"/>
  <c r="L284" i="8"/>
  <c r="G285" i="8"/>
  <c r="G49" i="8"/>
  <c r="I285" i="8" l="1"/>
  <c r="I49" i="8"/>
  <c r="C268" i="8"/>
  <c r="F284" i="8"/>
  <c r="C284" i="8" s="1"/>
  <c r="C24" i="8"/>
  <c r="F20" i="8"/>
  <c r="C20" i="8" s="1"/>
  <c r="C52" i="8"/>
  <c r="F51" i="8"/>
  <c r="F193" i="8"/>
  <c r="C193" i="8" s="1"/>
  <c r="O49" i="8"/>
  <c r="O285" i="8"/>
  <c r="F50" i="8" l="1"/>
  <c r="C51" i="8"/>
  <c r="F285" i="8" l="1"/>
  <c r="C285" i="8" s="1"/>
  <c r="F49" i="8"/>
  <c r="C49" i="8" s="1"/>
  <c r="C50" i="8"/>
  <c r="O296" i="7" l="1"/>
  <c r="L296" i="7"/>
  <c r="I296" i="7"/>
  <c r="F296" i="7"/>
  <c r="O295" i="7"/>
  <c r="L295" i="7"/>
  <c r="I295" i="7"/>
  <c r="F295" i="7"/>
  <c r="O294" i="7"/>
  <c r="L294" i="7"/>
  <c r="I294" i="7"/>
  <c r="F294" i="7"/>
  <c r="O293" i="7"/>
  <c r="L293" i="7"/>
  <c r="I293" i="7"/>
  <c r="F293" i="7"/>
  <c r="O292" i="7"/>
  <c r="L292" i="7"/>
  <c r="I292" i="7"/>
  <c r="F292" i="7"/>
  <c r="O291" i="7"/>
  <c r="L291" i="7"/>
  <c r="I291" i="7"/>
  <c r="F291" i="7"/>
  <c r="O290" i="7"/>
  <c r="L290" i="7"/>
  <c r="I290" i="7"/>
  <c r="F290" i="7"/>
  <c r="O289" i="7"/>
  <c r="O288" i="7" s="1"/>
  <c r="L289" i="7"/>
  <c r="I289" i="7"/>
  <c r="F289" i="7"/>
  <c r="C289" i="7"/>
  <c r="N288" i="7"/>
  <c r="M288" i="7"/>
  <c r="K288" i="7"/>
  <c r="J288" i="7"/>
  <c r="H288" i="7"/>
  <c r="G288" i="7"/>
  <c r="E288" i="7"/>
  <c r="D288" i="7"/>
  <c r="O283" i="7"/>
  <c r="L283" i="7"/>
  <c r="I283" i="7"/>
  <c r="F283" i="7"/>
  <c r="O282" i="7"/>
  <c r="L282" i="7"/>
  <c r="L281" i="7" s="1"/>
  <c r="I282" i="7"/>
  <c r="F282" i="7"/>
  <c r="F281" i="7" s="1"/>
  <c r="O281" i="7"/>
  <c r="N281" i="7"/>
  <c r="M281" i="7"/>
  <c r="K281" i="7"/>
  <c r="J281" i="7"/>
  <c r="H281" i="7"/>
  <c r="G281" i="7"/>
  <c r="E281" i="7"/>
  <c r="D281" i="7"/>
  <c r="O280" i="7"/>
  <c r="L280" i="7"/>
  <c r="L279" i="7" s="1"/>
  <c r="I280" i="7"/>
  <c r="I279" i="7" s="1"/>
  <c r="F280" i="7"/>
  <c r="O279" i="7"/>
  <c r="N279" i="7"/>
  <c r="M279" i="7"/>
  <c r="M268" i="7" s="1"/>
  <c r="K279" i="7"/>
  <c r="J279" i="7"/>
  <c r="H279" i="7"/>
  <c r="H268" i="7" s="1"/>
  <c r="G279" i="7"/>
  <c r="G268" i="7" s="1"/>
  <c r="E279" i="7"/>
  <c r="D279" i="7"/>
  <c r="O278" i="7"/>
  <c r="L278" i="7"/>
  <c r="I278" i="7"/>
  <c r="F278" i="7"/>
  <c r="O277" i="7"/>
  <c r="L277" i="7"/>
  <c r="I277" i="7"/>
  <c r="F277" i="7"/>
  <c r="C277" i="7"/>
  <c r="O276" i="7"/>
  <c r="L276" i="7"/>
  <c r="I276" i="7"/>
  <c r="F276" i="7"/>
  <c r="N275" i="7"/>
  <c r="M275" i="7"/>
  <c r="K275" i="7"/>
  <c r="J275" i="7"/>
  <c r="I275" i="7"/>
  <c r="H275" i="7"/>
  <c r="G275" i="7"/>
  <c r="E275" i="7"/>
  <c r="D275" i="7"/>
  <c r="O274" i="7"/>
  <c r="L274" i="7"/>
  <c r="I274" i="7"/>
  <c r="F274" i="7"/>
  <c r="O273" i="7"/>
  <c r="L273" i="7"/>
  <c r="I273" i="7"/>
  <c r="F273" i="7"/>
  <c r="C273" i="7" s="1"/>
  <c r="O272" i="7"/>
  <c r="L272" i="7"/>
  <c r="L271" i="7" s="1"/>
  <c r="I272" i="7"/>
  <c r="I271" i="7" s="1"/>
  <c r="F272" i="7"/>
  <c r="N271" i="7"/>
  <c r="M271" i="7"/>
  <c r="K271" i="7"/>
  <c r="J271" i="7"/>
  <c r="H271" i="7"/>
  <c r="G271" i="7"/>
  <c r="E271" i="7"/>
  <c r="D271" i="7"/>
  <c r="O270" i="7"/>
  <c r="L270" i="7"/>
  <c r="I270" i="7"/>
  <c r="F270" i="7"/>
  <c r="N268" i="7"/>
  <c r="K268" i="7"/>
  <c r="J268" i="7"/>
  <c r="O267" i="7"/>
  <c r="L267" i="7"/>
  <c r="I267" i="7"/>
  <c r="F267" i="7"/>
  <c r="C267" i="7" s="1"/>
  <c r="O266" i="7"/>
  <c r="L266" i="7"/>
  <c r="I266" i="7"/>
  <c r="F266" i="7"/>
  <c r="O265" i="7"/>
  <c r="L265" i="7"/>
  <c r="I265" i="7"/>
  <c r="F265" i="7"/>
  <c r="O264" i="7"/>
  <c r="L264" i="7"/>
  <c r="L263" i="7" s="1"/>
  <c r="I264" i="7"/>
  <c r="F264" i="7"/>
  <c r="N263" i="7"/>
  <c r="M263" i="7"/>
  <c r="K263" i="7"/>
  <c r="J263" i="7"/>
  <c r="H263" i="7"/>
  <c r="G263" i="7"/>
  <c r="E263" i="7"/>
  <c r="D263" i="7"/>
  <c r="O262" i="7"/>
  <c r="L262" i="7"/>
  <c r="I262" i="7"/>
  <c r="F262" i="7"/>
  <c r="O261" i="7"/>
  <c r="L261" i="7"/>
  <c r="I261" i="7"/>
  <c r="F261" i="7"/>
  <c r="O260" i="7"/>
  <c r="L260" i="7"/>
  <c r="L259" i="7" s="1"/>
  <c r="L258" i="7" s="1"/>
  <c r="I260" i="7"/>
  <c r="F260" i="7"/>
  <c r="F259" i="7" s="1"/>
  <c r="O259" i="7"/>
  <c r="N259" i="7"/>
  <c r="M259" i="7"/>
  <c r="K259" i="7"/>
  <c r="J259" i="7"/>
  <c r="H259" i="7"/>
  <c r="H258" i="7" s="1"/>
  <c r="G259" i="7"/>
  <c r="E259" i="7"/>
  <c r="D259" i="7"/>
  <c r="N258" i="7"/>
  <c r="J258" i="7"/>
  <c r="D258" i="7"/>
  <c r="O257" i="7"/>
  <c r="L257" i="7"/>
  <c r="I257" i="7"/>
  <c r="F257" i="7"/>
  <c r="O256" i="7"/>
  <c r="L256" i="7"/>
  <c r="I256" i="7"/>
  <c r="F256" i="7"/>
  <c r="C256" i="7" s="1"/>
  <c r="O255" i="7"/>
  <c r="L255" i="7"/>
  <c r="I255" i="7"/>
  <c r="F255" i="7"/>
  <c r="C255" i="7" s="1"/>
  <c r="O254" i="7"/>
  <c r="L254" i="7"/>
  <c r="I254" i="7"/>
  <c r="F254" i="7"/>
  <c r="O253" i="7"/>
  <c r="L253" i="7"/>
  <c r="I253" i="7"/>
  <c r="F253" i="7"/>
  <c r="O252" i="7"/>
  <c r="L252" i="7"/>
  <c r="I252" i="7"/>
  <c r="F252" i="7"/>
  <c r="N251" i="7"/>
  <c r="M251" i="7"/>
  <c r="M250" i="7" s="1"/>
  <c r="K251" i="7"/>
  <c r="K250" i="7" s="1"/>
  <c r="J251" i="7"/>
  <c r="H251" i="7"/>
  <c r="G251" i="7"/>
  <c r="G250" i="7" s="1"/>
  <c r="E251" i="7"/>
  <c r="E250" i="7" s="1"/>
  <c r="D251" i="7"/>
  <c r="N250" i="7"/>
  <c r="J250" i="7"/>
  <c r="H250" i="7"/>
  <c r="D250" i="7"/>
  <c r="O249" i="7"/>
  <c r="L249" i="7"/>
  <c r="I249" i="7"/>
  <c r="F249" i="7"/>
  <c r="O248" i="7"/>
  <c r="L248" i="7"/>
  <c r="I248" i="7"/>
  <c r="F248" i="7"/>
  <c r="O247" i="7"/>
  <c r="L247" i="7"/>
  <c r="I247" i="7"/>
  <c r="F247" i="7"/>
  <c r="C247" i="7" s="1"/>
  <c r="O246" i="7"/>
  <c r="L246" i="7"/>
  <c r="I246" i="7"/>
  <c r="I245" i="7" s="1"/>
  <c r="F246" i="7"/>
  <c r="N245" i="7"/>
  <c r="M245" i="7"/>
  <c r="K245" i="7"/>
  <c r="J245" i="7"/>
  <c r="H245" i="7"/>
  <c r="G245" i="7"/>
  <c r="E245" i="7"/>
  <c r="D245" i="7"/>
  <c r="O244" i="7"/>
  <c r="L244" i="7"/>
  <c r="I244" i="7"/>
  <c r="F244" i="7"/>
  <c r="O243" i="7"/>
  <c r="L243" i="7"/>
  <c r="I243" i="7"/>
  <c r="F243" i="7"/>
  <c r="O242" i="7"/>
  <c r="L242" i="7"/>
  <c r="I242" i="7"/>
  <c r="F242" i="7"/>
  <c r="O241" i="7"/>
  <c r="L241" i="7"/>
  <c r="I241" i="7"/>
  <c r="C241" i="7" s="1"/>
  <c r="F241" i="7"/>
  <c r="O240" i="7"/>
  <c r="L240" i="7"/>
  <c r="I240" i="7"/>
  <c r="F240" i="7"/>
  <c r="O239" i="7"/>
  <c r="L239" i="7"/>
  <c r="I239" i="7"/>
  <c r="F239" i="7"/>
  <c r="O238" i="7"/>
  <c r="L238" i="7"/>
  <c r="I238" i="7"/>
  <c r="F238" i="7"/>
  <c r="N237" i="7"/>
  <c r="M237" i="7"/>
  <c r="K237" i="7"/>
  <c r="J237" i="7"/>
  <c r="H237" i="7"/>
  <c r="G237" i="7"/>
  <c r="E237" i="7"/>
  <c r="D237" i="7"/>
  <c r="O236" i="7"/>
  <c r="L236" i="7"/>
  <c r="I236" i="7"/>
  <c r="F236" i="7"/>
  <c r="O235" i="7"/>
  <c r="O234" i="7" s="1"/>
  <c r="L235" i="7"/>
  <c r="L234" i="7" s="1"/>
  <c r="I235" i="7"/>
  <c r="C235" i="7" s="1"/>
  <c r="F235" i="7"/>
  <c r="N234" i="7"/>
  <c r="M234" i="7"/>
  <c r="K234" i="7"/>
  <c r="J234" i="7"/>
  <c r="I234" i="7"/>
  <c r="H234" i="7"/>
  <c r="G234" i="7"/>
  <c r="F234" i="7"/>
  <c r="E234" i="7"/>
  <c r="D234" i="7"/>
  <c r="O233" i="7"/>
  <c r="L233" i="7"/>
  <c r="L232" i="7" s="1"/>
  <c r="I233" i="7"/>
  <c r="F233" i="7"/>
  <c r="O232" i="7"/>
  <c r="N232" i="7"/>
  <c r="N230" i="7" s="1"/>
  <c r="N229" i="7" s="1"/>
  <c r="M232" i="7"/>
  <c r="K232" i="7"/>
  <c r="J232" i="7"/>
  <c r="J230" i="7" s="1"/>
  <c r="J229" i="7" s="1"/>
  <c r="H232" i="7"/>
  <c r="H230" i="7" s="1"/>
  <c r="H229" i="7" s="1"/>
  <c r="G232" i="7"/>
  <c r="F232" i="7"/>
  <c r="E232" i="7"/>
  <c r="D232" i="7"/>
  <c r="D230" i="7" s="1"/>
  <c r="O231" i="7"/>
  <c r="L231" i="7"/>
  <c r="I231" i="7"/>
  <c r="F231" i="7"/>
  <c r="O228" i="7"/>
  <c r="L228" i="7"/>
  <c r="I228" i="7"/>
  <c r="F228" i="7"/>
  <c r="O227" i="7"/>
  <c r="O226" i="7" s="1"/>
  <c r="L227" i="7"/>
  <c r="L226" i="7" s="1"/>
  <c r="I227" i="7"/>
  <c r="I226" i="7" s="1"/>
  <c r="F227" i="7"/>
  <c r="N226" i="7"/>
  <c r="M226" i="7"/>
  <c r="K226" i="7"/>
  <c r="J226" i="7"/>
  <c r="H226" i="7"/>
  <c r="G226" i="7"/>
  <c r="F226" i="7"/>
  <c r="E226" i="7"/>
  <c r="D226" i="7"/>
  <c r="O225" i="7"/>
  <c r="L225" i="7"/>
  <c r="I225" i="7"/>
  <c r="F225" i="7"/>
  <c r="O224" i="7"/>
  <c r="L224" i="7"/>
  <c r="I224" i="7"/>
  <c r="F224" i="7"/>
  <c r="O223" i="7"/>
  <c r="L223" i="7"/>
  <c r="I223" i="7"/>
  <c r="F223" i="7"/>
  <c r="C223" i="7" s="1"/>
  <c r="O222" i="7"/>
  <c r="L222" i="7"/>
  <c r="I222" i="7"/>
  <c r="F222" i="7"/>
  <c r="O221" i="7"/>
  <c r="L221" i="7"/>
  <c r="I221" i="7"/>
  <c r="F221" i="7"/>
  <c r="O220" i="7"/>
  <c r="L220" i="7"/>
  <c r="I220" i="7"/>
  <c r="F220" i="7"/>
  <c r="O219" i="7"/>
  <c r="L219" i="7"/>
  <c r="I219" i="7"/>
  <c r="F219" i="7"/>
  <c r="C219" i="7" s="1"/>
  <c r="O218" i="7"/>
  <c r="L218" i="7"/>
  <c r="I218" i="7"/>
  <c r="F218" i="7"/>
  <c r="O217" i="7"/>
  <c r="L217" i="7"/>
  <c r="I217" i="7"/>
  <c r="F217" i="7"/>
  <c r="O216" i="7"/>
  <c r="L216" i="7"/>
  <c r="I216" i="7"/>
  <c r="F216" i="7"/>
  <c r="N215" i="7"/>
  <c r="M215" i="7"/>
  <c r="K215" i="7"/>
  <c r="J215" i="7"/>
  <c r="H215" i="7"/>
  <c r="G215" i="7"/>
  <c r="E215" i="7"/>
  <c r="D215" i="7"/>
  <c r="O214" i="7"/>
  <c r="L214" i="7"/>
  <c r="I214" i="7"/>
  <c r="F214" i="7"/>
  <c r="O213" i="7"/>
  <c r="L213" i="7"/>
  <c r="I213" i="7"/>
  <c r="F213" i="7"/>
  <c r="O212" i="7"/>
  <c r="L212" i="7"/>
  <c r="I212" i="7"/>
  <c r="C212" i="7" s="1"/>
  <c r="F212" i="7"/>
  <c r="O211" i="7"/>
  <c r="L211" i="7"/>
  <c r="I211" i="7"/>
  <c r="F211" i="7"/>
  <c r="O210" i="7"/>
  <c r="L210" i="7"/>
  <c r="I210" i="7"/>
  <c r="F210" i="7"/>
  <c r="O209" i="7"/>
  <c r="L209" i="7"/>
  <c r="I209" i="7"/>
  <c r="F209" i="7"/>
  <c r="O208" i="7"/>
  <c r="L208" i="7"/>
  <c r="I208" i="7"/>
  <c r="F208" i="7"/>
  <c r="O207" i="7"/>
  <c r="L207" i="7"/>
  <c r="I207" i="7"/>
  <c r="F207" i="7"/>
  <c r="O206" i="7"/>
  <c r="L206" i="7"/>
  <c r="I206" i="7"/>
  <c r="F206" i="7"/>
  <c r="O205" i="7"/>
  <c r="L205" i="7"/>
  <c r="I205" i="7"/>
  <c r="F205" i="7"/>
  <c r="N204" i="7"/>
  <c r="N203" i="7" s="1"/>
  <c r="M204" i="7"/>
  <c r="K204" i="7"/>
  <c r="J204" i="7"/>
  <c r="H204" i="7"/>
  <c r="G204" i="7"/>
  <c r="G203" i="7" s="1"/>
  <c r="E204" i="7"/>
  <c r="D204" i="7"/>
  <c r="M203" i="7"/>
  <c r="O202" i="7"/>
  <c r="L202" i="7"/>
  <c r="I202" i="7"/>
  <c r="F202" i="7"/>
  <c r="O201" i="7"/>
  <c r="L201" i="7"/>
  <c r="I201" i="7"/>
  <c r="F201" i="7"/>
  <c r="O200" i="7"/>
  <c r="L200" i="7"/>
  <c r="I200" i="7"/>
  <c r="F200" i="7"/>
  <c r="O199" i="7"/>
  <c r="L199" i="7"/>
  <c r="I199" i="7"/>
  <c r="F199" i="7"/>
  <c r="C199" i="7"/>
  <c r="O198" i="7"/>
  <c r="L198" i="7"/>
  <c r="I198" i="7"/>
  <c r="I197" i="7" s="1"/>
  <c r="F198" i="7"/>
  <c r="N197" i="7"/>
  <c r="M197" i="7"/>
  <c r="M195" i="7" s="1"/>
  <c r="L197" i="7"/>
  <c r="K197" i="7"/>
  <c r="K195" i="7" s="1"/>
  <c r="J197" i="7"/>
  <c r="H197" i="7"/>
  <c r="G197" i="7"/>
  <c r="G195" i="7" s="1"/>
  <c r="E197" i="7"/>
  <c r="E195" i="7" s="1"/>
  <c r="D197" i="7"/>
  <c r="O196" i="7"/>
  <c r="L196" i="7"/>
  <c r="I196" i="7"/>
  <c r="F196" i="7"/>
  <c r="N195" i="7"/>
  <c r="J195" i="7"/>
  <c r="H195" i="7"/>
  <c r="D195" i="7"/>
  <c r="O192" i="7"/>
  <c r="L192" i="7"/>
  <c r="I192" i="7"/>
  <c r="F192" i="7"/>
  <c r="O191" i="7"/>
  <c r="O190" i="7" s="1"/>
  <c r="N191" i="7"/>
  <c r="N190" i="7" s="1"/>
  <c r="M191" i="7"/>
  <c r="K191" i="7"/>
  <c r="K190" i="7" s="1"/>
  <c r="J191" i="7"/>
  <c r="I191" i="7"/>
  <c r="I190" i="7" s="1"/>
  <c r="H191" i="7"/>
  <c r="G191" i="7"/>
  <c r="G190" i="7" s="1"/>
  <c r="F191" i="7"/>
  <c r="F190" i="7" s="1"/>
  <c r="E191" i="7"/>
  <c r="E190" i="7" s="1"/>
  <c r="E186" i="7" s="1"/>
  <c r="D191" i="7"/>
  <c r="M190" i="7"/>
  <c r="J190" i="7"/>
  <c r="J186" i="7" s="1"/>
  <c r="H190" i="7"/>
  <c r="D190" i="7"/>
  <c r="O189" i="7"/>
  <c r="L189" i="7"/>
  <c r="I189" i="7"/>
  <c r="F189" i="7"/>
  <c r="O188" i="7"/>
  <c r="L188" i="7"/>
  <c r="I188" i="7"/>
  <c r="F188" i="7"/>
  <c r="O187" i="7"/>
  <c r="N187" i="7"/>
  <c r="N186" i="7" s="1"/>
  <c r="M187" i="7"/>
  <c r="M186" i="7" s="1"/>
  <c r="K187" i="7"/>
  <c r="K186" i="7" s="1"/>
  <c r="J187" i="7"/>
  <c r="H187" i="7"/>
  <c r="G187" i="7"/>
  <c r="G186" i="7" s="1"/>
  <c r="F187" i="7"/>
  <c r="E187" i="7"/>
  <c r="D187" i="7"/>
  <c r="H186" i="7"/>
  <c r="O185" i="7"/>
  <c r="L185" i="7"/>
  <c r="I185" i="7"/>
  <c r="F185" i="7"/>
  <c r="O184" i="7"/>
  <c r="O183" i="7" s="1"/>
  <c r="L184" i="7"/>
  <c r="L183" i="7" s="1"/>
  <c r="I184" i="7"/>
  <c r="I183" i="7" s="1"/>
  <c r="F184" i="7"/>
  <c r="N183" i="7"/>
  <c r="M183" i="7"/>
  <c r="K183" i="7"/>
  <c r="J183" i="7"/>
  <c r="H183" i="7"/>
  <c r="G183" i="7"/>
  <c r="F183" i="7"/>
  <c r="E183" i="7"/>
  <c r="D183" i="7"/>
  <c r="O182" i="7"/>
  <c r="L182" i="7"/>
  <c r="I182" i="7"/>
  <c r="F182" i="7"/>
  <c r="O181" i="7"/>
  <c r="L181" i="7"/>
  <c r="I181" i="7"/>
  <c r="F181" i="7"/>
  <c r="O180" i="7"/>
  <c r="L180" i="7"/>
  <c r="I180" i="7"/>
  <c r="F180" i="7"/>
  <c r="O179" i="7"/>
  <c r="L179" i="7"/>
  <c r="I179" i="7"/>
  <c r="I178" i="7" s="1"/>
  <c r="F179" i="7"/>
  <c r="N178" i="7"/>
  <c r="M178" i="7"/>
  <c r="K178" i="7"/>
  <c r="J178" i="7"/>
  <c r="H178" i="7"/>
  <c r="G178" i="7"/>
  <c r="E178" i="7"/>
  <c r="D178" i="7"/>
  <c r="O177" i="7"/>
  <c r="L177" i="7"/>
  <c r="I177" i="7"/>
  <c r="F177" i="7"/>
  <c r="O176" i="7"/>
  <c r="L176" i="7"/>
  <c r="C176" i="7" s="1"/>
  <c r="I176" i="7"/>
  <c r="F176" i="7"/>
  <c r="O175" i="7"/>
  <c r="L175" i="7"/>
  <c r="I175" i="7"/>
  <c r="I174" i="7" s="1"/>
  <c r="I173" i="7" s="1"/>
  <c r="I172" i="7" s="1"/>
  <c r="F175" i="7"/>
  <c r="N174" i="7"/>
  <c r="N173" i="7" s="1"/>
  <c r="N172" i="7" s="1"/>
  <c r="M174" i="7"/>
  <c r="K174" i="7"/>
  <c r="J174" i="7"/>
  <c r="J173" i="7" s="1"/>
  <c r="H174" i="7"/>
  <c r="G174" i="7"/>
  <c r="E174" i="7"/>
  <c r="D174" i="7"/>
  <c r="D173" i="7" s="1"/>
  <c r="H173" i="7"/>
  <c r="O171" i="7"/>
  <c r="L171" i="7"/>
  <c r="I171" i="7"/>
  <c r="F171" i="7"/>
  <c r="O170" i="7"/>
  <c r="L170" i="7"/>
  <c r="I170" i="7"/>
  <c r="F170" i="7"/>
  <c r="O169" i="7"/>
  <c r="L169" i="7"/>
  <c r="I169" i="7"/>
  <c r="F169" i="7"/>
  <c r="O168" i="7"/>
  <c r="L168" i="7"/>
  <c r="I168" i="7"/>
  <c r="F168" i="7"/>
  <c r="O167" i="7"/>
  <c r="L167" i="7"/>
  <c r="I167" i="7"/>
  <c r="F167" i="7"/>
  <c r="O166" i="7"/>
  <c r="L166" i="7"/>
  <c r="I166" i="7"/>
  <c r="F166" i="7"/>
  <c r="N165" i="7"/>
  <c r="N164" i="7" s="1"/>
  <c r="M165" i="7"/>
  <c r="M164" i="7" s="1"/>
  <c r="K165" i="7"/>
  <c r="J165" i="7"/>
  <c r="J164" i="7" s="1"/>
  <c r="H165" i="7"/>
  <c r="H164" i="7" s="1"/>
  <c r="G165" i="7"/>
  <c r="G164" i="7" s="1"/>
  <c r="E165" i="7"/>
  <c r="D165" i="7"/>
  <c r="D164" i="7" s="1"/>
  <c r="K164" i="7"/>
  <c r="E164" i="7"/>
  <c r="O163" i="7"/>
  <c r="L163" i="7"/>
  <c r="I163" i="7"/>
  <c r="F163" i="7"/>
  <c r="O162" i="7"/>
  <c r="L162" i="7"/>
  <c r="I162" i="7"/>
  <c r="F162" i="7"/>
  <c r="O161" i="7"/>
  <c r="L161" i="7"/>
  <c r="I161" i="7"/>
  <c r="F161" i="7"/>
  <c r="O160" i="7"/>
  <c r="O159" i="7" s="1"/>
  <c r="L160" i="7"/>
  <c r="L159" i="7" s="1"/>
  <c r="I160" i="7"/>
  <c r="I159" i="7" s="1"/>
  <c r="F160" i="7"/>
  <c r="C160" i="7" s="1"/>
  <c r="N159" i="7"/>
  <c r="M159" i="7"/>
  <c r="K159" i="7"/>
  <c r="J159" i="7"/>
  <c r="H159" i="7"/>
  <c r="G159" i="7"/>
  <c r="F159" i="7"/>
  <c r="E159" i="7"/>
  <c r="D159" i="7"/>
  <c r="O158" i="7"/>
  <c r="L158" i="7"/>
  <c r="I158" i="7"/>
  <c r="F158" i="7"/>
  <c r="O157" i="7"/>
  <c r="L157" i="7"/>
  <c r="I157" i="7"/>
  <c r="F157" i="7"/>
  <c r="O156" i="7"/>
  <c r="L156" i="7"/>
  <c r="I156" i="7"/>
  <c r="F156" i="7"/>
  <c r="O155" i="7"/>
  <c r="L155" i="7"/>
  <c r="I155" i="7"/>
  <c r="F155" i="7"/>
  <c r="O154" i="7"/>
  <c r="L154" i="7"/>
  <c r="I154" i="7"/>
  <c r="F154" i="7"/>
  <c r="O153" i="7"/>
  <c r="L153" i="7"/>
  <c r="I153" i="7"/>
  <c r="F153" i="7"/>
  <c r="O152" i="7"/>
  <c r="O150" i="7" s="1"/>
  <c r="L152" i="7"/>
  <c r="I152" i="7"/>
  <c r="F152" i="7"/>
  <c r="C152" i="7" s="1"/>
  <c r="O151" i="7"/>
  <c r="L151" i="7"/>
  <c r="I151" i="7"/>
  <c r="F151" i="7"/>
  <c r="N150" i="7"/>
  <c r="M150" i="7"/>
  <c r="K150" i="7"/>
  <c r="J150" i="7"/>
  <c r="H150" i="7"/>
  <c r="G150" i="7"/>
  <c r="E150" i="7"/>
  <c r="D150" i="7"/>
  <c r="O149" i="7"/>
  <c r="L149" i="7"/>
  <c r="I149" i="7"/>
  <c r="F149" i="7"/>
  <c r="O148" i="7"/>
  <c r="L148" i="7"/>
  <c r="I148" i="7"/>
  <c r="F148" i="7"/>
  <c r="O147" i="7"/>
  <c r="L147" i="7"/>
  <c r="I147" i="7"/>
  <c r="F147" i="7"/>
  <c r="O146" i="7"/>
  <c r="L146" i="7"/>
  <c r="I146" i="7"/>
  <c r="C146" i="7" s="1"/>
  <c r="F146" i="7"/>
  <c r="O145" i="7"/>
  <c r="L145" i="7"/>
  <c r="I145" i="7"/>
  <c r="F145" i="7"/>
  <c r="O144" i="7"/>
  <c r="L144" i="7"/>
  <c r="I144" i="7"/>
  <c r="I143" i="7" s="1"/>
  <c r="F144" i="7"/>
  <c r="N143" i="7"/>
  <c r="M143" i="7"/>
  <c r="L143" i="7"/>
  <c r="K143" i="7"/>
  <c r="J143" i="7"/>
  <c r="H143" i="7"/>
  <c r="G143" i="7"/>
  <c r="E143" i="7"/>
  <c r="D143" i="7"/>
  <c r="O142" i="7"/>
  <c r="L142" i="7"/>
  <c r="I142" i="7"/>
  <c r="F142" i="7"/>
  <c r="O141" i="7"/>
  <c r="L141" i="7"/>
  <c r="L140" i="7" s="1"/>
  <c r="I141" i="7"/>
  <c r="F141" i="7"/>
  <c r="F140" i="7" s="1"/>
  <c r="O140" i="7"/>
  <c r="N140" i="7"/>
  <c r="M140" i="7"/>
  <c r="K140" i="7"/>
  <c r="J140" i="7"/>
  <c r="H140" i="7"/>
  <c r="G140" i="7"/>
  <c r="E140" i="7"/>
  <c r="D140" i="7"/>
  <c r="O139" i="7"/>
  <c r="L139" i="7"/>
  <c r="I139" i="7"/>
  <c r="F139" i="7"/>
  <c r="O138" i="7"/>
  <c r="L138" i="7"/>
  <c r="I138" i="7"/>
  <c r="F138" i="7"/>
  <c r="O137" i="7"/>
  <c r="L137" i="7"/>
  <c r="I137" i="7"/>
  <c r="F137" i="7"/>
  <c r="O136" i="7"/>
  <c r="O135" i="7" s="1"/>
  <c r="L136" i="7"/>
  <c r="L135" i="7" s="1"/>
  <c r="I136" i="7"/>
  <c r="I135" i="7" s="1"/>
  <c r="F136" i="7"/>
  <c r="C136" i="7"/>
  <c r="N135" i="7"/>
  <c r="M135" i="7"/>
  <c r="K135" i="7"/>
  <c r="J135" i="7"/>
  <c r="H135" i="7"/>
  <c r="G135" i="7"/>
  <c r="F135" i="7"/>
  <c r="E135" i="7"/>
  <c r="D135" i="7"/>
  <c r="O134" i="7"/>
  <c r="L134" i="7"/>
  <c r="I134" i="7"/>
  <c r="F134" i="7"/>
  <c r="O133" i="7"/>
  <c r="L133" i="7"/>
  <c r="I133" i="7"/>
  <c r="F133" i="7"/>
  <c r="O132" i="7"/>
  <c r="L132" i="7"/>
  <c r="C132" i="7" s="1"/>
  <c r="I132" i="7"/>
  <c r="F132" i="7"/>
  <c r="O131" i="7"/>
  <c r="L131" i="7"/>
  <c r="I131" i="7"/>
  <c r="F131" i="7"/>
  <c r="N130" i="7"/>
  <c r="M130" i="7"/>
  <c r="K130" i="7"/>
  <c r="J130" i="7"/>
  <c r="H130" i="7"/>
  <c r="G130" i="7"/>
  <c r="E130" i="7"/>
  <c r="D130" i="7"/>
  <c r="N129" i="7"/>
  <c r="O128" i="7"/>
  <c r="O127" i="7" s="1"/>
  <c r="L128" i="7"/>
  <c r="L127" i="7" s="1"/>
  <c r="I128" i="7"/>
  <c r="F128" i="7"/>
  <c r="F127" i="7" s="1"/>
  <c r="N127" i="7"/>
  <c r="M127" i="7"/>
  <c r="K127" i="7"/>
  <c r="J127" i="7"/>
  <c r="H127" i="7"/>
  <c r="G127" i="7"/>
  <c r="E127" i="7"/>
  <c r="D127" i="7"/>
  <c r="O126" i="7"/>
  <c r="L126" i="7"/>
  <c r="I126" i="7"/>
  <c r="F126" i="7"/>
  <c r="O125" i="7"/>
  <c r="L125" i="7"/>
  <c r="I125" i="7"/>
  <c r="F125" i="7"/>
  <c r="O124" i="7"/>
  <c r="L124" i="7"/>
  <c r="I124" i="7"/>
  <c r="F124" i="7"/>
  <c r="O123" i="7"/>
  <c r="L123" i="7"/>
  <c r="I123" i="7"/>
  <c r="F123" i="7"/>
  <c r="O122" i="7"/>
  <c r="L122" i="7"/>
  <c r="I122" i="7"/>
  <c r="F122" i="7"/>
  <c r="N121" i="7"/>
  <c r="M121" i="7"/>
  <c r="K121" i="7"/>
  <c r="J121" i="7"/>
  <c r="H121" i="7"/>
  <c r="G121" i="7"/>
  <c r="E121" i="7"/>
  <c r="D121" i="7"/>
  <c r="O120" i="7"/>
  <c r="L120" i="7"/>
  <c r="I120" i="7"/>
  <c r="F120" i="7"/>
  <c r="O119" i="7"/>
  <c r="L119" i="7"/>
  <c r="I119" i="7"/>
  <c r="F119" i="7"/>
  <c r="O118" i="7"/>
  <c r="L118" i="7"/>
  <c r="I118" i="7"/>
  <c r="F118" i="7"/>
  <c r="O117" i="7"/>
  <c r="L117" i="7"/>
  <c r="I117" i="7"/>
  <c r="F117" i="7"/>
  <c r="O116" i="7"/>
  <c r="O115" i="7" s="1"/>
  <c r="L116" i="7"/>
  <c r="L115" i="7" s="1"/>
  <c r="I116" i="7"/>
  <c r="F116" i="7"/>
  <c r="C116" i="7" s="1"/>
  <c r="N115" i="7"/>
  <c r="M115" i="7"/>
  <c r="K115" i="7"/>
  <c r="J115" i="7"/>
  <c r="H115" i="7"/>
  <c r="G115" i="7"/>
  <c r="E115" i="7"/>
  <c r="D115" i="7"/>
  <c r="O114" i="7"/>
  <c r="L114" i="7"/>
  <c r="I114" i="7"/>
  <c r="F114" i="7"/>
  <c r="O113" i="7"/>
  <c r="L113" i="7"/>
  <c r="I113" i="7"/>
  <c r="F113" i="7"/>
  <c r="O112" i="7"/>
  <c r="O111" i="7" s="1"/>
  <c r="L112" i="7"/>
  <c r="I112" i="7"/>
  <c r="I111" i="7" s="1"/>
  <c r="F112" i="7"/>
  <c r="N111" i="7"/>
  <c r="M111" i="7"/>
  <c r="L111" i="7"/>
  <c r="K111" i="7"/>
  <c r="J111" i="7"/>
  <c r="H111" i="7"/>
  <c r="G111" i="7"/>
  <c r="E111" i="7"/>
  <c r="D111" i="7"/>
  <c r="O110" i="7"/>
  <c r="L110" i="7"/>
  <c r="I110" i="7"/>
  <c r="F110" i="7"/>
  <c r="O109" i="7"/>
  <c r="L109" i="7"/>
  <c r="I109" i="7"/>
  <c r="F109" i="7"/>
  <c r="O108" i="7"/>
  <c r="L108" i="7"/>
  <c r="I108" i="7"/>
  <c r="F108" i="7"/>
  <c r="O107" i="7"/>
  <c r="L107" i="7"/>
  <c r="I107" i="7"/>
  <c r="F107" i="7"/>
  <c r="O106" i="7"/>
  <c r="L106" i="7"/>
  <c r="I106" i="7"/>
  <c r="F106" i="7"/>
  <c r="O105" i="7"/>
  <c r="L105" i="7"/>
  <c r="I105" i="7"/>
  <c r="F105" i="7"/>
  <c r="O104" i="7"/>
  <c r="L104" i="7"/>
  <c r="I104" i="7"/>
  <c r="F104" i="7"/>
  <c r="O103" i="7"/>
  <c r="O102" i="7" s="1"/>
  <c r="L103" i="7"/>
  <c r="L102" i="7" s="1"/>
  <c r="I103" i="7"/>
  <c r="F103" i="7"/>
  <c r="C103" i="7" s="1"/>
  <c r="N102" i="7"/>
  <c r="M102" i="7"/>
  <c r="K102" i="7"/>
  <c r="J102" i="7"/>
  <c r="H102" i="7"/>
  <c r="G102" i="7"/>
  <c r="E102" i="7"/>
  <c r="D102" i="7"/>
  <c r="O101" i="7"/>
  <c r="L101" i="7"/>
  <c r="I101" i="7"/>
  <c r="F101" i="7"/>
  <c r="O100" i="7"/>
  <c r="L100" i="7"/>
  <c r="I100" i="7"/>
  <c r="F100" i="7"/>
  <c r="O99" i="7"/>
  <c r="L99" i="7"/>
  <c r="I99" i="7"/>
  <c r="F99" i="7"/>
  <c r="O98" i="7"/>
  <c r="L98" i="7"/>
  <c r="I98" i="7"/>
  <c r="F98" i="7"/>
  <c r="O97" i="7"/>
  <c r="L97" i="7"/>
  <c r="I97" i="7"/>
  <c r="F97" i="7"/>
  <c r="O96" i="7"/>
  <c r="L96" i="7"/>
  <c r="I96" i="7"/>
  <c r="F96" i="7"/>
  <c r="O95" i="7"/>
  <c r="L95" i="7"/>
  <c r="L94" i="7" s="1"/>
  <c r="I95" i="7"/>
  <c r="F95" i="7"/>
  <c r="N94" i="7"/>
  <c r="M94" i="7"/>
  <c r="K94" i="7"/>
  <c r="J94" i="7"/>
  <c r="I94" i="7"/>
  <c r="H94" i="7"/>
  <c r="G94" i="7"/>
  <c r="E94" i="7"/>
  <c r="D94" i="7"/>
  <c r="O93" i="7"/>
  <c r="L93" i="7"/>
  <c r="I93" i="7"/>
  <c r="F93" i="7"/>
  <c r="O92" i="7"/>
  <c r="L92" i="7"/>
  <c r="I92" i="7"/>
  <c r="F92" i="7"/>
  <c r="O91" i="7"/>
  <c r="L91" i="7"/>
  <c r="I91" i="7"/>
  <c r="F91" i="7"/>
  <c r="C91" i="7" s="1"/>
  <c r="O90" i="7"/>
  <c r="L90" i="7"/>
  <c r="I90" i="7"/>
  <c r="F90" i="7"/>
  <c r="C90" i="7" s="1"/>
  <c r="O89" i="7"/>
  <c r="L89" i="7"/>
  <c r="I89" i="7"/>
  <c r="F89" i="7"/>
  <c r="N88" i="7"/>
  <c r="M88" i="7"/>
  <c r="K88" i="7"/>
  <c r="J88" i="7"/>
  <c r="H88" i="7"/>
  <c r="G88" i="7"/>
  <c r="E88" i="7"/>
  <c r="D88" i="7"/>
  <c r="O87" i="7"/>
  <c r="L87" i="7"/>
  <c r="I87" i="7"/>
  <c r="F87" i="7"/>
  <c r="O86" i="7"/>
  <c r="L86" i="7"/>
  <c r="I86" i="7"/>
  <c r="F86" i="7"/>
  <c r="O85" i="7"/>
  <c r="L85" i="7"/>
  <c r="I85" i="7"/>
  <c r="F85" i="7"/>
  <c r="O84" i="7"/>
  <c r="L84" i="7"/>
  <c r="L83" i="7" s="1"/>
  <c r="I84" i="7"/>
  <c r="F84" i="7"/>
  <c r="O83" i="7"/>
  <c r="N83" i="7"/>
  <c r="M83" i="7"/>
  <c r="K83" i="7"/>
  <c r="J83" i="7"/>
  <c r="H83" i="7"/>
  <c r="G83" i="7"/>
  <c r="F83" i="7"/>
  <c r="E83" i="7"/>
  <c r="D83" i="7"/>
  <c r="O81" i="7"/>
  <c r="L81" i="7"/>
  <c r="I81" i="7"/>
  <c r="F81" i="7"/>
  <c r="O80" i="7"/>
  <c r="L80" i="7"/>
  <c r="L79" i="7" s="1"/>
  <c r="I80" i="7"/>
  <c r="F80" i="7"/>
  <c r="F79" i="7" s="1"/>
  <c r="O79" i="7"/>
  <c r="N79" i="7"/>
  <c r="M79" i="7"/>
  <c r="K79" i="7"/>
  <c r="K75" i="7" s="1"/>
  <c r="J79" i="7"/>
  <c r="H79" i="7"/>
  <c r="G79" i="7"/>
  <c r="E79" i="7"/>
  <c r="D79" i="7"/>
  <c r="O78" i="7"/>
  <c r="L78" i="7"/>
  <c r="I78" i="7"/>
  <c r="F78" i="7"/>
  <c r="O77" i="7"/>
  <c r="O76" i="7" s="1"/>
  <c r="L77" i="7"/>
  <c r="I77" i="7"/>
  <c r="I76" i="7" s="1"/>
  <c r="F77" i="7"/>
  <c r="N76" i="7"/>
  <c r="N75" i="7" s="1"/>
  <c r="M76" i="7"/>
  <c r="L76" i="7"/>
  <c r="K76" i="7"/>
  <c r="J76" i="7"/>
  <c r="H76" i="7"/>
  <c r="G76" i="7"/>
  <c r="G75" i="7" s="1"/>
  <c r="F76" i="7"/>
  <c r="E76" i="7"/>
  <c r="D76" i="7"/>
  <c r="M75" i="7"/>
  <c r="O73" i="7"/>
  <c r="L73" i="7"/>
  <c r="I73" i="7"/>
  <c r="F73" i="7"/>
  <c r="O72" i="7"/>
  <c r="L72" i="7"/>
  <c r="I72" i="7"/>
  <c r="F72" i="7"/>
  <c r="O71" i="7"/>
  <c r="L71" i="7"/>
  <c r="C71" i="7" s="1"/>
  <c r="I71" i="7"/>
  <c r="F71" i="7"/>
  <c r="O70" i="7"/>
  <c r="L70" i="7"/>
  <c r="I70" i="7"/>
  <c r="F70" i="7"/>
  <c r="O69" i="7"/>
  <c r="O68" i="7" s="1"/>
  <c r="L69" i="7"/>
  <c r="I69" i="7"/>
  <c r="I68" i="7" s="1"/>
  <c r="F69" i="7"/>
  <c r="F68" i="7" s="1"/>
  <c r="N68" i="7"/>
  <c r="N66" i="7" s="1"/>
  <c r="M68" i="7"/>
  <c r="M66" i="7" s="1"/>
  <c r="K68" i="7"/>
  <c r="J68" i="7"/>
  <c r="J66" i="7" s="1"/>
  <c r="H68" i="7"/>
  <c r="H66" i="7" s="1"/>
  <c r="G68" i="7"/>
  <c r="E68" i="7"/>
  <c r="E66" i="7" s="1"/>
  <c r="D68" i="7"/>
  <c r="D66" i="7" s="1"/>
  <c r="O67" i="7"/>
  <c r="L67" i="7"/>
  <c r="I67" i="7"/>
  <c r="I66" i="7" s="1"/>
  <c r="F67" i="7"/>
  <c r="K66" i="7"/>
  <c r="G66" i="7"/>
  <c r="O65" i="7"/>
  <c r="L65" i="7"/>
  <c r="I65" i="7"/>
  <c r="F65" i="7"/>
  <c r="O64" i="7"/>
  <c r="L64" i="7"/>
  <c r="I64" i="7"/>
  <c r="F64" i="7"/>
  <c r="O63" i="7"/>
  <c r="L63" i="7"/>
  <c r="I63" i="7"/>
  <c r="F63" i="7"/>
  <c r="O62" i="7"/>
  <c r="L62" i="7"/>
  <c r="I62" i="7"/>
  <c r="F62" i="7"/>
  <c r="O61" i="7"/>
  <c r="L61" i="7"/>
  <c r="I61" i="7"/>
  <c r="F61" i="7"/>
  <c r="O60" i="7"/>
  <c r="L60" i="7"/>
  <c r="I60" i="7"/>
  <c r="F60" i="7"/>
  <c r="O59" i="7"/>
  <c r="L59" i="7"/>
  <c r="I59" i="7"/>
  <c r="F59" i="7"/>
  <c r="O58" i="7"/>
  <c r="L58" i="7"/>
  <c r="I58" i="7"/>
  <c r="F58" i="7"/>
  <c r="N57" i="7"/>
  <c r="N53" i="7" s="1"/>
  <c r="N52" i="7" s="1"/>
  <c r="M57" i="7"/>
  <c r="M53" i="7" s="1"/>
  <c r="M52" i="7" s="1"/>
  <c r="K57" i="7"/>
  <c r="K53" i="7" s="1"/>
  <c r="K52" i="7" s="1"/>
  <c r="J57" i="7"/>
  <c r="J53" i="7" s="1"/>
  <c r="J52" i="7" s="1"/>
  <c r="I57" i="7"/>
  <c r="H57" i="7"/>
  <c r="H53" i="7" s="1"/>
  <c r="G57" i="7"/>
  <c r="G53" i="7" s="1"/>
  <c r="E57" i="7"/>
  <c r="E53" i="7" s="1"/>
  <c r="D57" i="7"/>
  <c r="O56" i="7"/>
  <c r="L56" i="7"/>
  <c r="I56" i="7"/>
  <c r="F56" i="7"/>
  <c r="O55" i="7"/>
  <c r="O54" i="7" s="1"/>
  <c r="L55" i="7"/>
  <c r="I55" i="7"/>
  <c r="I54" i="7" s="1"/>
  <c r="F55" i="7"/>
  <c r="D54" i="7"/>
  <c r="D53" i="7"/>
  <c r="D52" i="7" s="1"/>
  <c r="O46" i="7"/>
  <c r="C46" i="7" s="1"/>
  <c r="O45" i="7"/>
  <c r="C45" i="7" s="1"/>
  <c r="N44" i="7"/>
  <c r="M44" i="7"/>
  <c r="L43" i="7"/>
  <c r="L42" i="7" s="1"/>
  <c r="I43" i="7"/>
  <c r="I42" i="7" s="1"/>
  <c r="F43" i="7"/>
  <c r="F42" i="7" s="1"/>
  <c r="K42" i="7"/>
  <c r="J42" i="7"/>
  <c r="H42" i="7"/>
  <c r="G42" i="7"/>
  <c r="E42" i="7"/>
  <c r="E20" i="7" s="1"/>
  <c r="D42" i="7"/>
  <c r="F41" i="7"/>
  <c r="C41" i="7" s="1"/>
  <c r="L40" i="7"/>
  <c r="C40" i="7" s="1"/>
  <c r="L39" i="7"/>
  <c r="C39" i="7" s="1"/>
  <c r="L38" i="7"/>
  <c r="C38" i="7" s="1"/>
  <c r="L37" i="7"/>
  <c r="C37" i="7" s="1"/>
  <c r="K36" i="7"/>
  <c r="J36" i="7"/>
  <c r="L35" i="7"/>
  <c r="L34" i="7"/>
  <c r="C34" i="7" s="1"/>
  <c r="K33" i="7"/>
  <c r="J33" i="7"/>
  <c r="L32" i="7"/>
  <c r="C32" i="7" s="1"/>
  <c r="K31" i="7"/>
  <c r="J31" i="7"/>
  <c r="L30" i="7"/>
  <c r="C30" i="7" s="1"/>
  <c r="L29" i="7"/>
  <c r="C29" i="7" s="1"/>
  <c r="L28" i="7"/>
  <c r="C28" i="7" s="1"/>
  <c r="K27" i="7"/>
  <c r="J27" i="7"/>
  <c r="J26" i="7" s="1"/>
  <c r="F25" i="7"/>
  <c r="C25" i="7" s="1"/>
  <c r="I24" i="7"/>
  <c r="F24" i="7"/>
  <c r="O23" i="7"/>
  <c r="L23" i="7"/>
  <c r="I23" i="7"/>
  <c r="F23" i="7"/>
  <c r="O22" i="7"/>
  <c r="O21" i="7" s="1"/>
  <c r="L22" i="7"/>
  <c r="L21" i="7" s="1"/>
  <c r="L287" i="7" s="1"/>
  <c r="I22" i="7"/>
  <c r="I21" i="7" s="1"/>
  <c r="F22" i="7"/>
  <c r="N21" i="7"/>
  <c r="N287" i="7" s="1"/>
  <c r="N286" i="7" s="1"/>
  <c r="M21" i="7"/>
  <c r="M287" i="7" s="1"/>
  <c r="M286" i="7" s="1"/>
  <c r="K21" i="7"/>
  <c r="J21" i="7"/>
  <c r="J287" i="7" s="1"/>
  <c r="H21" i="7"/>
  <c r="H287" i="7" s="1"/>
  <c r="H286" i="7" s="1"/>
  <c r="G21" i="7"/>
  <c r="F21" i="7"/>
  <c r="E21" i="7"/>
  <c r="D21" i="7"/>
  <c r="D287" i="7" s="1"/>
  <c r="D286" i="7" s="1"/>
  <c r="K26" i="7" l="1"/>
  <c r="C84" i="7"/>
  <c r="C86" i="7"/>
  <c r="C99" i="7"/>
  <c r="C101" i="7"/>
  <c r="D82" i="7"/>
  <c r="C126" i="7"/>
  <c r="O178" i="7"/>
  <c r="C207" i="7"/>
  <c r="O215" i="7"/>
  <c r="C243" i="7"/>
  <c r="O251" i="7"/>
  <c r="O250" i="7" s="1"/>
  <c r="O263" i="7"/>
  <c r="C59" i="7"/>
  <c r="E75" i="7"/>
  <c r="E203" i="7"/>
  <c r="K203" i="7"/>
  <c r="K230" i="7"/>
  <c r="D269" i="7"/>
  <c r="D268" i="7" s="1"/>
  <c r="C56" i="7"/>
  <c r="H75" i="7"/>
  <c r="O88" i="7"/>
  <c r="C148" i="7"/>
  <c r="C182" i="7"/>
  <c r="K194" i="7"/>
  <c r="O197" i="7"/>
  <c r="O195" i="7" s="1"/>
  <c r="C208" i="7"/>
  <c r="G230" i="7"/>
  <c r="M230" i="7"/>
  <c r="I269" i="7"/>
  <c r="I268" i="7" s="1"/>
  <c r="E269" i="7"/>
  <c r="E268" i="7" s="1"/>
  <c r="O275" i="7"/>
  <c r="K20" i="7"/>
  <c r="L68" i="7"/>
  <c r="L66" i="7" s="1"/>
  <c r="F186" i="7"/>
  <c r="I195" i="7"/>
  <c r="N194" i="7"/>
  <c r="L165" i="7"/>
  <c r="L164" i="7" s="1"/>
  <c r="L288" i="7"/>
  <c r="L286" i="7" s="1"/>
  <c r="C24" i="7"/>
  <c r="I53" i="7"/>
  <c r="I52" i="7" s="1"/>
  <c r="E52" i="7"/>
  <c r="C58" i="7"/>
  <c r="O57" i="7"/>
  <c r="C67" i="7"/>
  <c r="F66" i="7"/>
  <c r="C70" i="7"/>
  <c r="C96" i="7"/>
  <c r="C108" i="7"/>
  <c r="I127" i="7"/>
  <c r="C127" i="7" s="1"/>
  <c r="C128" i="7"/>
  <c r="J129" i="7"/>
  <c r="O130" i="7"/>
  <c r="C137" i="7"/>
  <c r="C139" i="7"/>
  <c r="J172" i="7"/>
  <c r="O174" i="7"/>
  <c r="I187" i="7"/>
  <c r="I186" i="7" s="1"/>
  <c r="C202" i="7"/>
  <c r="L130" i="7"/>
  <c r="M20" i="7"/>
  <c r="G287" i="7"/>
  <c r="G286" i="7" s="1"/>
  <c r="G20" i="7"/>
  <c r="C78" i="7"/>
  <c r="K82" i="7"/>
  <c r="C87" i="7"/>
  <c r="C89" i="7"/>
  <c r="M82" i="7"/>
  <c r="F111" i="7"/>
  <c r="C111" i="7" s="1"/>
  <c r="C114" i="7"/>
  <c r="C156" i="7"/>
  <c r="C158" i="7"/>
  <c r="C168" i="7"/>
  <c r="C180" i="7"/>
  <c r="C181" i="7"/>
  <c r="N193" i="7"/>
  <c r="C293" i="7"/>
  <c r="C55" i="7"/>
  <c r="F54" i="7"/>
  <c r="C35" i="7"/>
  <c r="L33" i="7"/>
  <c r="C33" i="7" s="1"/>
  <c r="C63" i="7"/>
  <c r="C65" i="7"/>
  <c r="E82" i="7"/>
  <c r="C120" i="7"/>
  <c r="C124" i="7"/>
  <c r="C144" i="7"/>
  <c r="C145" i="7"/>
  <c r="C170" i="7"/>
  <c r="C184" i="7"/>
  <c r="C211" i="7"/>
  <c r="C227" i="7"/>
  <c r="C231" i="7"/>
  <c r="C239" i="7"/>
  <c r="J286" i="7"/>
  <c r="H52" i="7"/>
  <c r="L54" i="7"/>
  <c r="G52" i="7"/>
  <c r="C60" i="7"/>
  <c r="C62" i="7"/>
  <c r="C72" i="7"/>
  <c r="D75" i="7"/>
  <c r="C81" i="7"/>
  <c r="H82" i="7"/>
  <c r="G82" i="7"/>
  <c r="C92" i="7"/>
  <c r="F94" i="7"/>
  <c r="O94" i="7"/>
  <c r="C100" i="7"/>
  <c r="C107" i="7"/>
  <c r="C119" i="7"/>
  <c r="L121" i="7"/>
  <c r="E129" i="7"/>
  <c r="C138" i="7"/>
  <c r="C153" i="7"/>
  <c r="C155" i="7"/>
  <c r="C161" i="7"/>
  <c r="C163" i="7"/>
  <c r="C167" i="7"/>
  <c r="G173" i="7"/>
  <c r="G172" i="7" s="1"/>
  <c r="K173" i="7"/>
  <c r="K172" i="7" s="1"/>
  <c r="C196" i="7"/>
  <c r="M194" i="7"/>
  <c r="C201" i="7"/>
  <c r="J203" i="7"/>
  <c r="J194" i="7" s="1"/>
  <c r="C206" i="7"/>
  <c r="I215" i="7"/>
  <c r="C221" i="7"/>
  <c r="C222" i="7"/>
  <c r="L237" i="7"/>
  <c r="O245" i="7"/>
  <c r="L251" i="7"/>
  <c r="L250" i="7" s="1"/>
  <c r="C257" i="7"/>
  <c r="C270" i="7"/>
  <c r="C278" i="7"/>
  <c r="C290" i="7"/>
  <c r="E287" i="7"/>
  <c r="E286" i="7" s="1"/>
  <c r="F287" i="7"/>
  <c r="K287" i="7"/>
  <c r="K286" i="7" s="1"/>
  <c r="C23" i="7"/>
  <c r="O53" i="7"/>
  <c r="L57" i="7"/>
  <c r="C61" i="7"/>
  <c r="C64" i="7"/>
  <c r="O66" i="7"/>
  <c r="C73" i="7"/>
  <c r="J75" i="7"/>
  <c r="O75" i="7"/>
  <c r="C98" i="7"/>
  <c r="C104" i="7"/>
  <c r="C106" i="7"/>
  <c r="C110" i="7"/>
  <c r="I115" i="7"/>
  <c r="C118" i="7"/>
  <c r="C123" i="7"/>
  <c r="C134" i="7"/>
  <c r="L150" i="7"/>
  <c r="C154" i="7"/>
  <c r="C157" i="7"/>
  <c r="C162" i="7"/>
  <c r="C169" i="7"/>
  <c r="C171" i="7"/>
  <c r="M173" i="7"/>
  <c r="M172" i="7" s="1"/>
  <c r="C189" i="7"/>
  <c r="D186" i="7"/>
  <c r="E194" i="7"/>
  <c r="F204" i="7"/>
  <c r="C209" i="7"/>
  <c r="C210" i="7"/>
  <c r="C224" i="7"/>
  <c r="D203" i="7"/>
  <c r="D194" i="7" s="1"/>
  <c r="D193" i="7" s="1"/>
  <c r="H203" i="7"/>
  <c r="H194" i="7" s="1"/>
  <c r="C228" i="7"/>
  <c r="C236" i="7"/>
  <c r="O237" i="7"/>
  <c r="C248" i="7"/>
  <c r="E258" i="7"/>
  <c r="K258" i="7"/>
  <c r="C262" i="7"/>
  <c r="O271" i="7"/>
  <c r="O269" i="7" s="1"/>
  <c r="O268" i="7" s="1"/>
  <c r="L275" i="7"/>
  <c r="I288" i="7"/>
  <c r="C291" i="7"/>
  <c r="C294" i="7"/>
  <c r="C214" i="7"/>
  <c r="E230" i="7"/>
  <c r="C242" i="7"/>
  <c r="C249" i="7"/>
  <c r="K229" i="7"/>
  <c r="K193" i="7" s="1"/>
  <c r="F251" i="7"/>
  <c r="F250" i="7" s="1"/>
  <c r="C254" i="7"/>
  <c r="G258" i="7"/>
  <c r="G229" i="7" s="1"/>
  <c r="M258" i="7"/>
  <c r="M229" i="7" s="1"/>
  <c r="M193" i="7" s="1"/>
  <c r="F263" i="7"/>
  <c r="F258" i="7" s="1"/>
  <c r="C266" i="7"/>
  <c r="I20" i="7"/>
  <c r="F75" i="7"/>
  <c r="L75" i="7"/>
  <c r="O287" i="7"/>
  <c r="O286" i="7" s="1"/>
  <c r="O20" i="7"/>
  <c r="C42" i="7"/>
  <c r="C54" i="7"/>
  <c r="L53" i="7"/>
  <c r="L52" i="7" s="1"/>
  <c r="L27" i="7"/>
  <c r="C131" i="7"/>
  <c r="F130" i="7"/>
  <c r="C238" i="7"/>
  <c r="F237" i="7"/>
  <c r="C296" i="7"/>
  <c r="D20" i="7"/>
  <c r="H20" i="7"/>
  <c r="L20" i="7"/>
  <c r="C21" i="7"/>
  <c r="C43" i="7"/>
  <c r="F57" i="7"/>
  <c r="C68" i="7"/>
  <c r="C76" i="7"/>
  <c r="C80" i="7"/>
  <c r="C97" i="7"/>
  <c r="I102" i="7"/>
  <c r="F102" i="7"/>
  <c r="C109" i="7"/>
  <c r="C117" i="7"/>
  <c r="F121" i="7"/>
  <c r="I121" i="7"/>
  <c r="C122" i="7"/>
  <c r="C125" i="7"/>
  <c r="G129" i="7"/>
  <c r="G74" i="7" s="1"/>
  <c r="K129" i="7"/>
  <c r="C133" i="7"/>
  <c r="D129" i="7"/>
  <c r="D74" i="7" s="1"/>
  <c r="H129" i="7"/>
  <c r="C149" i="7"/>
  <c r="I150" i="7"/>
  <c r="O165" i="7"/>
  <c r="O164" i="7" s="1"/>
  <c r="H172" i="7"/>
  <c r="E173" i="7"/>
  <c r="E172" i="7" s="1"/>
  <c r="C175" i="7"/>
  <c r="F174" i="7"/>
  <c r="O173" i="7"/>
  <c r="O172" i="7" s="1"/>
  <c r="L178" i="7"/>
  <c r="I232" i="7"/>
  <c r="C233" i="7"/>
  <c r="C261" i="7"/>
  <c r="I259" i="7"/>
  <c r="C259" i="7" s="1"/>
  <c r="L36" i="7"/>
  <c r="C36" i="7" s="1"/>
  <c r="O44" i="7"/>
  <c r="C22" i="7"/>
  <c r="C69" i="7"/>
  <c r="C77" i="7"/>
  <c r="I79" i="7"/>
  <c r="C79" i="7" s="1"/>
  <c r="C85" i="7"/>
  <c r="I88" i="7"/>
  <c r="L88" i="7"/>
  <c r="L82" i="7" s="1"/>
  <c r="C105" i="7"/>
  <c r="C112" i="7"/>
  <c r="M129" i="7"/>
  <c r="C151" i="7"/>
  <c r="F150" i="7"/>
  <c r="C150" i="7" s="1"/>
  <c r="C159" i="7"/>
  <c r="C177" i="7"/>
  <c r="C183" i="7"/>
  <c r="C253" i="7"/>
  <c r="I251" i="7"/>
  <c r="I250" i="7" s="1"/>
  <c r="C147" i="7"/>
  <c r="F143" i="7"/>
  <c r="L31" i="7"/>
  <c r="C31" i="7" s="1"/>
  <c r="F20" i="7"/>
  <c r="C20" i="7" s="1"/>
  <c r="J20" i="7"/>
  <c r="N20" i="7"/>
  <c r="J82" i="7"/>
  <c r="N82" i="7"/>
  <c r="N74" i="7" s="1"/>
  <c r="I83" i="7"/>
  <c r="C83" i="7" s="1"/>
  <c r="F88" i="7"/>
  <c r="C88" i="7" s="1"/>
  <c r="C93" i="7"/>
  <c r="C95" i="7"/>
  <c r="C113" i="7"/>
  <c r="F115" i="7"/>
  <c r="C115" i="7" s="1"/>
  <c r="O121" i="7"/>
  <c r="I130" i="7"/>
  <c r="L129" i="7"/>
  <c r="C135" i="7"/>
  <c r="C142" i="7"/>
  <c r="I140" i="7"/>
  <c r="C140" i="7" s="1"/>
  <c r="O143" i="7"/>
  <c r="O129" i="7" s="1"/>
  <c r="F165" i="7"/>
  <c r="I165" i="7"/>
  <c r="I164" i="7" s="1"/>
  <c r="C166" i="7"/>
  <c r="D172" i="7"/>
  <c r="L174" i="7"/>
  <c r="C179" i="7"/>
  <c r="F178" i="7"/>
  <c r="H193" i="7"/>
  <c r="C141" i="7"/>
  <c r="C185" i="7"/>
  <c r="G194" i="7"/>
  <c r="L195" i="7"/>
  <c r="C198" i="7"/>
  <c r="F197" i="7"/>
  <c r="J193" i="7"/>
  <c r="C205" i="7"/>
  <c r="O204" i="7"/>
  <c r="O203" i="7" s="1"/>
  <c r="C216" i="7"/>
  <c r="C217" i="7"/>
  <c r="C218" i="7"/>
  <c r="F215" i="7"/>
  <c r="C234" i="7"/>
  <c r="C240" i="7"/>
  <c r="L245" i="7"/>
  <c r="L230" i="7" s="1"/>
  <c r="C272" i="7"/>
  <c r="F271" i="7"/>
  <c r="C271" i="7" s="1"/>
  <c r="C283" i="7"/>
  <c r="I281" i="7"/>
  <c r="I287" i="7" s="1"/>
  <c r="C295" i="7"/>
  <c r="C188" i="7"/>
  <c r="L187" i="7"/>
  <c r="O194" i="7"/>
  <c r="C200" i="7"/>
  <c r="F203" i="7"/>
  <c r="I204" i="7"/>
  <c r="C220" i="7"/>
  <c r="D229" i="7"/>
  <c r="C232" i="7"/>
  <c r="C244" i="7"/>
  <c r="O258" i="7"/>
  <c r="C265" i="7"/>
  <c r="I263" i="7"/>
  <c r="L269" i="7"/>
  <c r="L268" i="7" s="1"/>
  <c r="C274" i="7"/>
  <c r="C280" i="7"/>
  <c r="F279" i="7"/>
  <c r="C279" i="7" s="1"/>
  <c r="O186" i="7"/>
  <c r="C192" i="7"/>
  <c r="L191" i="7"/>
  <c r="L204" i="7"/>
  <c r="L203" i="7" s="1"/>
  <c r="C213" i="7"/>
  <c r="L215" i="7"/>
  <c r="C225" i="7"/>
  <c r="C226" i="7"/>
  <c r="O230" i="7"/>
  <c r="I237" i="7"/>
  <c r="C246" i="7"/>
  <c r="F245" i="7"/>
  <c r="F230" i="7" s="1"/>
  <c r="C276" i="7"/>
  <c r="F275" i="7"/>
  <c r="C292" i="7"/>
  <c r="F288" i="7"/>
  <c r="C288" i="7" s="1"/>
  <c r="C252" i="7"/>
  <c r="C260" i="7"/>
  <c r="C264" i="7"/>
  <c r="C282" i="7"/>
  <c r="G96" i="6"/>
  <c r="O229" i="7" l="1"/>
  <c r="E229" i="7"/>
  <c r="C250" i="7"/>
  <c r="O82" i="7"/>
  <c r="O74" i="7" s="1"/>
  <c r="E74" i="7"/>
  <c r="E51" i="7" s="1"/>
  <c r="K74" i="7"/>
  <c r="K51" i="7" s="1"/>
  <c r="K50" i="7" s="1"/>
  <c r="C66" i="7"/>
  <c r="L194" i="7"/>
  <c r="C204" i="7"/>
  <c r="E284" i="7"/>
  <c r="L229" i="7"/>
  <c r="C178" i="7"/>
  <c r="H74" i="7"/>
  <c r="H51" i="7" s="1"/>
  <c r="H50" i="7" s="1"/>
  <c r="C121" i="7"/>
  <c r="D51" i="7"/>
  <c r="D50" i="7" s="1"/>
  <c r="C94" i="7"/>
  <c r="C275" i="7"/>
  <c r="C263" i="7"/>
  <c r="I203" i="7"/>
  <c r="I194" i="7" s="1"/>
  <c r="E193" i="7"/>
  <c r="E50" i="7" s="1"/>
  <c r="G193" i="7"/>
  <c r="F286" i="7"/>
  <c r="C251" i="7"/>
  <c r="L173" i="7"/>
  <c r="L172" i="7" s="1"/>
  <c r="J74" i="7"/>
  <c r="M74" i="7"/>
  <c r="C237" i="7"/>
  <c r="O52" i="7"/>
  <c r="O51" i="7" s="1"/>
  <c r="H285" i="7"/>
  <c r="H49" i="7"/>
  <c r="J51" i="7"/>
  <c r="J50" i="7" s="1"/>
  <c r="J284" i="7"/>
  <c r="M51" i="7"/>
  <c r="M50" i="7" s="1"/>
  <c r="M284" i="7"/>
  <c r="O284" i="7"/>
  <c r="H284" i="7"/>
  <c r="G284" i="7"/>
  <c r="G51" i="7"/>
  <c r="G50" i="7" s="1"/>
  <c r="D285" i="7"/>
  <c r="D49" i="7"/>
  <c r="K285" i="7"/>
  <c r="K49" i="7"/>
  <c r="I286" i="7"/>
  <c r="C286" i="7" s="1"/>
  <c r="C287" i="7"/>
  <c r="N51" i="7"/>
  <c r="N50" i="7" s="1"/>
  <c r="N284" i="7"/>
  <c r="F82" i="7"/>
  <c r="I75" i="7"/>
  <c r="F269" i="7"/>
  <c r="C245" i="7"/>
  <c r="D284" i="7"/>
  <c r="F164" i="7"/>
  <c r="C164" i="7" s="1"/>
  <c r="C165" i="7"/>
  <c r="C281" i="7"/>
  <c r="C44" i="7"/>
  <c r="C174" i="7"/>
  <c r="F173" i="7"/>
  <c r="L26" i="7"/>
  <c r="C26" i="7" s="1"/>
  <c r="C27" i="7"/>
  <c r="L74" i="7"/>
  <c r="C75" i="7"/>
  <c r="F229" i="7"/>
  <c r="C187" i="7"/>
  <c r="L193" i="7"/>
  <c r="C143" i="7"/>
  <c r="I230" i="7"/>
  <c r="C230" i="7" s="1"/>
  <c r="F53" i="7"/>
  <c r="C57" i="7"/>
  <c r="C130" i="7"/>
  <c r="F129" i="7"/>
  <c r="F195" i="7"/>
  <c r="C197" i="7"/>
  <c r="L190" i="7"/>
  <c r="C190" i="7" s="1"/>
  <c r="C191" i="7"/>
  <c r="O193" i="7"/>
  <c r="C215" i="7"/>
  <c r="I129" i="7"/>
  <c r="I82" i="7"/>
  <c r="K284" i="7"/>
  <c r="I258" i="7"/>
  <c r="C258" i="7" s="1"/>
  <c r="C102" i="7"/>
  <c r="F96" i="6"/>
  <c r="E96" i="6"/>
  <c r="G113" i="6"/>
  <c r="G134" i="6"/>
  <c r="G130" i="6" s="1"/>
  <c r="G133" i="6"/>
  <c r="G132" i="6"/>
  <c r="G131" i="6"/>
  <c r="F130" i="6"/>
  <c r="E130" i="6"/>
  <c r="G125" i="6"/>
  <c r="G124" i="6"/>
  <c r="G123" i="6"/>
  <c r="G122" i="6"/>
  <c r="G121" i="6"/>
  <c r="G120" i="6"/>
  <c r="G118" i="6" s="1"/>
  <c r="G119" i="6"/>
  <c r="F118" i="6"/>
  <c r="E118" i="6"/>
  <c r="G112" i="6"/>
  <c r="G111" i="6"/>
  <c r="G110" i="6"/>
  <c r="G109" i="6"/>
  <c r="G108" i="6"/>
  <c r="G107" i="6"/>
  <c r="G106" i="6"/>
  <c r="G105" i="6"/>
  <c r="G104" i="6"/>
  <c r="G103" i="6"/>
  <c r="G102" i="6"/>
  <c r="G101" i="6"/>
  <c r="G100" i="6"/>
  <c r="G99" i="6"/>
  <c r="G98" i="6"/>
  <c r="G97" i="6"/>
  <c r="G91" i="6"/>
  <c r="G90" i="6"/>
  <c r="G89" i="6"/>
  <c r="G88" i="6"/>
  <c r="G87" i="6"/>
  <c r="G86" i="6"/>
  <c r="G85" i="6"/>
  <c r="G84" i="6"/>
  <c r="G83" i="6"/>
  <c r="G82" i="6"/>
  <c r="F81" i="6"/>
  <c r="E81" i="6"/>
  <c r="G76" i="6"/>
  <c r="G75" i="6"/>
  <c r="G74" i="6"/>
  <c r="F74" i="6"/>
  <c r="E74" i="6"/>
  <c r="G69" i="6"/>
  <c r="G68" i="6"/>
  <c r="G67" i="6"/>
  <c r="F67" i="6"/>
  <c r="E67" i="6"/>
  <c r="G62" i="6"/>
  <c r="G61" i="6"/>
  <c r="G60" i="6" s="1"/>
  <c r="F60" i="6"/>
  <c r="E60" i="6"/>
  <c r="G55" i="6"/>
  <c r="G54" i="6"/>
  <c r="G53" i="6"/>
  <c r="G52" i="6"/>
  <c r="G51" i="6"/>
  <c r="F50" i="6"/>
  <c r="E50" i="6"/>
  <c r="G45" i="6"/>
  <c r="G44" i="6"/>
  <c r="G43" i="6"/>
  <c r="G42" i="6"/>
  <c r="G41" i="6"/>
  <c r="G40" i="6"/>
  <c r="G39" i="6"/>
  <c r="G38" i="6"/>
  <c r="G37" i="6"/>
  <c r="G36" i="6"/>
  <c r="F35" i="6"/>
  <c r="E35" i="6"/>
  <c r="G30" i="6"/>
  <c r="G29" i="6"/>
  <c r="F29" i="6"/>
  <c r="E29" i="6"/>
  <c r="G24" i="6"/>
  <c r="G23" i="6"/>
  <c r="G22" i="6"/>
  <c r="F22" i="6"/>
  <c r="E22" i="6"/>
  <c r="G17" i="6"/>
  <c r="G16" i="6"/>
  <c r="G15" i="6"/>
  <c r="G14" i="6"/>
  <c r="F13" i="6"/>
  <c r="E13" i="6"/>
  <c r="E49" i="7" l="1"/>
  <c r="E285" i="7"/>
  <c r="O50" i="7"/>
  <c r="O49" i="7" s="1"/>
  <c r="C203" i="7"/>
  <c r="C82" i="7"/>
  <c r="O285" i="7"/>
  <c r="F194" i="7"/>
  <c r="C195" i="7"/>
  <c r="F172" i="7"/>
  <c r="C172" i="7" s="1"/>
  <c r="C173" i="7"/>
  <c r="G285" i="7"/>
  <c r="G49" i="7"/>
  <c r="J285" i="7"/>
  <c r="J49" i="7"/>
  <c r="N285" i="7"/>
  <c r="N49" i="7"/>
  <c r="C269" i="7"/>
  <c r="F268" i="7"/>
  <c r="M285" i="7"/>
  <c r="M49" i="7"/>
  <c r="F52" i="7"/>
  <c r="C53" i="7"/>
  <c r="C129" i="7"/>
  <c r="I229" i="7"/>
  <c r="L186" i="7"/>
  <c r="F74" i="7"/>
  <c r="I74" i="7"/>
  <c r="I51" i="7" s="1"/>
  <c r="G50" i="6"/>
  <c r="G35" i="6"/>
  <c r="G13" i="6"/>
  <c r="G81" i="6"/>
  <c r="O296" i="4"/>
  <c r="L296" i="4"/>
  <c r="I296" i="4"/>
  <c r="F296" i="4"/>
  <c r="O295" i="4"/>
  <c r="L295" i="4"/>
  <c r="I295" i="4"/>
  <c r="F295" i="4"/>
  <c r="C295" i="4" s="1"/>
  <c r="O294" i="4"/>
  <c r="L294" i="4"/>
  <c r="I294" i="4"/>
  <c r="F294" i="4"/>
  <c r="C294" i="4" s="1"/>
  <c r="O293" i="4"/>
  <c r="L293" i="4"/>
  <c r="I293" i="4"/>
  <c r="F293" i="4"/>
  <c r="C293" i="4" s="1"/>
  <c r="O292" i="4"/>
  <c r="L292" i="4"/>
  <c r="I292" i="4"/>
  <c r="F292" i="4"/>
  <c r="O291" i="4"/>
  <c r="L291" i="4"/>
  <c r="I291" i="4"/>
  <c r="F291" i="4"/>
  <c r="O290" i="4"/>
  <c r="L290" i="4"/>
  <c r="I290" i="4"/>
  <c r="F290" i="4"/>
  <c r="O289" i="4"/>
  <c r="L289" i="4"/>
  <c r="I289" i="4"/>
  <c r="F289" i="4"/>
  <c r="C289" i="4" s="1"/>
  <c r="N288" i="4"/>
  <c r="M288" i="4"/>
  <c r="K288" i="4"/>
  <c r="J288" i="4"/>
  <c r="I288" i="4"/>
  <c r="H288" i="4"/>
  <c r="G288" i="4"/>
  <c r="E288" i="4"/>
  <c r="D288" i="4"/>
  <c r="O283" i="4"/>
  <c r="L283" i="4"/>
  <c r="I283" i="4"/>
  <c r="F283" i="4"/>
  <c r="O282" i="4"/>
  <c r="L282" i="4"/>
  <c r="I282" i="4"/>
  <c r="F282" i="4"/>
  <c r="O281" i="4"/>
  <c r="N281" i="4"/>
  <c r="M281" i="4"/>
  <c r="K281" i="4"/>
  <c r="J281" i="4"/>
  <c r="H281" i="4"/>
  <c r="G281" i="4"/>
  <c r="F281" i="4"/>
  <c r="E281" i="4"/>
  <c r="D281" i="4"/>
  <c r="O280" i="4"/>
  <c r="L280" i="4"/>
  <c r="L279" i="4" s="1"/>
  <c r="I280" i="4"/>
  <c r="F280" i="4"/>
  <c r="F279" i="4" s="1"/>
  <c r="O279" i="4"/>
  <c r="N279" i="4"/>
  <c r="N268" i="4" s="1"/>
  <c r="M279" i="4"/>
  <c r="M268" i="4" s="1"/>
  <c r="K279" i="4"/>
  <c r="J279" i="4"/>
  <c r="J268" i="4" s="1"/>
  <c r="I279" i="4"/>
  <c r="H279" i="4"/>
  <c r="H268" i="4" s="1"/>
  <c r="G279" i="4"/>
  <c r="E279" i="4"/>
  <c r="D279" i="4"/>
  <c r="O278" i="4"/>
  <c r="L278" i="4"/>
  <c r="I278" i="4"/>
  <c r="C278" i="4" s="1"/>
  <c r="F278" i="4"/>
  <c r="O277" i="4"/>
  <c r="L277" i="4"/>
  <c r="I277" i="4"/>
  <c r="F277" i="4"/>
  <c r="O276" i="4"/>
  <c r="L276" i="4"/>
  <c r="L275" i="4" s="1"/>
  <c r="I276" i="4"/>
  <c r="I275" i="4" s="1"/>
  <c r="F276" i="4"/>
  <c r="N275" i="4"/>
  <c r="M275" i="4"/>
  <c r="K275" i="4"/>
  <c r="J275" i="4"/>
  <c r="H275" i="4"/>
  <c r="G275" i="4"/>
  <c r="F275" i="4"/>
  <c r="E275" i="4"/>
  <c r="D275" i="4"/>
  <c r="D269" i="4" s="1"/>
  <c r="D268" i="4" s="1"/>
  <c r="O274" i="4"/>
  <c r="L274" i="4"/>
  <c r="I274" i="4"/>
  <c r="F274" i="4"/>
  <c r="O273" i="4"/>
  <c r="L273" i="4"/>
  <c r="I273" i="4"/>
  <c r="F273" i="4"/>
  <c r="O272" i="4"/>
  <c r="L272" i="4"/>
  <c r="L271" i="4" s="1"/>
  <c r="I272" i="4"/>
  <c r="I271" i="4" s="1"/>
  <c r="F272" i="4"/>
  <c r="N271" i="4"/>
  <c r="M271" i="4"/>
  <c r="K271" i="4"/>
  <c r="J271" i="4"/>
  <c r="H271" i="4"/>
  <c r="G271" i="4"/>
  <c r="E271" i="4"/>
  <c r="E269" i="4" s="1"/>
  <c r="D271" i="4"/>
  <c r="O270" i="4"/>
  <c r="L270" i="4"/>
  <c r="I270" i="4"/>
  <c r="F270" i="4"/>
  <c r="C270" i="4"/>
  <c r="K268" i="4"/>
  <c r="G268" i="4"/>
  <c r="O267" i="4"/>
  <c r="L267" i="4"/>
  <c r="I267" i="4"/>
  <c r="F267" i="4"/>
  <c r="C267" i="4" s="1"/>
  <c r="O266" i="4"/>
  <c r="L266" i="4"/>
  <c r="I266" i="4"/>
  <c r="F266" i="4"/>
  <c r="O265" i="4"/>
  <c r="L265" i="4"/>
  <c r="I265" i="4"/>
  <c r="F265" i="4"/>
  <c r="O264" i="4"/>
  <c r="L264" i="4"/>
  <c r="I264" i="4"/>
  <c r="F264" i="4"/>
  <c r="N263" i="4"/>
  <c r="N258" i="4" s="1"/>
  <c r="M263" i="4"/>
  <c r="K263" i="4"/>
  <c r="J263" i="4"/>
  <c r="H263" i="4"/>
  <c r="G263" i="4"/>
  <c r="E263" i="4"/>
  <c r="D263" i="4"/>
  <c r="O262" i="4"/>
  <c r="L262" i="4"/>
  <c r="I262" i="4"/>
  <c r="F262" i="4"/>
  <c r="O261" i="4"/>
  <c r="L261" i="4"/>
  <c r="I261" i="4"/>
  <c r="F261" i="4"/>
  <c r="O260" i="4"/>
  <c r="L260" i="4"/>
  <c r="I260" i="4"/>
  <c r="F260" i="4"/>
  <c r="O259" i="4"/>
  <c r="N259" i="4"/>
  <c r="M259" i="4"/>
  <c r="M258" i="4" s="1"/>
  <c r="K259" i="4"/>
  <c r="J259" i="4"/>
  <c r="J258" i="4" s="1"/>
  <c r="H259" i="4"/>
  <c r="G259" i="4"/>
  <c r="G258" i="4" s="1"/>
  <c r="E259" i="4"/>
  <c r="D259" i="4"/>
  <c r="D258" i="4" s="1"/>
  <c r="H258" i="4"/>
  <c r="O257" i="4"/>
  <c r="L257" i="4"/>
  <c r="I257" i="4"/>
  <c r="F257" i="4"/>
  <c r="O256" i="4"/>
  <c r="L256" i="4"/>
  <c r="I256" i="4"/>
  <c r="F256" i="4"/>
  <c r="O255" i="4"/>
  <c r="L255" i="4"/>
  <c r="I255" i="4"/>
  <c r="F255" i="4"/>
  <c r="O254" i="4"/>
  <c r="L254" i="4"/>
  <c r="I254" i="4"/>
  <c r="F254" i="4"/>
  <c r="O253" i="4"/>
  <c r="L253" i="4"/>
  <c r="I253" i="4"/>
  <c r="I251" i="4" s="1"/>
  <c r="I250" i="4" s="1"/>
  <c r="F253" i="4"/>
  <c r="O252" i="4"/>
  <c r="L252" i="4"/>
  <c r="I252" i="4"/>
  <c r="F252" i="4"/>
  <c r="N251" i="4"/>
  <c r="M251" i="4"/>
  <c r="K251" i="4"/>
  <c r="K250" i="4" s="1"/>
  <c r="J251" i="4"/>
  <c r="H251" i="4"/>
  <c r="H250" i="4" s="1"/>
  <c r="G251" i="4"/>
  <c r="G250" i="4" s="1"/>
  <c r="E251" i="4"/>
  <c r="E250" i="4" s="1"/>
  <c r="D251" i="4"/>
  <c r="D250" i="4" s="1"/>
  <c r="N250" i="4"/>
  <c r="M250" i="4"/>
  <c r="J250" i="4"/>
  <c r="O249" i="4"/>
  <c r="L249" i="4"/>
  <c r="I249" i="4"/>
  <c r="F249" i="4"/>
  <c r="O248" i="4"/>
  <c r="L248" i="4"/>
  <c r="I248" i="4"/>
  <c r="F248" i="4"/>
  <c r="O247" i="4"/>
  <c r="O245" i="4" s="1"/>
  <c r="L247" i="4"/>
  <c r="I247" i="4"/>
  <c r="F247" i="4"/>
  <c r="C247" i="4" s="1"/>
  <c r="O246" i="4"/>
  <c r="L246" i="4"/>
  <c r="I246" i="4"/>
  <c r="F246" i="4"/>
  <c r="N245" i="4"/>
  <c r="M245" i="4"/>
  <c r="K245" i="4"/>
  <c r="J245" i="4"/>
  <c r="H245" i="4"/>
  <c r="G245" i="4"/>
  <c r="E245" i="4"/>
  <c r="D245" i="4"/>
  <c r="O244" i="4"/>
  <c r="L244" i="4"/>
  <c r="I244" i="4"/>
  <c r="F244" i="4"/>
  <c r="O243" i="4"/>
  <c r="L243" i="4"/>
  <c r="I243" i="4"/>
  <c r="C243" i="4" s="1"/>
  <c r="F243" i="4"/>
  <c r="O242" i="4"/>
  <c r="L242" i="4"/>
  <c r="I242" i="4"/>
  <c r="F242" i="4"/>
  <c r="O241" i="4"/>
  <c r="L241" i="4"/>
  <c r="I241" i="4"/>
  <c r="F241" i="4"/>
  <c r="O240" i="4"/>
  <c r="L240" i="4"/>
  <c r="I240" i="4"/>
  <c r="F240" i="4"/>
  <c r="O239" i="4"/>
  <c r="L239" i="4"/>
  <c r="I239" i="4"/>
  <c r="F239" i="4"/>
  <c r="O238" i="4"/>
  <c r="L238" i="4"/>
  <c r="I238" i="4"/>
  <c r="I237" i="4" s="1"/>
  <c r="F238" i="4"/>
  <c r="N237" i="4"/>
  <c r="M237" i="4"/>
  <c r="K237" i="4"/>
  <c r="J237" i="4"/>
  <c r="H237" i="4"/>
  <c r="G237" i="4"/>
  <c r="E237" i="4"/>
  <c r="D237" i="4"/>
  <c r="O236" i="4"/>
  <c r="L236" i="4"/>
  <c r="I236" i="4"/>
  <c r="F236" i="4"/>
  <c r="O235" i="4"/>
  <c r="O234" i="4" s="1"/>
  <c r="L235" i="4"/>
  <c r="I235" i="4"/>
  <c r="F235" i="4"/>
  <c r="F234" i="4" s="1"/>
  <c r="N234" i="4"/>
  <c r="M234" i="4"/>
  <c r="M230" i="4" s="1"/>
  <c r="K234" i="4"/>
  <c r="J234" i="4"/>
  <c r="H234" i="4"/>
  <c r="G234" i="4"/>
  <c r="E234" i="4"/>
  <c r="D234" i="4"/>
  <c r="O233" i="4"/>
  <c r="L233" i="4"/>
  <c r="L232" i="4" s="1"/>
  <c r="I233" i="4"/>
  <c r="I232" i="4" s="1"/>
  <c r="F233" i="4"/>
  <c r="O232" i="4"/>
  <c r="N232" i="4"/>
  <c r="M232" i="4"/>
  <c r="K232" i="4"/>
  <c r="J232" i="4"/>
  <c r="H232" i="4"/>
  <c r="H230" i="4" s="1"/>
  <c r="G232" i="4"/>
  <c r="F232" i="4"/>
  <c r="E232" i="4"/>
  <c r="D232" i="4"/>
  <c r="D230" i="4" s="1"/>
  <c r="O231" i="4"/>
  <c r="L231" i="4"/>
  <c r="I231" i="4"/>
  <c r="F231" i="4"/>
  <c r="O228" i="4"/>
  <c r="L228" i="4"/>
  <c r="I228" i="4"/>
  <c r="F228" i="4"/>
  <c r="O227" i="4"/>
  <c r="O226" i="4" s="1"/>
  <c r="L227" i="4"/>
  <c r="I227" i="4"/>
  <c r="I226" i="4" s="1"/>
  <c r="F227" i="4"/>
  <c r="F226" i="4" s="1"/>
  <c r="N226" i="4"/>
  <c r="M226" i="4"/>
  <c r="L226" i="4"/>
  <c r="K226" i="4"/>
  <c r="J226" i="4"/>
  <c r="H226" i="4"/>
  <c r="H203" i="4" s="1"/>
  <c r="G226" i="4"/>
  <c r="E226" i="4"/>
  <c r="D226" i="4"/>
  <c r="O225" i="4"/>
  <c r="L225" i="4"/>
  <c r="I225" i="4"/>
  <c r="F225" i="4"/>
  <c r="O224" i="4"/>
  <c r="L224" i="4"/>
  <c r="I224" i="4"/>
  <c r="F224" i="4"/>
  <c r="O223" i="4"/>
  <c r="O215" i="4" s="1"/>
  <c r="L223" i="4"/>
  <c r="I223" i="4"/>
  <c r="F223" i="4"/>
  <c r="C223" i="4"/>
  <c r="O222" i="4"/>
  <c r="L222" i="4"/>
  <c r="I222" i="4"/>
  <c r="F222" i="4"/>
  <c r="C222" i="4" s="1"/>
  <c r="O221" i="4"/>
  <c r="L221" i="4"/>
  <c r="I221" i="4"/>
  <c r="F221" i="4"/>
  <c r="C221" i="4" s="1"/>
  <c r="O220" i="4"/>
  <c r="L220" i="4"/>
  <c r="I220" i="4"/>
  <c r="F220" i="4"/>
  <c r="O219" i="4"/>
  <c r="L219" i="4"/>
  <c r="I219" i="4"/>
  <c r="F219" i="4"/>
  <c r="C219" i="4" s="1"/>
  <c r="O218" i="4"/>
  <c r="L218" i="4"/>
  <c r="I218" i="4"/>
  <c r="F218" i="4"/>
  <c r="O217" i="4"/>
  <c r="L217" i="4"/>
  <c r="I217" i="4"/>
  <c r="F217" i="4"/>
  <c r="O216" i="4"/>
  <c r="L216" i="4"/>
  <c r="I216" i="4"/>
  <c r="F216" i="4"/>
  <c r="N215" i="4"/>
  <c r="M215" i="4"/>
  <c r="K215" i="4"/>
  <c r="J215" i="4"/>
  <c r="H215" i="4"/>
  <c r="G215" i="4"/>
  <c r="E215" i="4"/>
  <c r="D215" i="4"/>
  <c r="O214" i="4"/>
  <c r="L214" i="4"/>
  <c r="I214" i="4"/>
  <c r="F214" i="4"/>
  <c r="O213" i="4"/>
  <c r="L213" i="4"/>
  <c r="I213" i="4"/>
  <c r="F213" i="4"/>
  <c r="O212" i="4"/>
  <c r="L212" i="4"/>
  <c r="I212" i="4"/>
  <c r="F212" i="4"/>
  <c r="O211" i="4"/>
  <c r="L211" i="4"/>
  <c r="I211" i="4"/>
  <c r="F211" i="4"/>
  <c r="C211" i="4" s="1"/>
  <c r="O210" i="4"/>
  <c r="L210" i="4"/>
  <c r="I210" i="4"/>
  <c r="F210" i="4"/>
  <c r="O209" i="4"/>
  <c r="L209" i="4"/>
  <c r="I209" i="4"/>
  <c r="F209" i="4"/>
  <c r="O208" i="4"/>
  <c r="L208" i="4"/>
  <c r="I208" i="4"/>
  <c r="F208" i="4"/>
  <c r="O207" i="4"/>
  <c r="L207" i="4"/>
  <c r="I207" i="4"/>
  <c r="F207" i="4"/>
  <c r="C207" i="4" s="1"/>
  <c r="O206" i="4"/>
  <c r="L206" i="4"/>
  <c r="I206" i="4"/>
  <c r="F206" i="4"/>
  <c r="O205" i="4"/>
  <c r="L205" i="4"/>
  <c r="I205" i="4"/>
  <c r="F205" i="4"/>
  <c r="N204" i="4"/>
  <c r="N203" i="4" s="1"/>
  <c r="M204" i="4"/>
  <c r="K204" i="4"/>
  <c r="K203" i="4" s="1"/>
  <c r="J204" i="4"/>
  <c r="H204" i="4"/>
  <c r="G204" i="4"/>
  <c r="G203" i="4" s="1"/>
  <c r="E204" i="4"/>
  <c r="D204" i="4"/>
  <c r="O202" i="4"/>
  <c r="L202" i="4"/>
  <c r="I202" i="4"/>
  <c r="F202" i="4"/>
  <c r="O201" i="4"/>
  <c r="L201" i="4"/>
  <c r="I201" i="4"/>
  <c r="F201" i="4"/>
  <c r="O200" i="4"/>
  <c r="L200" i="4"/>
  <c r="I200" i="4"/>
  <c r="F200" i="4"/>
  <c r="O199" i="4"/>
  <c r="L199" i="4"/>
  <c r="C199" i="4" s="1"/>
  <c r="I199" i="4"/>
  <c r="F199" i="4"/>
  <c r="O198" i="4"/>
  <c r="L198" i="4"/>
  <c r="I198" i="4"/>
  <c r="F198" i="4"/>
  <c r="N197" i="4"/>
  <c r="N195" i="4" s="1"/>
  <c r="M197" i="4"/>
  <c r="M195" i="4" s="1"/>
  <c r="K197" i="4"/>
  <c r="K195" i="4" s="1"/>
  <c r="J197" i="4"/>
  <c r="J195" i="4" s="1"/>
  <c r="I197" i="4"/>
  <c r="I195" i="4" s="1"/>
  <c r="H197" i="4"/>
  <c r="G197" i="4"/>
  <c r="G195" i="4" s="1"/>
  <c r="E197" i="4"/>
  <c r="E195" i="4" s="1"/>
  <c r="D197" i="4"/>
  <c r="D195" i="4" s="1"/>
  <c r="O196" i="4"/>
  <c r="L196" i="4"/>
  <c r="I196" i="4"/>
  <c r="F196" i="4"/>
  <c r="C196" i="4" s="1"/>
  <c r="H195" i="4"/>
  <c r="O192" i="4"/>
  <c r="O191" i="4" s="1"/>
  <c r="O190" i="4" s="1"/>
  <c r="L192" i="4"/>
  <c r="L191" i="4" s="1"/>
  <c r="L190" i="4" s="1"/>
  <c r="I192" i="4"/>
  <c r="F192" i="4"/>
  <c r="F191" i="4" s="1"/>
  <c r="F190" i="4" s="1"/>
  <c r="N191" i="4"/>
  <c r="N190" i="4" s="1"/>
  <c r="N186" i="4" s="1"/>
  <c r="M191" i="4"/>
  <c r="M190" i="4" s="1"/>
  <c r="M186" i="4" s="1"/>
  <c r="K191" i="4"/>
  <c r="K190" i="4" s="1"/>
  <c r="J191" i="4"/>
  <c r="I191" i="4"/>
  <c r="I190" i="4" s="1"/>
  <c r="H191" i="4"/>
  <c r="H190" i="4" s="1"/>
  <c r="G191" i="4"/>
  <c r="G190" i="4" s="1"/>
  <c r="E191" i="4"/>
  <c r="E190" i="4" s="1"/>
  <c r="D191" i="4"/>
  <c r="J190" i="4"/>
  <c r="D190" i="4"/>
  <c r="O189" i="4"/>
  <c r="L189" i="4"/>
  <c r="I189" i="4"/>
  <c r="F189" i="4"/>
  <c r="O188" i="4"/>
  <c r="L188" i="4"/>
  <c r="I188" i="4"/>
  <c r="F188" i="4"/>
  <c r="O187" i="4"/>
  <c r="N187" i="4"/>
  <c r="M187" i="4"/>
  <c r="K187" i="4"/>
  <c r="J187" i="4"/>
  <c r="H187" i="4"/>
  <c r="G187" i="4"/>
  <c r="G186" i="4" s="1"/>
  <c r="F187" i="4"/>
  <c r="E187" i="4"/>
  <c r="D187" i="4"/>
  <c r="O185" i="4"/>
  <c r="L185" i="4"/>
  <c r="I185" i="4"/>
  <c r="F185" i="4"/>
  <c r="O184" i="4"/>
  <c r="O183" i="4" s="1"/>
  <c r="L184" i="4"/>
  <c r="L183" i="4" s="1"/>
  <c r="I184" i="4"/>
  <c r="I183" i="4" s="1"/>
  <c r="F184" i="4"/>
  <c r="C184" i="4"/>
  <c r="N183" i="4"/>
  <c r="M183" i="4"/>
  <c r="K183" i="4"/>
  <c r="J183" i="4"/>
  <c r="H183" i="4"/>
  <c r="G183" i="4"/>
  <c r="F183" i="4"/>
  <c r="E183" i="4"/>
  <c r="D183" i="4"/>
  <c r="O182" i="4"/>
  <c r="L182" i="4"/>
  <c r="I182" i="4"/>
  <c r="F182" i="4"/>
  <c r="O181" i="4"/>
  <c r="L181" i="4"/>
  <c r="I181" i="4"/>
  <c r="F181" i="4"/>
  <c r="O180" i="4"/>
  <c r="L180" i="4"/>
  <c r="I180" i="4"/>
  <c r="F180" i="4"/>
  <c r="O179" i="4"/>
  <c r="L179" i="4"/>
  <c r="I179" i="4"/>
  <c r="I178" i="4" s="1"/>
  <c r="F179" i="4"/>
  <c r="N178" i="4"/>
  <c r="M178" i="4"/>
  <c r="K178" i="4"/>
  <c r="J178" i="4"/>
  <c r="H178" i="4"/>
  <c r="G178" i="4"/>
  <c r="E178" i="4"/>
  <c r="D178" i="4"/>
  <c r="O177" i="4"/>
  <c r="L177" i="4"/>
  <c r="I177" i="4"/>
  <c r="F177" i="4"/>
  <c r="O176" i="4"/>
  <c r="L176" i="4"/>
  <c r="I176" i="4"/>
  <c r="F176" i="4"/>
  <c r="O175" i="4"/>
  <c r="L175" i="4"/>
  <c r="I175" i="4"/>
  <c r="I174" i="4" s="1"/>
  <c r="F175" i="4"/>
  <c r="N174" i="4"/>
  <c r="N173" i="4" s="1"/>
  <c r="N172" i="4" s="1"/>
  <c r="M174" i="4"/>
  <c r="K174" i="4"/>
  <c r="J174" i="4"/>
  <c r="H174" i="4"/>
  <c r="G174" i="4"/>
  <c r="G173" i="4" s="1"/>
  <c r="G172" i="4" s="1"/>
  <c r="E174" i="4"/>
  <c r="D174" i="4"/>
  <c r="J173" i="4"/>
  <c r="H173" i="4"/>
  <c r="O171" i="4"/>
  <c r="L171" i="4"/>
  <c r="I171" i="4"/>
  <c r="F171" i="4"/>
  <c r="O170" i="4"/>
  <c r="L170" i="4"/>
  <c r="I170" i="4"/>
  <c r="F170" i="4"/>
  <c r="O169" i="4"/>
  <c r="L169" i="4"/>
  <c r="I169" i="4"/>
  <c r="F169" i="4"/>
  <c r="O168" i="4"/>
  <c r="L168" i="4"/>
  <c r="I168" i="4"/>
  <c r="F168" i="4"/>
  <c r="O167" i="4"/>
  <c r="L167" i="4"/>
  <c r="I167" i="4"/>
  <c r="F167" i="4"/>
  <c r="O166" i="4"/>
  <c r="O165" i="4" s="1"/>
  <c r="O164" i="4" s="1"/>
  <c r="L166" i="4"/>
  <c r="I166" i="4"/>
  <c r="F166" i="4"/>
  <c r="N165" i="4"/>
  <c r="N164" i="4" s="1"/>
  <c r="M165" i="4"/>
  <c r="K165" i="4"/>
  <c r="K164" i="4" s="1"/>
  <c r="J165" i="4"/>
  <c r="J164" i="4" s="1"/>
  <c r="H165" i="4"/>
  <c r="H164" i="4" s="1"/>
  <c r="G165" i="4"/>
  <c r="F165" i="4"/>
  <c r="E165" i="4"/>
  <c r="E164" i="4" s="1"/>
  <c r="D165" i="4"/>
  <c r="D164" i="4" s="1"/>
  <c r="M164" i="4"/>
  <c r="G164" i="4"/>
  <c r="O163" i="4"/>
  <c r="L163" i="4"/>
  <c r="I163" i="4"/>
  <c r="F163" i="4"/>
  <c r="O162" i="4"/>
  <c r="L162" i="4"/>
  <c r="I162" i="4"/>
  <c r="F162" i="4"/>
  <c r="O161" i="4"/>
  <c r="L161" i="4"/>
  <c r="I161" i="4"/>
  <c r="F161" i="4"/>
  <c r="O160" i="4"/>
  <c r="O159" i="4" s="1"/>
  <c r="L160" i="4"/>
  <c r="I160" i="4"/>
  <c r="F160" i="4"/>
  <c r="C160" i="4" s="1"/>
  <c r="N159" i="4"/>
  <c r="M159" i="4"/>
  <c r="L159" i="4"/>
  <c r="K159" i="4"/>
  <c r="J159" i="4"/>
  <c r="I159" i="4"/>
  <c r="H159" i="4"/>
  <c r="G159" i="4"/>
  <c r="E159" i="4"/>
  <c r="D159" i="4"/>
  <c r="O158" i="4"/>
  <c r="L158" i="4"/>
  <c r="I158" i="4"/>
  <c r="F158" i="4"/>
  <c r="O157" i="4"/>
  <c r="L157" i="4"/>
  <c r="I157" i="4"/>
  <c r="F157" i="4"/>
  <c r="O156" i="4"/>
  <c r="L156" i="4"/>
  <c r="I156" i="4"/>
  <c r="F156" i="4"/>
  <c r="C156" i="4" s="1"/>
  <c r="O155" i="4"/>
  <c r="L155" i="4"/>
  <c r="I155" i="4"/>
  <c r="F155" i="4"/>
  <c r="O154" i="4"/>
  <c r="L154" i="4"/>
  <c r="I154" i="4"/>
  <c r="F154" i="4"/>
  <c r="O153" i="4"/>
  <c r="L153" i="4"/>
  <c r="I153" i="4"/>
  <c r="F153" i="4"/>
  <c r="O152" i="4"/>
  <c r="L152" i="4"/>
  <c r="I152" i="4"/>
  <c r="F152" i="4"/>
  <c r="O151" i="4"/>
  <c r="L151" i="4"/>
  <c r="I151" i="4"/>
  <c r="I150" i="4" s="1"/>
  <c r="F151" i="4"/>
  <c r="N150" i="4"/>
  <c r="M150" i="4"/>
  <c r="K150" i="4"/>
  <c r="J150" i="4"/>
  <c r="H150" i="4"/>
  <c r="G150" i="4"/>
  <c r="E150" i="4"/>
  <c r="D150" i="4"/>
  <c r="O149" i="4"/>
  <c r="L149" i="4"/>
  <c r="I149" i="4"/>
  <c r="F149" i="4"/>
  <c r="O148" i="4"/>
  <c r="L148" i="4"/>
  <c r="I148" i="4"/>
  <c r="F148" i="4"/>
  <c r="O147" i="4"/>
  <c r="L147" i="4"/>
  <c r="I147" i="4"/>
  <c r="F147" i="4"/>
  <c r="O146" i="4"/>
  <c r="L146" i="4"/>
  <c r="I146" i="4"/>
  <c r="F146" i="4"/>
  <c r="O145" i="4"/>
  <c r="L145" i="4"/>
  <c r="I145" i="4"/>
  <c r="F145" i="4"/>
  <c r="O144" i="4"/>
  <c r="L144" i="4"/>
  <c r="I144" i="4"/>
  <c r="F144" i="4"/>
  <c r="C144" i="4" s="1"/>
  <c r="N143" i="4"/>
  <c r="M143" i="4"/>
  <c r="K143" i="4"/>
  <c r="J143" i="4"/>
  <c r="H143" i="4"/>
  <c r="G143" i="4"/>
  <c r="E143" i="4"/>
  <c r="D143" i="4"/>
  <c r="O142" i="4"/>
  <c r="L142" i="4"/>
  <c r="I142" i="4"/>
  <c r="F142" i="4"/>
  <c r="O141" i="4"/>
  <c r="L141" i="4"/>
  <c r="I141" i="4"/>
  <c r="F141" i="4"/>
  <c r="O140" i="4"/>
  <c r="N140" i="4"/>
  <c r="M140" i="4"/>
  <c r="K140" i="4"/>
  <c r="J140" i="4"/>
  <c r="H140" i="4"/>
  <c r="H129" i="4" s="1"/>
  <c r="G140" i="4"/>
  <c r="F140" i="4"/>
  <c r="E140" i="4"/>
  <c r="D140" i="4"/>
  <c r="D129" i="4" s="1"/>
  <c r="O139" i="4"/>
  <c r="L139" i="4"/>
  <c r="I139" i="4"/>
  <c r="F139" i="4"/>
  <c r="O138" i="4"/>
  <c r="L138" i="4"/>
  <c r="I138" i="4"/>
  <c r="F138" i="4"/>
  <c r="C138" i="4" s="1"/>
  <c r="O137" i="4"/>
  <c r="L137" i="4"/>
  <c r="I137" i="4"/>
  <c r="F137" i="4"/>
  <c r="O136" i="4"/>
  <c r="L136" i="4"/>
  <c r="I136" i="4"/>
  <c r="F136" i="4"/>
  <c r="N135" i="4"/>
  <c r="M135" i="4"/>
  <c r="K135" i="4"/>
  <c r="J135" i="4"/>
  <c r="H135" i="4"/>
  <c r="G135" i="4"/>
  <c r="E135" i="4"/>
  <c r="D135" i="4"/>
  <c r="O134" i="4"/>
  <c r="L134" i="4"/>
  <c r="I134" i="4"/>
  <c r="C134" i="4" s="1"/>
  <c r="F134" i="4"/>
  <c r="O133" i="4"/>
  <c r="L133" i="4"/>
  <c r="I133" i="4"/>
  <c r="F133" i="4"/>
  <c r="O132" i="4"/>
  <c r="L132" i="4"/>
  <c r="I132" i="4"/>
  <c r="F132" i="4"/>
  <c r="O131" i="4"/>
  <c r="L131" i="4"/>
  <c r="L130" i="4" s="1"/>
  <c r="I131" i="4"/>
  <c r="F131" i="4"/>
  <c r="N130" i="4"/>
  <c r="M130" i="4"/>
  <c r="K130" i="4"/>
  <c r="J130" i="4"/>
  <c r="H130" i="4"/>
  <c r="G130" i="4"/>
  <c r="E130" i="4"/>
  <c r="D130" i="4"/>
  <c r="O128" i="4"/>
  <c r="L128" i="4"/>
  <c r="I128" i="4"/>
  <c r="I127" i="4" s="1"/>
  <c r="F128" i="4"/>
  <c r="O127" i="4"/>
  <c r="N127" i="4"/>
  <c r="M127" i="4"/>
  <c r="L127" i="4"/>
  <c r="K127" i="4"/>
  <c r="J127" i="4"/>
  <c r="H127" i="4"/>
  <c r="G127" i="4"/>
  <c r="F127" i="4"/>
  <c r="E127" i="4"/>
  <c r="D127" i="4"/>
  <c r="O126" i="4"/>
  <c r="L126" i="4"/>
  <c r="I126" i="4"/>
  <c r="F126" i="4"/>
  <c r="O125" i="4"/>
  <c r="L125" i="4"/>
  <c r="I125" i="4"/>
  <c r="F125" i="4"/>
  <c r="O124" i="4"/>
  <c r="L124" i="4"/>
  <c r="I124" i="4"/>
  <c r="F124" i="4"/>
  <c r="O123" i="4"/>
  <c r="L123" i="4"/>
  <c r="I123" i="4"/>
  <c r="F123" i="4"/>
  <c r="O122" i="4"/>
  <c r="L122" i="4"/>
  <c r="I122" i="4"/>
  <c r="F122" i="4"/>
  <c r="N121" i="4"/>
  <c r="M121" i="4"/>
  <c r="K121" i="4"/>
  <c r="J121" i="4"/>
  <c r="H121" i="4"/>
  <c r="G121" i="4"/>
  <c r="E121" i="4"/>
  <c r="D121" i="4"/>
  <c r="O120" i="4"/>
  <c r="L120" i="4"/>
  <c r="I120" i="4"/>
  <c r="F120" i="4"/>
  <c r="O119" i="4"/>
  <c r="L119" i="4"/>
  <c r="I119" i="4"/>
  <c r="F119" i="4"/>
  <c r="O118" i="4"/>
  <c r="L118" i="4"/>
  <c r="C118" i="4" s="1"/>
  <c r="I118" i="4"/>
  <c r="F118" i="4"/>
  <c r="O117" i="4"/>
  <c r="L117" i="4"/>
  <c r="I117" i="4"/>
  <c r="F117" i="4"/>
  <c r="O116" i="4"/>
  <c r="L116" i="4"/>
  <c r="I116" i="4"/>
  <c r="F116" i="4"/>
  <c r="F115" i="4" s="1"/>
  <c r="N115" i="4"/>
  <c r="M115" i="4"/>
  <c r="K115" i="4"/>
  <c r="J115" i="4"/>
  <c r="H115" i="4"/>
  <c r="G115" i="4"/>
  <c r="E115" i="4"/>
  <c r="D115" i="4"/>
  <c r="O114" i="4"/>
  <c r="L114" i="4"/>
  <c r="I114" i="4"/>
  <c r="F114" i="4"/>
  <c r="O113" i="4"/>
  <c r="L113" i="4"/>
  <c r="I113" i="4"/>
  <c r="F113" i="4"/>
  <c r="O112" i="4"/>
  <c r="L112" i="4"/>
  <c r="L111" i="4" s="1"/>
  <c r="I112" i="4"/>
  <c r="F112" i="4"/>
  <c r="F111" i="4" s="1"/>
  <c r="N111" i="4"/>
  <c r="M111" i="4"/>
  <c r="K111" i="4"/>
  <c r="J111" i="4"/>
  <c r="H111" i="4"/>
  <c r="G111" i="4"/>
  <c r="E111" i="4"/>
  <c r="D111" i="4"/>
  <c r="O110" i="4"/>
  <c r="L110" i="4"/>
  <c r="I110" i="4"/>
  <c r="F110" i="4"/>
  <c r="C110" i="4" s="1"/>
  <c r="O109" i="4"/>
  <c r="L109" i="4"/>
  <c r="I109" i="4"/>
  <c r="F109" i="4"/>
  <c r="O108" i="4"/>
  <c r="L108" i="4"/>
  <c r="I108" i="4"/>
  <c r="F108" i="4"/>
  <c r="O107" i="4"/>
  <c r="L107" i="4"/>
  <c r="I107" i="4"/>
  <c r="F107" i="4"/>
  <c r="O106" i="4"/>
  <c r="L106" i="4"/>
  <c r="I106" i="4"/>
  <c r="F106" i="4"/>
  <c r="O105" i="4"/>
  <c r="L105" i="4"/>
  <c r="I105" i="4"/>
  <c r="F105" i="4"/>
  <c r="O104" i="4"/>
  <c r="L104" i="4"/>
  <c r="I104" i="4"/>
  <c r="F104" i="4"/>
  <c r="O103" i="4"/>
  <c r="L103" i="4"/>
  <c r="I103" i="4"/>
  <c r="F103" i="4"/>
  <c r="N102" i="4"/>
  <c r="M102" i="4"/>
  <c r="K102" i="4"/>
  <c r="J102" i="4"/>
  <c r="H102" i="4"/>
  <c r="G102" i="4"/>
  <c r="E102" i="4"/>
  <c r="D102" i="4"/>
  <c r="O101" i="4"/>
  <c r="L101" i="4"/>
  <c r="I101" i="4"/>
  <c r="F101" i="4"/>
  <c r="O100" i="4"/>
  <c r="L100" i="4"/>
  <c r="I100" i="4"/>
  <c r="F100" i="4"/>
  <c r="O99" i="4"/>
  <c r="L99" i="4"/>
  <c r="I99" i="4"/>
  <c r="F99" i="4"/>
  <c r="O98" i="4"/>
  <c r="L98" i="4"/>
  <c r="I98" i="4"/>
  <c r="F98" i="4"/>
  <c r="C98" i="4" s="1"/>
  <c r="O97" i="4"/>
  <c r="L97" i="4"/>
  <c r="I97" i="4"/>
  <c r="F97" i="4"/>
  <c r="O96" i="4"/>
  <c r="L96" i="4"/>
  <c r="I96" i="4"/>
  <c r="F96" i="4"/>
  <c r="O95" i="4"/>
  <c r="L95" i="4"/>
  <c r="I95" i="4"/>
  <c r="F95" i="4"/>
  <c r="N94" i="4"/>
  <c r="M94" i="4"/>
  <c r="K94" i="4"/>
  <c r="J94" i="4"/>
  <c r="H94" i="4"/>
  <c r="G94" i="4"/>
  <c r="E94" i="4"/>
  <c r="D94" i="4"/>
  <c r="O93" i="4"/>
  <c r="L93" i="4"/>
  <c r="I93" i="4"/>
  <c r="F93" i="4"/>
  <c r="O92" i="4"/>
  <c r="L92" i="4"/>
  <c r="I92" i="4"/>
  <c r="F92" i="4"/>
  <c r="O91" i="4"/>
  <c r="L91" i="4"/>
  <c r="I91" i="4"/>
  <c r="F91" i="4"/>
  <c r="O90" i="4"/>
  <c r="O88" i="4" s="1"/>
  <c r="L90" i="4"/>
  <c r="I90" i="4"/>
  <c r="F90" i="4"/>
  <c r="C90" i="4" s="1"/>
  <c r="O89" i="4"/>
  <c r="L89" i="4"/>
  <c r="I89" i="4"/>
  <c r="F89" i="4"/>
  <c r="N88" i="4"/>
  <c r="M88" i="4"/>
  <c r="K88" i="4"/>
  <c r="J88" i="4"/>
  <c r="H88" i="4"/>
  <c r="G88" i="4"/>
  <c r="E88" i="4"/>
  <c r="D88" i="4"/>
  <c r="O87" i="4"/>
  <c r="L87" i="4"/>
  <c r="I87" i="4"/>
  <c r="F87" i="4"/>
  <c r="O86" i="4"/>
  <c r="L86" i="4"/>
  <c r="I86" i="4"/>
  <c r="C86" i="4" s="1"/>
  <c r="F86" i="4"/>
  <c r="O85" i="4"/>
  <c r="L85" i="4"/>
  <c r="I85" i="4"/>
  <c r="F85" i="4"/>
  <c r="O84" i="4"/>
  <c r="L84" i="4"/>
  <c r="I84" i="4"/>
  <c r="F84" i="4"/>
  <c r="F83" i="4" s="1"/>
  <c r="N83" i="4"/>
  <c r="M83" i="4"/>
  <c r="K83" i="4"/>
  <c r="K82" i="4" s="1"/>
  <c r="J83" i="4"/>
  <c r="H83" i="4"/>
  <c r="G83" i="4"/>
  <c r="E83" i="4"/>
  <c r="D83" i="4"/>
  <c r="O81" i="4"/>
  <c r="L81" i="4"/>
  <c r="I81" i="4"/>
  <c r="F81" i="4"/>
  <c r="O80" i="4"/>
  <c r="L80" i="4"/>
  <c r="L79" i="4" s="1"/>
  <c r="I80" i="4"/>
  <c r="I79" i="4" s="1"/>
  <c r="F80" i="4"/>
  <c r="O79" i="4"/>
  <c r="N79" i="4"/>
  <c r="M79" i="4"/>
  <c r="K79" i="4"/>
  <c r="J79" i="4"/>
  <c r="H79" i="4"/>
  <c r="G79" i="4"/>
  <c r="E79" i="4"/>
  <c r="D79" i="4"/>
  <c r="O78" i="4"/>
  <c r="L78" i="4"/>
  <c r="I78" i="4"/>
  <c r="F78" i="4"/>
  <c r="C78" i="4" s="1"/>
  <c r="O77" i="4"/>
  <c r="L77" i="4"/>
  <c r="I77" i="4"/>
  <c r="I76" i="4" s="1"/>
  <c r="I75" i="4" s="1"/>
  <c r="F77" i="4"/>
  <c r="N76" i="4"/>
  <c r="M76" i="4"/>
  <c r="K76" i="4"/>
  <c r="K75" i="4" s="1"/>
  <c r="J76" i="4"/>
  <c r="J75" i="4" s="1"/>
  <c r="H76" i="4"/>
  <c r="H75" i="4" s="1"/>
  <c r="G76" i="4"/>
  <c r="E76" i="4"/>
  <c r="E75" i="4" s="1"/>
  <c r="D76" i="4"/>
  <c r="O73" i="4"/>
  <c r="L73" i="4"/>
  <c r="I73" i="4"/>
  <c r="F73" i="4"/>
  <c r="O72" i="4"/>
  <c r="L72" i="4"/>
  <c r="I72" i="4"/>
  <c r="F72" i="4"/>
  <c r="O71" i="4"/>
  <c r="L71" i="4"/>
  <c r="I71" i="4"/>
  <c r="F71" i="4"/>
  <c r="O70" i="4"/>
  <c r="L70" i="4"/>
  <c r="I70" i="4"/>
  <c r="F70" i="4"/>
  <c r="C70" i="4" s="1"/>
  <c r="O69" i="4"/>
  <c r="L69" i="4"/>
  <c r="I69" i="4"/>
  <c r="F69" i="4"/>
  <c r="N68" i="4"/>
  <c r="M68" i="4"/>
  <c r="M66" i="4" s="1"/>
  <c r="K68" i="4"/>
  <c r="J68" i="4"/>
  <c r="H68" i="4"/>
  <c r="H66" i="4" s="1"/>
  <c r="G68" i="4"/>
  <c r="G66" i="4" s="1"/>
  <c r="E68" i="4"/>
  <c r="E66" i="4" s="1"/>
  <c r="D68" i="4"/>
  <c r="O67" i="4"/>
  <c r="L67" i="4"/>
  <c r="I67" i="4"/>
  <c r="F67" i="4"/>
  <c r="N66" i="4"/>
  <c r="K66" i="4"/>
  <c r="J66" i="4"/>
  <c r="D66" i="4"/>
  <c r="O65" i="4"/>
  <c r="L65" i="4"/>
  <c r="I65" i="4"/>
  <c r="F65" i="4"/>
  <c r="O64" i="4"/>
  <c r="L64" i="4"/>
  <c r="I64" i="4"/>
  <c r="F64" i="4"/>
  <c r="O63" i="4"/>
  <c r="L63" i="4"/>
  <c r="I63" i="4"/>
  <c r="F63" i="4"/>
  <c r="O62" i="4"/>
  <c r="L62" i="4"/>
  <c r="I62" i="4"/>
  <c r="F62" i="4"/>
  <c r="C62" i="4"/>
  <c r="O61" i="4"/>
  <c r="L61" i="4"/>
  <c r="I61" i="4"/>
  <c r="F61" i="4"/>
  <c r="O60" i="4"/>
  <c r="L60" i="4"/>
  <c r="I60" i="4"/>
  <c r="F60" i="4"/>
  <c r="O59" i="4"/>
  <c r="L59" i="4"/>
  <c r="I59" i="4"/>
  <c r="F59" i="4"/>
  <c r="O58" i="4"/>
  <c r="L58" i="4"/>
  <c r="I58" i="4"/>
  <c r="F58" i="4"/>
  <c r="C58" i="4" s="1"/>
  <c r="N57" i="4"/>
  <c r="M57" i="4"/>
  <c r="K57" i="4"/>
  <c r="K53" i="4" s="1"/>
  <c r="J57" i="4"/>
  <c r="J53" i="4" s="1"/>
  <c r="H57" i="4"/>
  <c r="H53" i="4" s="1"/>
  <c r="G57" i="4"/>
  <c r="E57" i="4"/>
  <c r="E53" i="4" s="1"/>
  <c r="E52" i="4" s="1"/>
  <c r="D57" i="4"/>
  <c r="O56" i="4"/>
  <c r="L56" i="4"/>
  <c r="I56" i="4"/>
  <c r="F56" i="4"/>
  <c r="O55" i="4"/>
  <c r="L55" i="4"/>
  <c r="L54" i="4" s="1"/>
  <c r="I55" i="4"/>
  <c r="F55" i="4"/>
  <c r="F54" i="4" s="1"/>
  <c r="O54" i="4"/>
  <c r="N53" i="4"/>
  <c r="N52" i="4" s="1"/>
  <c r="M53" i="4"/>
  <c r="M52" i="4" s="1"/>
  <c r="G53" i="4"/>
  <c r="D53" i="4"/>
  <c r="D52" i="4" s="1"/>
  <c r="O46" i="4"/>
  <c r="C46" i="4" s="1"/>
  <c r="O45" i="4"/>
  <c r="N44" i="4"/>
  <c r="M44" i="4"/>
  <c r="L43" i="4"/>
  <c r="L42" i="4" s="1"/>
  <c r="I43" i="4"/>
  <c r="F43" i="4"/>
  <c r="K42" i="4"/>
  <c r="K20" i="4" s="1"/>
  <c r="J42" i="4"/>
  <c r="I42" i="4"/>
  <c r="I20" i="4" s="1"/>
  <c r="H42" i="4"/>
  <c r="G42" i="4"/>
  <c r="E42" i="4"/>
  <c r="D42" i="4"/>
  <c r="F41" i="4"/>
  <c r="L40" i="4"/>
  <c r="C40" i="4" s="1"/>
  <c r="L39" i="4"/>
  <c r="C39" i="4" s="1"/>
  <c r="L38" i="4"/>
  <c r="C38" i="4" s="1"/>
  <c r="L37" i="4"/>
  <c r="K36" i="4"/>
  <c r="J36" i="4"/>
  <c r="L35" i="4"/>
  <c r="C35" i="4" s="1"/>
  <c r="L34" i="4"/>
  <c r="K33" i="4"/>
  <c r="J33" i="4"/>
  <c r="L32" i="4"/>
  <c r="C32" i="4" s="1"/>
  <c r="K31" i="4"/>
  <c r="J31" i="4"/>
  <c r="L30" i="4"/>
  <c r="C30" i="4" s="1"/>
  <c r="L29" i="4"/>
  <c r="C29" i="4" s="1"/>
  <c r="L28" i="4"/>
  <c r="K27" i="4"/>
  <c r="K26" i="4" s="1"/>
  <c r="J27" i="4"/>
  <c r="F25" i="4"/>
  <c r="C25" i="4" s="1"/>
  <c r="I24" i="4"/>
  <c r="F24" i="4"/>
  <c r="O23" i="4"/>
  <c r="L23" i="4"/>
  <c r="I23" i="4"/>
  <c r="F23" i="4"/>
  <c r="O22" i="4"/>
  <c r="O21" i="4" s="1"/>
  <c r="L22" i="4"/>
  <c r="I22" i="4"/>
  <c r="I21" i="4" s="1"/>
  <c r="F22" i="4"/>
  <c r="N21" i="4"/>
  <c r="M21" i="4"/>
  <c r="K21" i="4"/>
  <c r="J21" i="4"/>
  <c r="J287" i="4" s="1"/>
  <c r="H21" i="4"/>
  <c r="G21" i="4"/>
  <c r="E21" i="4"/>
  <c r="E287" i="4" s="1"/>
  <c r="D21" i="4"/>
  <c r="M20" i="4"/>
  <c r="E20" i="4"/>
  <c r="O296" i="3"/>
  <c r="L296" i="3"/>
  <c r="I296" i="3"/>
  <c r="F296" i="3"/>
  <c r="O295" i="3"/>
  <c r="L295" i="3"/>
  <c r="I295" i="3"/>
  <c r="F295" i="3"/>
  <c r="O294" i="3"/>
  <c r="L294" i="3"/>
  <c r="I294" i="3"/>
  <c r="F294" i="3"/>
  <c r="O293" i="3"/>
  <c r="L293" i="3"/>
  <c r="I293" i="3"/>
  <c r="F293" i="3"/>
  <c r="O292" i="3"/>
  <c r="L292" i="3"/>
  <c r="I292" i="3"/>
  <c r="F292" i="3"/>
  <c r="O291" i="3"/>
  <c r="L291" i="3"/>
  <c r="I291" i="3"/>
  <c r="F291" i="3"/>
  <c r="O290" i="3"/>
  <c r="L290" i="3"/>
  <c r="I290" i="3"/>
  <c r="F290" i="3"/>
  <c r="O289" i="3"/>
  <c r="O288" i="3" s="1"/>
  <c r="L289" i="3"/>
  <c r="I289" i="3"/>
  <c r="I288" i="3" s="1"/>
  <c r="F289" i="3"/>
  <c r="N288" i="3"/>
  <c r="M288" i="3"/>
  <c r="K288" i="3"/>
  <c r="J288" i="3"/>
  <c r="H288" i="3"/>
  <c r="G288" i="3"/>
  <c r="E288" i="3"/>
  <c r="D288" i="3"/>
  <c r="O283" i="3"/>
  <c r="L283" i="3"/>
  <c r="I283" i="3"/>
  <c r="F283" i="3"/>
  <c r="O282" i="3"/>
  <c r="L282" i="3"/>
  <c r="L281" i="3" s="1"/>
  <c r="I282" i="3"/>
  <c r="F282" i="3"/>
  <c r="F281" i="3" s="1"/>
  <c r="O281" i="3"/>
  <c r="N281" i="3"/>
  <c r="M281" i="3"/>
  <c r="K281" i="3"/>
  <c r="J281" i="3"/>
  <c r="H281" i="3"/>
  <c r="G281" i="3"/>
  <c r="E281" i="3"/>
  <c r="D281" i="3"/>
  <c r="O280" i="3"/>
  <c r="L280" i="3"/>
  <c r="L279" i="3" s="1"/>
  <c r="I280" i="3"/>
  <c r="I279" i="3" s="1"/>
  <c r="F280" i="3"/>
  <c r="O279" i="3"/>
  <c r="N279" i="3"/>
  <c r="M279" i="3"/>
  <c r="M268" i="3" s="1"/>
  <c r="K279" i="3"/>
  <c r="J279" i="3"/>
  <c r="J268" i="3" s="1"/>
  <c r="H279" i="3"/>
  <c r="G279" i="3"/>
  <c r="E279" i="3"/>
  <c r="D279" i="3"/>
  <c r="O278" i="3"/>
  <c r="L278" i="3"/>
  <c r="I278" i="3"/>
  <c r="F278" i="3"/>
  <c r="O277" i="3"/>
  <c r="L277" i="3"/>
  <c r="I277" i="3"/>
  <c r="F277" i="3"/>
  <c r="O276" i="3"/>
  <c r="L276" i="3"/>
  <c r="L275" i="3" s="1"/>
  <c r="I276" i="3"/>
  <c r="F276" i="3"/>
  <c r="N275" i="3"/>
  <c r="M275" i="3"/>
  <c r="K275" i="3"/>
  <c r="J275" i="3"/>
  <c r="H275" i="3"/>
  <c r="G275" i="3"/>
  <c r="E275" i="3"/>
  <c r="D275" i="3"/>
  <c r="D269" i="3" s="1"/>
  <c r="D268" i="3" s="1"/>
  <c r="O274" i="3"/>
  <c r="L274" i="3"/>
  <c r="I274" i="3"/>
  <c r="F274" i="3"/>
  <c r="O273" i="3"/>
  <c r="L273" i="3"/>
  <c r="I273" i="3"/>
  <c r="F273" i="3"/>
  <c r="C273" i="3" s="1"/>
  <c r="O272" i="3"/>
  <c r="L272" i="3"/>
  <c r="L271" i="3" s="1"/>
  <c r="I272" i="3"/>
  <c r="I271" i="3" s="1"/>
  <c r="F272" i="3"/>
  <c r="N271" i="3"/>
  <c r="M271" i="3"/>
  <c r="K271" i="3"/>
  <c r="J271" i="3"/>
  <c r="H271" i="3"/>
  <c r="G271" i="3"/>
  <c r="E271" i="3"/>
  <c r="E269" i="3" s="1"/>
  <c r="E268" i="3" s="1"/>
  <c r="D271" i="3"/>
  <c r="O270" i="3"/>
  <c r="L270" i="3"/>
  <c r="I270" i="3"/>
  <c r="F270" i="3"/>
  <c r="N268" i="3"/>
  <c r="K268" i="3"/>
  <c r="H268" i="3"/>
  <c r="G268" i="3"/>
  <c r="O267" i="3"/>
  <c r="L267" i="3"/>
  <c r="I267" i="3"/>
  <c r="F267" i="3"/>
  <c r="O266" i="3"/>
  <c r="L266" i="3"/>
  <c r="I266" i="3"/>
  <c r="F266" i="3"/>
  <c r="O265" i="3"/>
  <c r="L265" i="3"/>
  <c r="I265" i="3"/>
  <c r="F265" i="3"/>
  <c r="O264" i="3"/>
  <c r="L264" i="3"/>
  <c r="I264" i="3"/>
  <c r="F264" i="3"/>
  <c r="O263" i="3"/>
  <c r="N263" i="3"/>
  <c r="N258" i="3" s="1"/>
  <c r="M263" i="3"/>
  <c r="K263" i="3"/>
  <c r="J263" i="3"/>
  <c r="H263" i="3"/>
  <c r="G263" i="3"/>
  <c r="E263" i="3"/>
  <c r="D263" i="3"/>
  <c r="O262" i="3"/>
  <c r="L262" i="3"/>
  <c r="I262" i="3"/>
  <c r="F262" i="3"/>
  <c r="O261" i="3"/>
  <c r="L261" i="3"/>
  <c r="I261" i="3"/>
  <c r="F261" i="3"/>
  <c r="O260" i="3"/>
  <c r="L260" i="3"/>
  <c r="L259" i="3" s="1"/>
  <c r="I260" i="3"/>
  <c r="F260" i="3"/>
  <c r="F259" i="3" s="1"/>
  <c r="O259" i="3"/>
  <c r="N259" i="3"/>
  <c r="M259" i="3"/>
  <c r="K259" i="3"/>
  <c r="K258" i="3" s="1"/>
  <c r="J259" i="3"/>
  <c r="J258" i="3" s="1"/>
  <c r="H259" i="3"/>
  <c r="G259" i="3"/>
  <c r="E259" i="3"/>
  <c r="E258" i="3" s="1"/>
  <c r="D259" i="3"/>
  <c r="O257" i="3"/>
  <c r="L257" i="3"/>
  <c r="I257" i="3"/>
  <c r="F257" i="3"/>
  <c r="O256" i="3"/>
  <c r="L256" i="3"/>
  <c r="I256" i="3"/>
  <c r="F256" i="3"/>
  <c r="O255" i="3"/>
  <c r="L255" i="3"/>
  <c r="C255" i="3" s="1"/>
  <c r="I255" i="3"/>
  <c r="F255" i="3"/>
  <c r="O254" i="3"/>
  <c r="L254" i="3"/>
  <c r="I254" i="3"/>
  <c r="F254" i="3"/>
  <c r="O253" i="3"/>
  <c r="L253" i="3"/>
  <c r="I253" i="3"/>
  <c r="F253" i="3"/>
  <c r="O252" i="3"/>
  <c r="L252" i="3"/>
  <c r="I252" i="3"/>
  <c r="F252" i="3"/>
  <c r="F251" i="3" s="1"/>
  <c r="F250" i="3" s="1"/>
  <c r="N251" i="3"/>
  <c r="M251" i="3"/>
  <c r="K251" i="3"/>
  <c r="K250" i="3" s="1"/>
  <c r="J251" i="3"/>
  <c r="J250" i="3" s="1"/>
  <c r="H251" i="3"/>
  <c r="H250" i="3" s="1"/>
  <c r="G251" i="3"/>
  <c r="G250" i="3" s="1"/>
  <c r="E251" i="3"/>
  <c r="E250" i="3" s="1"/>
  <c r="D251" i="3"/>
  <c r="D250" i="3" s="1"/>
  <c r="N250" i="3"/>
  <c r="M250" i="3"/>
  <c r="O249" i="3"/>
  <c r="L249" i="3"/>
  <c r="I249" i="3"/>
  <c r="F249" i="3"/>
  <c r="O248" i="3"/>
  <c r="L248" i="3"/>
  <c r="I248" i="3"/>
  <c r="F248" i="3"/>
  <c r="O247" i="3"/>
  <c r="L247" i="3"/>
  <c r="I247" i="3"/>
  <c r="F247" i="3"/>
  <c r="O246" i="3"/>
  <c r="L246" i="3"/>
  <c r="I246" i="3"/>
  <c r="F246" i="3"/>
  <c r="N245" i="3"/>
  <c r="M245" i="3"/>
  <c r="K245" i="3"/>
  <c r="J245" i="3"/>
  <c r="H245" i="3"/>
  <c r="G245" i="3"/>
  <c r="E245" i="3"/>
  <c r="D245" i="3"/>
  <c r="O244" i="3"/>
  <c r="L244" i="3"/>
  <c r="I244" i="3"/>
  <c r="F244" i="3"/>
  <c r="O243" i="3"/>
  <c r="L243" i="3"/>
  <c r="C243" i="3" s="1"/>
  <c r="I243" i="3"/>
  <c r="F243" i="3"/>
  <c r="O242" i="3"/>
  <c r="L242" i="3"/>
  <c r="I242" i="3"/>
  <c r="F242" i="3"/>
  <c r="O241" i="3"/>
  <c r="L241" i="3"/>
  <c r="I241" i="3"/>
  <c r="F241" i="3"/>
  <c r="O240" i="3"/>
  <c r="L240" i="3"/>
  <c r="I240" i="3"/>
  <c r="F240" i="3"/>
  <c r="O239" i="3"/>
  <c r="L239" i="3"/>
  <c r="I239" i="3"/>
  <c r="F239" i="3"/>
  <c r="O238" i="3"/>
  <c r="L238" i="3"/>
  <c r="I238" i="3"/>
  <c r="I237" i="3" s="1"/>
  <c r="F238" i="3"/>
  <c r="N237" i="3"/>
  <c r="M237" i="3"/>
  <c r="K237" i="3"/>
  <c r="J237" i="3"/>
  <c r="H237" i="3"/>
  <c r="G237" i="3"/>
  <c r="E237" i="3"/>
  <c r="D237" i="3"/>
  <c r="O236" i="3"/>
  <c r="L236" i="3"/>
  <c r="I236" i="3"/>
  <c r="F236" i="3"/>
  <c r="O235" i="3"/>
  <c r="O234" i="3" s="1"/>
  <c r="L235" i="3"/>
  <c r="I235" i="3"/>
  <c r="F235" i="3"/>
  <c r="N234" i="3"/>
  <c r="M234" i="3"/>
  <c r="K234" i="3"/>
  <c r="J234" i="3"/>
  <c r="I234" i="3"/>
  <c r="H234" i="3"/>
  <c r="G234" i="3"/>
  <c r="F234" i="3"/>
  <c r="E234" i="3"/>
  <c r="D234" i="3"/>
  <c r="O233" i="3"/>
  <c r="L233" i="3"/>
  <c r="L232" i="3" s="1"/>
  <c r="I233" i="3"/>
  <c r="I232" i="3" s="1"/>
  <c r="F233" i="3"/>
  <c r="O232" i="3"/>
  <c r="N232" i="3"/>
  <c r="M232" i="3"/>
  <c r="K232" i="3"/>
  <c r="J232" i="3"/>
  <c r="H232" i="3"/>
  <c r="G232" i="3"/>
  <c r="F232" i="3"/>
  <c r="E232" i="3"/>
  <c r="D232" i="3"/>
  <c r="O231" i="3"/>
  <c r="L231" i="3"/>
  <c r="I231" i="3"/>
  <c r="F231" i="3"/>
  <c r="D230" i="3"/>
  <c r="O228" i="3"/>
  <c r="L228" i="3"/>
  <c r="I228" i="3"/>
  <c r="F228" i="3"/>
  <c r="O227" i="3"/>
  <c r="O226" i="3" s="1"/>
  <c r="L227" i="3"/>
  <c r="I227" i="3"/>
  <c r="I226" i="3" s="1"/>
  <c r="F227" i="3"/>
  <c r="C227" i="3" s="1"/>
  <c r="N226" i="3"/>
  <c r="M226" i="3"/>
  <c r="L226" i="3"/>
  <c r="K226" i="3"/>
  <c r="J226" i="3"/>
  <c r="H226" i="3"/>
  <c r="G226" i="3"/>
  <c r="E226" i="3"/>
  <c r="D226" i="3"/>
  <c r="O225" i="3"/>
  <c r="L225" i="3"/>
  <c r="I225" i="3"/>
  <c r="F225" i="3"/>
  <c r="O224" i="3"/>
  <c r="L224" i="3"/>
  <c r="I224" i="3"/>
  <c r="F224" i="3"/>
  <c r="O223" i="3"/>
  <c r="L223" i="3"/>
  <c r="I223" i="3"/>
  <c r="F223" i="3"/>
  <c r="O222" i="3"/>
  <c r="L222" i="3"/>
  <c r="I222" i="3"/>
  <c r="F222" i="3"/>
  <c r="O221" i="3"/>
  <c r="L221" i="3"/>
  <c r="I221" i="3"/>
  <c r="F221" i="3"/>
  <c r="O220" i="3"/>
  <c r="L220" i="3"/>
  <c r="I220" i="3"/>
  <c r="F220" i="3"/>
  <c r="O219" i="3"/>
  <c r="L219" i="3"/>
  <c r="I219" i="3"/>
  <c r="F219" i="3"/>
  <c r="O218" i="3"/>
  <c r="L218" i="3"/>
  <c r="I218" i="3"/>
  <c r="F218" i="3"/>
  <c r="O217" i="3"/>
  <c r="L217" i="3"/>
  <c r="I217" i="3"/>
  <c r="F217" i="3"/>
  <c r="O216" i="3"/>
  <c r="L216" i="3"/>
  <c r="I216" i="3"/>
  <c r="F216" i="3"/>
  <c r="N215" i="3"/>
  <c r="M215" i="3"/>
  <c r="M203" i="3" s="1"/>
  <c r="K215" i="3"/>
  <c r="J215" i="3"/>
  <c r="H215" i="3"/>
  <c r="G215" i="3"/>
  <c r="G203" i="3" s="1"/>
  <c r="E215" i="3"/>
  <c r="D215" i="3"/>
  <c r="O214" i="3"/>
  <c r="L214" i="3"/>
  <c r="I214" i="3"/>
  <c r="F214" i="3"/>
  <c r="O213" i="3"/>
  <c r="L213" i="3"/>
  <c r="I213" i="3"/>
  <c r="F213" i="3"/>
  <c r="O212" i="3"/>
  <c r="L212" i="3"/>
  <c r="C212" i="3" s="1"/>
  <c r="I212" i="3"/>
  <c r="F212" i="3"/>
  <c r="O211" i="3"/>
  <c r="L211" i="3"/>
  <c r="I211" i="3"/>
  <c r="F211" i="3"/>
  <c r="O210" i="3"/>
  <c r="L210" i="3"/>
  <c r="I210" i="3"/>
  <c r="F210" i="3"/>
  <c r="O209" i="3"/>
  <c r="L209" i="3"/>
  <c r="I209" i="3"/>
  <c r="F209" i="3"/>
  <c r="O208" i="3"/>
  <c r="L208" i="3"/>
  <c r="I208" i="3"/>
  <c r="F208" i="3"/>
  <c r="O207" i="3"/>
  <c r="L207" i="3"/>
  <c r="C207" i="3" s="1"/>
  <c r="I207" i="3"/>
  <c r="F207" i="3"/>
  <c r="O206" i="3"/>
  <c r="L206" i="3"/>
  <c r="I206" i="3"/>
  <c r="F206" i="3"/>
  <c r="O205" i="3"/>
  <c r="L205" i="3"/>
  <c r="I205" i="3"/>
  <c r="F205" i="3"/>
  <c r="F204" i="3" s="1"/>
  <c r="N204" i="3"/>
  <c r="N203" i="3" s="1"/>
  <c r="M204" i="3"/>
  <c r="K204" i="3"/>
  <c r="J204" i="3"/>
  <c r="J203" i="3" s="1"/>
  <c r="H204" i="3"/>
  <c r="G204" i="3"/>
  <c r="E204" i="3"/>
  <c r="E203" i="3" s="1"/>
  <c r="D204" i="3"/>
  <c r="K203" i="3"/>
  <c r="O202" i="3"/>
  <c r="L202" i="3"/>
  <c r="I202" i="3"/>
  <c r="F202" i="3"/>
  <c r="O201" i="3"/>
  <c r="L201" i="3"/>
  <c r="I201" i="3"/>
  <c r="F201" i="3"/>
  <c r="O200" i="3"/>
  <c r="L200" i="3"/>
  <c r="I200" i="3"/>
  <c r="F200" i="3"/>
  <c r="O199" i="3"/>
  <c r="L199" i="3"/>
  <c r="I199" i="3"/>
  <c r="F199" i="3"/>
  <c r="O198" i="3"/>
  <c r="L198" i="3"/>
  <c r="I198" i="3"/>
  <c r="I197" i="3" s="1"/>
  <c r="I195" i="3" s="1"/>
  <c r="F198" i="3"/>
  <c r="N197" i="3"/>
  <c r="M197" i="3"/>
  <c r="M195" i="3" s="1"/>
  <c r="L197" i="3"/>
  <c r="K197" i="3"/>
  <c r="J197" i="3"/>
  <c r="J195" i="3" s="1"/>
  <c r="H197" i="3"/>
  <c r="H195" i="3" s="1"/>
  <c r="G197" i="3"/>
  <c r="G195" i="3" s="1"/>
  <c r="E197" i="3"/>
  <c r="E195" i="3" s="1"/>
  <c r="D197" i="3"/>
  <c r="O196" i="3"/>
  <c r="L196" i="3"/>
  <c r="I196" i="3"/>
  <c r="F196" i="3"/>
  <c r="N195" i="3"/>
  <c r="K195" i="3"/>
  <c r="K194" i="3" s="1"/>
  <c r="D195" i="3"/>
  <c r="O192" i="3"/>
  <c r="L192" i="3"/>
  <c r="I192" i="3"/>
  <c r="I191" i="3" s="1"/>
  <c r="I190" i="3" s="1"/>
  <c r="F192" i="3"/>
  <c r="F191" i="3" s="1"/>
  <c r="F190" i="3" s="1"/>
  <c r="O191" i="3"/>
  <c r="O190" i="3" s="1"/>
  <c r="N191" i="3"/>
  <c r="M191" i="3"/>
  <c r="M190" i="3" s="1"/>
  <c r="M186" i="3" s="1"/>
  <c r="K191" i="3"/>
  <c r="K190" i="3" s="1"/>
  <c r="J191" i="3"/>
  <c r="H191" i="3"/>
  <c r="H190" i="3" s="1"/>
  <c r="H186" i="3" s="1"/>
  <c r="G191" i="3"/>
  <c r="G190" i="3" s="1"/>
  <c r="E191" i="3"/>
  <c r="D191" i="3"/>
  <c r="D190" i="3" s="1"/>
  <c r="N190" i="3"/>
  <c r="N186" i="3" s="1"/>
  <c r="J190" i="3"/>
  <c r="E190" i="3"/>
  <c r="O189" i="3"/>
  <c r="L189" i="3"/>
  <c r="I189" i="3"/>
  <c r="F189" i="3"/>
  <c r="O188" i="3"/>
  <c r="L188" i="3"/>
  <c r="L187" i="3" s="1"/>
  <c r="I188" i="3"/>
  <c r="F188" i="3"/>
  <c r="O187" i="3"/>
  <c r="N187" i="3"/>
  <c r="M187" i="3"/>
  <c r="K187" i="3"/>
  <c r="J187" i="3"/>
  <c r="J186" i="3" s="1"/>
  <c r="H187" i="3"/>
  <c r="G187" i="3"/>
  <c r="F187" i="3"/>
  <c r="E187" i="3"/>
  <c r="D187" i="3"/>
  <c r="O185" i="3"/>
  <c r="L185" i="3"/>
  <c r="I185" i="3"/>
  <c r="F185" i="3"/>
  <c r="O184" i="3"/>
  <c r="L184" i="3"/>
  <c r="L183" i="3" s="1"/>
  <c r="I184" i="3"/>
  <c r="F184" i="3"/>
  <c r="F183" i="3" s="1"/>
  <c r="O183" i="3"/>
  <c r="N183" i="3"/>
  <c r="M183" i="3"/>
  <c r="K183" i="3"/>
  <c r="J183" i="3"/>
  <c r="H183" i="3"/>
  <c r="G183" i="3"/>
  <c r="E183" i="3"/>
  <c r="D183" i="3"/>
  <c r="O182" i="3"/>
  <c r="L182" i="3"/>
  <c r="I182" i="3"/>
  <c r="F182" i="3"/>
  <c r="O181" i="3"/>
  <c r="L181" i="3"/>
  <c r="I181" i="3"/>
  <c r="F181" i="3"/>
  <c r="O180" i="3"/>
  <c r="L180" i="3"/>
  <c r="I180" i="3"/>
  <c r="F180" i="3"/>
  <c r="O179" i="3"/>
  <c r="O178" i="3" s="1"/>
  <c r="L179" i="3"/>
  <c r="L178" i="3" s="1"/>
  <c r="I179" i="3"/>
  <c r="I178" i="3" s="1"/>
  <c r="F179" i="3"/>
  <c r="N178" i="3"/>
  <c r="M178" i="3"/>
  <c r="M173" i="3" s="1"/>
  <c r="M172" i="3" s="1"/>
  <c r="K178" i="3"/>
  <c r="J178" i="3"/>
  <c r="H178" i="3"/>
  <c r="G178" i="3"/>
  <c r="E178" i="3"/>
  <c r="D178" i="3"/>
  <c r="O177" i="3"/>
  <c r="L177" i="3"/>
  <c r="I177" i="3"/>
  <c r="F177" i="3"/>
  <c r="O176" i="3"/>
  <c r="L176" i="3"/>
  <c r="I176" i="3"/>
  <c r="F176" i="3"/>
  <c r="O175" i="3"/>
  <c r="O174" i="3" s="1"/>
  <c r="L175" i="3"/>
  <c r="I175" i="3"/>
  <c r="I174" i="3" s="1"/>
  <c r="F175" i="3"/>
  <c r="F174" i="3" s="1"/>
  <c r="N174" i="3"/>
  <c r="N173" i="3" s="1"/>
  <c r="N172" i="3" s="1"/>
  <c r="M174" i="3"/>
  <c r="K174" i="3"/>
  <c r="J174" i="3"/>
  <c r="J173" i="3" s="1"/>
  <c r="J172" i="3" s="1"/>
  <c r="H174" i="3"/>
  <c r="H173" i="3" s="1"/>
  <c r="H172" i="3" s="1"/>
  <c r="G174" i="3"/>
  <c r="E174" i="3"/>
  <c r="E173" i="3" s="1"/>
  <c r="E172" i="3" s="1"/>
  <c r="D174" i="3"/>
  <c r="D173" i="3" s="1"/>
  <c r="D172" i="3" s="1"/>
  <c r="K173" i="3"/>
  <c r="I173" i="3"/>
  <c r="G173" i="3"/>
  <c r="G172" i="3" s="1"/>
  <c r="O171" i="3"/>
  <c r="L171" i="3"/>
  <c r="I171" i="3"/>
  <c r="C171" i="3" s="1"/>
  <c r="F171" i="3"/>
  <c r="O170" i="3"/>
  <c r="L170" i="3"/>
  <c r="I170" i="3"/>
  <c r="F170" i="3"/>
  <c r="O169" i="3"/>
  <c r="L169" i="3"/>
  <c r="I169" i="3"/>
  <c r="F169" i="3"/>
  <c r="O168" i="3"/>
  <c r="L168" i="3"/>
  <c r="I168" i="3"/>
  <c r="F168" i="3"/>
  <c r="O167" i="3"/>
  <c r="L167" i="3"/>
  <c r="I167" i="3"/>
  <c r="C167" i="3" s="1"/>
  <c r="F167" i="3"/>
  <c r="O166" i="3"/>
  <c r="L166" i="3"/>
  <c r="I166" i="3"/>
  <c r="F166" i="3"/>
  <c r="N165" i="3"/>
  <c r="N164" i="3" s="1"/>
  <c r="M165" i="3"/>
  <c r="M164" i="3" s="1"/>
  <c r="K165" i="3"/>
  <c r="K164" i="3" s="1"/>
  <c r="J165" i="3"/>
  <c r="J164" i="3" s="1"/>
  <c r="H165" i="3"/>
  <c r="G165" i="3"/>
  <c r="G164" i="3" s="1"/>
  <c r="E165" i="3"/>
  <c r="E164" i="3" s="1"/>
  <c r="D165" i="3"/>
  <c r="H164" i="3"/>
  <c r="D164" i="3"/>
  <c r="O163" i="3"/>
  <c r="L163" i="3"/>
  <c r="I163" i="3"/>
  <c r="F163" i="3"/>
  <c r="O162" i="3"/>
  <c r="L162" i="3"/>
  <c r="I162" i="3"/>
  <c r="F162" i="3"/>
  <c r="O161" i="3"/>
  <c r="L161" i="3"/>
  <c r="I161" i="3"/>
  <c r="F161" i="3"/>
  <c r="O160" i="3"/>
  <c r="L160" i="3"/>
  <c r="L159" i="3" s="1"/>
  <c r="I160" i="3"/>
  <c r="F160" i="3"/>
  <c r="F159" i="3" s="1"/>
  <c r="O159" i="3"/>
  <c r="N159" i="3"/>
  <c r="M159" i="3"/>
  <c r="K159" i="3"/>
  <c r="J159" i="3"/>
  <c r="H159" i="3"/>
  <c r="G159" i="3"/>
  <c r="E159" i="3"/>
  <c r="D159" i="3"/>
  <c r="O158" i="3"/>
  <c r="L158" i="3"/>
  <c r="I158" i="3"/>
  <c r="F158" i="3"/>
  <c r="O157" i="3"/>
  <c r="L157" i="3"/>
  <c r="I157" i="3"/>
  <c r="F157" i="3"/>
  <c r="O156" i="3"/>
  <c r="L156" i="3"/>
  <c r="I156" i="3"/>
  <c r="F156" i="3"/>
  <c r="O155" i="3"/>
  <c r="L155" i="3"/>
  <c r="I155" i="3"/>
  <c r="C155" i="3" s="1"/>
  <c r="F155" i="3"/>
  <c r="O154" i="3"/>
  <c r="L154" i="3"/>
  <c r="I154" i="3"/>
  <c r="F154" i="3"/>
  <c r="O153" i="3"/>
  <c r="L153" i="3"/>
  <c r="I153" i="3"/>
  <c r="F153" i="3"/>
  <c r="O152" i="3"/>
  <c r="L152" i="3"/>
  <c r="I152" i="3"/>
  <c r="F152" i="3"/>
  <c r="O151" i="3"/>
  <c r="L151" i="3"/>
  <c r="L150" i="3" s="1"/>
  <c r="I151" i="3"/>
  <c r="F151" i="3"/>
  <c r="N150" i="3"/>
  <c r="M150" i="3"/>
  <c r="K150" i="3"/>
  <c r="J150" i="3"/>
  <c r="H150" i="3"/>
  <c r="G150" i="3"/>
  <c r="E150" i="3"/>
  <c r="D150" i="3"/>
  <c r="O149" i="3"/>
  <c r="L149" i="3"/>
  <c r="I149" i="3"/>
  <c r="F149" i="3"/>
  <c r="O148" i="3"/>
  <c r="L148" i="3"/>
  <c r="I148" i="3"/>
  <c r="F148" i="3"/>
  <c r="O147" i="3"/>
  <c r="L147" i="3"/>
  <c r="I147" i="3"/>
  <c r="F147" i="3"/>
  <c r="O146" i="3"/>
  <c r="L146" i="3"/>
  <c r="I146" i="3"/>
  <c r="F146" i="3"/>
  <c r="O145" i="3"/>
  <c r="L145" i="3"/>
  <c r="I145" i="3"/>
  <c r="F145" i="3"/>
  <c r="O144" i="3"/>
  <c r="L144" i="3"/>
  <c r="I144" i="3"/>
  <c r="F144" i="3"/>
  <c r="N143" i="3"/>
  <c r="M143" i="3"/>
  <c r="K143" i="3"/>
  <c r="J143" i="3"/>
  <c r="I143" i="3"/>
  <c r="H143" i="3"/>
  <c r="G143" i="3"/>
  <c r="E143" i="3"/>
  <c r="D143" i="3"/>
  <c r="O142" i="3"/>
  <c r="L142" i="3"/>
  <c r="I142" i="3"/>
  <c r="F142" i="3"/>
  <c r="O141" i="3"/>
  <c r="O140" i="3" s="1"/>
  <c r="L141" i="3"/>
  <c r="I141" i="3"/>
  <c r="I140" i="3" s="1"/>
  <c r="F141" i="3"/>
  <c r="C141" i="3" s="1"/>
  <c r="N140" i="3"/>
  <c r="M140" i="3"/>
  <c r="K140" i="3"/>
  <c r="J140" i="3"/>
  <c r="H140" i="3"/>
  <c r="G140" i="3"/>
  <c r="E140" i="3"/>
  <c r="D140" i="3"/>
  <c r="O139" i="3"/>
  <c r="L139" i="3"/>
  <c r="I139" i="3"/>
  <c r="F139" i="3"/>
  <c r="O138" i="3"/>
  <c r="L138" i="3"/>
  <c r="I138" i="3"/>
  <c r="F138" i="3"/>
  <c r="O137" i="3"/>
  <c r="L137" i="3"/>
  <c r="I137" i="3"/>
  <c r="F137" i="3"/>
  <c r="O136" i="3"/>
  <c r="L136" i="3"/>
  <c r="I136" i="3"/>
  <c r="I135" i="3" s="1"/>
  <c r="F136" i="3"/>
  <c r="N135" i="3"/>
  <c r="M135" i="3"/>
  <c r="K135" i="3"/>
  <c r="J135" i="3"/>
  <c r="H135" i="3"/>
  <c r="G135" i="3"/>
  <c r="E135" i="3"/>
  <c r="D135" i="3"/>
  <c r="O134" i="3"/>
  <c r="L134" i="3"/>
  <c r="I134" i="3"/>
  <c r="F134" i="3"/>
  <c r="O133" i="3"/>
  <c r="L133" i="3"/>
  <c r="I133" i="3"/>
  <c r="F133" i="3"/>
  <c r="O132" i="3"/>
  <c r="L132" i="3"/>
  <c r="I132" i="3"/>
  <c r="F132" i="3"/>
  <c r="O131" i="3"/>
  <c r="L131" i="3"/>
  <c r="L130" i="3" s="1"/>
  <c r="I131" i="3"/>
  <c r="F131" i="3"/>
  <c r="N130" i="3"/>
  <c r="M130" i="3"/>
  <c r="M129" i="3" s="1"/>
  <c r="K130" i="3"/>
  <c r="J130" i="3"/>
  <c r="H130" i="3"/>
  <c r="G130" i="3"/>
  <c r="E130" i="3"/>
  <c r="D130" i="3"/>
  <c r="E129" i="3"/>
  <c r="O128" i="3"/>
  <c r="L128" i="3"/>
  <c r="L127" i="3" s="1"/>
  <c r="I128" i="3"/>
  <c r="I127" i="3" s="1"/>
  <c r="F128" i="3"/>
  <c r="F127" i="3" s="1"/>
  <c r="O127" i="3"/>
  <c r="N127" i="3"/>
  <c r="M127" i="3"/>
  <c r="K127" i="3"/>
  <c r="J127" i="3"/>
  <c r="H127" i="3"/>
  <c r="G127" i="3"/>
  <c r="E127" i="3"/>
  <c r="D127" i="3"/>
  <c r="O126" i="3"/>
  <c r="L126" i="3"/>
  <c r="I126" i="3"/>
  <c r="F126" i="3"/>
  <c r="O125" i="3"/>
  <c r="L125" i="3"/>
  <c r="I125" i="3"/>
  <c r="F125" i="3"/>
  <c r="O124" i="3"/>
  <c r="L124" i="3"/>
  <c r="I124" i="3"/>
  <c r="F124" i="3"/>
  <c r="O123" i="3"/>
  <c r="L123" i="3"/>
  <c r="I123" i="3"/>
  <c r="F123" i="3"/>
  <c r="O122" i="3"/>
  <c r="L122" i="3"/>
  <c r="I122" i="3"/>
  <c r="F122" i="3"/>
  <c r="N121" i="3"/>
  <c r="M121" i="3"/>
  <c r="K121" i="3"/>
  <c r="J121" i="3"/>
  <c r="H121" i="3"/>
  <c r="G121" i="3"/>
  <c r="E121" i="3"/>
  <c r="D121" i="3"/>
  <c r="O120" i="3"/>
  <c r="L120" i="3"/>
  <c r="I120" i="3"/>
  <c r="F120" i="3"/>
  <c r="O119" i="3"/>
  <c r="L119" i="3"/>
  <c r="I119" i="3"/>
  <c r="F119" i="3"/>
  <c r="O118" i="3"/>
  <c r="L118" i="3"/>
  <c r="C118" i="3" s="1"/>
  <c r="I118" i="3"/>
  <c r="F118" i="3"/>
  <c r="O117" i="3"/>
  <c r="L117" i="3"/>
  <c r="I117" i="3"/>
  <c r="F117" i="3"/>
  <c r="O116" i="3"/>
  <c r="L116" i="3"/>
  <c r="I116" i="3"/>
  <c r="F116" i="3"/>
  <c r="F115" i="3" s="1"/>
  <c r="N115" i="3"/>
  <c r="M115" i="3"/>
  <c r="K115" i="3"/>
  <c r="J115" i="3"/>
  <c r="H115" i="3"/>
  <c r="G115" i="3"/>
  <c r="E115" i="3"/>
  <c r="D115" i="3"/>
  <c r="O114" i="3"/>
  <c r="L114" i="3"/>
  <c r="I114" i="3"/>
  <c r="F114" i="3"/>
  <c r="O113" i="3"/>
  <c r="L113" i="3"/>
  <c r="I113" i="3"/>
  <c r="F113" i="3"/>
  <c r="O112" i="3"/>
  <c r="L112" i="3"/>
  <c r="L111" i="3" s="1"/>
  <c r="I112" i="3"/>
  <c r="I111" i="3" s="1"/>
  <c r="F112" i="3"/>
  <c r="F111" i="3" s="1"/>
  <c r="O111" i="3"/>
  <c r="N111" i="3"/>
  <c r="M111" i="3"/>
  <c r="K111" i="3"/>
  <c r="J111" i="3"/>
  <c r="H111" i="3"/>
  <c r="G111" i="3"/>
  <c r="E111" i="3"/>
  <c r="D111" i="3"/>
  <c r="O110" i="3"/>
  <c r="L110" i="3"/>
  <c r="I110" i="3"/>
  <c r="C110" i="3" s="1"/>
  <c r="F110" i="3"/>
  <c r="O109" i="3"/>
  <c r="L109" i="3"/>
  <c r="I109" i="3"/>
  <c r="F109" i="3"/>
  <c r="O108" i="3"/>
  <c r="L108" i="3"/>
  <c r="I108" i="3"/>
  <c r="F108" i="3"/>
  <c r="O107" i="3"/>
  <c r="L107" i="3"/>
  <c r="I107" i="3"/>
  <c r="F107" i="3"/>
  <c r="O106" i="3"/>
  <c r="L106" i="3"/>
  <c r="I106" i="3"/>
  <c r="F106" i="3"/>
  <c r="O105" i="3"/>
  <c r="L105" i="3"/>
  <c r="I105" i="3"/>
  <c r="F105" i="3"/>
  <c r="O104" i="3"/>
  <c r="L104" i="3"/>
  <c r="I104" i="3"/>
  <c r="F104" i="3"/>
  <c r="O103" i="3"/>
  <c r="L103" i="3"/>
  <c r="I103" i="3"/>
  <c r="F103" i="3"/>
  <c r="N102" i="3"/>
  <c r="M102" i="3"/>
  <c r="K102" i="3"/>
  <c r="J102" i="3"/>
  <c r="H102" i="3"/>
  <c r="G102" i="3"/>
  <c r="E102" i="3"/>
  <c r="D102" i="3"/>
  <c r="O101" i="3"/>
  <c r="L101" i="3"/>
  <c r="I101" i="3"/>
  <c r="F101" i="3"/>
  <c r="O100" i="3"/>
  <c r="L100" i="3"/>
  <c r="I100" i="3"/>
  <c r="F100" i="3"/>
  <c r="O99" i="3"/>
  <c r="L99" i="3"/>
  <c r="I99" i="3"/>
  <c r="F99" i="3"/>
  <c r="O98" i="3"/>
  <c r="L98" i="3"/>
  <c r="I98" i="3"/>
  <c r="F98" i="3"/>
  <c r="O97" i="3"/>
  <c r="L97" i="3"/>
  <c r="I97" i="3"/>
  <c r="F97" i="3"/>
  <c r="O96" i="3"/>
  <c r="L96" i="3"/>
  <c r="I96" i="3"/>
  <c r="F96" i="3"/>
  <c r="O95" i="3"/>
  <c r="L95" i="3"/>
  <c r="I95" i="3"/>
  <c r="F95" i="3"/>
  <c r="N94" i="3"/>
  <c r="M94" i="3"/>
  <c r="K94" i="3"/>
  <c r="J94" i="3"/>
  <c r="H94" i="3"/>
  <c r="G94" i="3"/>
  <c r="E94" i="3"/>
  <c r="D94" i="3"/>
  <c r="O93" i="3"/>
  <c r="L93" i="3"/>
  <c r="I93" i="3"/>
  <c r="F93" i="3"/>
  <c r="O92" i="3"/>
  <c r="L92" i="3"/>
  <c r="I92" i="3"/>
  <c r="F92" i="3"/>
  <c r="O91" i="3"/>
  <c r="L91" i="3"/>
  <c r="L88" i="3" s="1"/>
  <c r="I91" i="3"/>
  <c r="F91" i="3"/>
  <c r="O90" i="3"/>
  <c r="L90" i="3"/>
  <c r="I90" i="3"/>
  <c r="F90" i="3"/>
  <c r="O89" i="3"/>
  <c r="L89" i="3"/>
  <c r="I89" i="3"/>
  <c r="I88" i="3" s="1"/>
  <c r="F89" i="3"/>
  <c r="N88" i="3"/>
  <c r="M88" i="3"/>
  <c r="K88" i="3"/>
  <c r="J88" i="3"/>
  <c r="H88" i="3"/>
  <c r="G88" i="3"/>
  <c r="E88" i="3"/>
  <c r="D88" i="3"/>
  <c r="O87" i="3"/>
  <c r="L87" i="3"/>
  <c r="I87" i="3"/>
  <c r="F87" i="3"/>
  <c r="O86" i="3"/>
  <c r="L86" i="3"/>
  <c r="I86" i="3"/>
  <c r="F86" i="3"/>
  <c r="O85" i="3"/>
  <c r="L85" i="3"/>
  <c r="I85" i="3"/>
  <c r="F85" i="3"/>
  <c r="O84" i="3"/>
  <c r="L84" i="3"/>
  <c r="I84" i="3"/>
  <c r="F84" i="3"/>
  <c r="N83" i="3"/>
  <c r="M83" i="3"/>
  <c r="K83" i="3"/>
  <c r="J83" i="3"/>
  <c r="H83" i="3"/>
  <c r="G83" i="3"/>
  <c r="E83" i="3"/>
  <c r="D83" i="3"/>
  <c r="O81" i="3"/>
  <c r="L81" i="3"/>
  <c r="I81" i="3"/>
  <c r="F81" i="3"/>
  <c r="O80" i="3"/>
  <c r="O79" i="3" s="1"/>
  <c r="L80" i="3"/>
  <c r="I80" i="3"/>
  <c r="I79" i="3" s="1"/>
  <c r="F80" i="3"/>
  <c r="N79" i="3"/>
  <c r="M79" i="3"/>
  <c r="L79" i="3"/>
  <c r="K79" i="3"/>
  <c r="J79" i="3"/>
  <c r="H79" i="3"/>
  <c r="G79" i="3"/>
  <c r="F79" i="3"/>
  <c r="E79" i="3"/>
  <c r="D79" i="3"/>
  <c r="O78" i="3"/>
  <c r="L78" i="3"/>
  <c r="I78" i="3"/>
  <c r="F78" i="3"/>
  <c r="O77" i="3"/>
  <c r="O76" i="3" s="1"/>
  <c r="L77" i="3"/>
  <c r="L76" i="3" s="1"/>
  <c r="L75" i="3" s="1"/>
  <c r="I77" i="3"/>
  <c r="F77" i="3"/>
  <c r="N76" i="3"/>
  <c r="M76" i="3"/>
  <c r="M75" i="3" s="1"/>
  <c r="K76" i="3"/>
  <c r="J76" i="3"/>
  <c r="I76" i="3"/>
  <c r="I75" i="3" s="1"/>
  <c r="H76" i="3"/>
  <c r="H75" i="3" s="1"/>
  <c r="G76" i="3"/>
  <c r="E76" i="3"/>
  <c r="D76" i="3"/>
  <c r="D75" i="3" s="1"/>
  <c r="O73" i="3"/>
  <c r="L73" i="3"/>
  <c r="I73" i="3"/>
  <c r="F73" i="3"/>
  <c r="O72" i="3"/>
  <c r="L72" i="3"/>
  <c r="I72" i="3"/>
  <c r="F72" i="3"/>
  <c r="O71" i="3"/>
  <c r="L71" i="3"/>
  <c r="I71" i="3"/>
  <c r="F71" i="3"/>
  <c r="O70" i="3"/>
  <c r="L70" i="3"/>
  <c r="I70" i="3"/>
  <c r="F70" i="3"/>
  <c r="O69" i="3"/>
  <c r="L69" i="3"/>
  <c r="I69" i="3"/>
  <c r="F69" i="3"/>
  <c r="N68" i="3"/>
  <c r="M68" i="3"/>
  <c r="M66" i="3" s="1"/>
  <c r="K68" i="3"/>
  <c r="K66" i="3" s="1"/>
  <c r="J68" i="3"/>
  <c r="J66" i="3" s="1"/>
  <c r="H68" i="3"/>
  <c r="H66" i="3" s="1"/>
  <c r="G68" i="3"/>
  <c r="E68" i="3"/>
  <c r="E66" i="3" s="1"/>
  <c r="D68" i="3"/>
  <c r="D66" i="3" s="1"/>
  <c r="O67" i="3"/>
  <c r="L67" i="3"/>
  <c r="I67" i="3"/>
  <c r="F67" i="3"/>
  <c r="N66" i="3"/>
  <c r="G66" i="3"/>
  <c r="O65" i="3"/>
  <c r="L65" i="3"/>
  <c r="I65" i="3"/>
  <c r="F65" i="3"/>
  <c r="O64" i="3"/>
  <c r="L64" i="3"/>
  <c r="I64" i="3"/>
  <c r="F64" i="3"/>
  <c r="O63" i="3"/>
  <c r="L63" i="3"/>
  <c r="I63" i="3"/>
  <c r="F63" i="3"/>
  <c r="O62" i="3"/>
  <c r="L62" i="3"/>
  <c r="I62" i="3"/>
  <c r="F62" i="3"/>
  <c r="C62" i="3"/>
  <c r="O61" i="3"/>
  <c r="L61" i="3"/>
  <c r="I61" i="3"/>
  <c r="F61" i="3"/>
  <c r="C61" i="3" s="1"/>
  <c r="O60" i="3"/>
  <c r="L60" i="3"/>
  <c r="I60" i="3"/>
  <c r="F60" i="3"/>
  <c r="O59" i="3"/>
  <c r="L59" i="3"/>
  <c r="I59" i="3"/>
  <c r="F59" i="3"/>
  <c r="C59" i="3" s="1"/>
  <c r="O58" i="3"/>
  <c r="L58" i="3"/>
  <c r="I58" i="3"/>
  <c r="F58" i="3"/>
  <c r="C58" i="3" s="1"/>
  <c r="N57" i="3"/>
  <c r="M57" i="3"/>
  <c r="L57" i="3"/>
  <c r="K57" i="3"/>
  <c r="K53" i="3" s="1"/>
  <c r="K52" i="3" s="1"/>
  <c r="J57" i="3"/>
  <c r="H57" i="3"/>
  <c r="H53" i="3" s="1"/>
  <c r="G57" i="3"/>
  <c r="G53" i="3" s="1"/>
  <c r="G52" i="3" s="1"/>
  <c r="E57" i="3"/>
  <c r="E53" i="3" s="1"/>
  <c r="E52" i="3" s="1"/>
  <c r="D57" i="3"/>
  <c r="O56" i="3"/>
  <c r="L56" i="3"/>
  <c r="I56" i="3"/>
  <c r="F56" i="3"/>
  <c r="O55" i="3"/>
  <c r="L55" i="3"/>
  <c r="L54" i="3" s="1"/>
  <c r="L53" i="3" s="1"/>
  <c r="I55" i="3"/>
  <c r="I54" i="3" s="1"/>
  <c r="F55" i="3"/>
  <c r="O54" i="3"/>
  <c r="N53" i="3"/>
  <c r="M53" i="3"/>
  <c r="M52" i="3" s="1"/>
  <c r="J53" i="3"/>
  <c r="D53" i="3"/>
  <c r="D52" i="3" s="1"/>
  <c r="O46" i="3"/>
  <c r="C46" i="3" s="1"/>
  <c r="O45" i="3"/>
  <c r="N44" i="3"/>
  <c r="M44" i="3"/>
  <c r="L43" i="3"/>
  <c r="L42" i="3" s="1"/>
  <c r="I43" i="3"/>
  <c r="I42" i="3" s="1"/>
  <c r="F43" i="3"/>
  <c r="K42" i="3"/>
  <c r="J42" i="3"/>
  <c r="H42" i="3"/>
  <c r="G42" i="3"/>
  <c r="E42" i="3"/>
  <c r="E20" i="3" s="1"/>
  <c r="D42" i="3"/>
  <c r="F41" i="3"/>
  <c r="C41" i="3" s="1"/>
  <c r="L40" i="3"/>
  <c r="C40" i="3" s="1"/>
  <c r="L39" i="3"/>
  <c r="C39" i="3" s="1"/>
  <c r="L38" i="3"/>
  <c r="C38" i="3" s="1"/>
  <c r="L37" i="3"/>
  <c r="K36" i="3"/>
  <c r="J36" i="3"/>
  <c r="L35" i="3"/>
  <c r="C35" i="3" s="1"/>
  <c r="L34" i="3"/>
  <c r="K33" i="3"/>
  <c r="J33" i="3"/>
  <c r="L32" i="3"/>
  <c r="C32" i="3" s="1"/>
  <c r="K31" i="3"/>
  <c r="J31" i="3"/>
  <c r="L30" i="3"/>
  <c r="C30" i="3" s="1"/>
  <c r="L29" i="3"/>
  <c r="C29" i="3" s="1"/>
  <c r="L28" i="3"/>
  <c r="K27" i="3"/>
  <c r="J27" i="3"/>
  <c r="J26" i="3" s="1"/>
  <c r="F25" i="3"/>
  <c r="C25" i="3" s="1"/>
  <c r="I24" i="3"/>
  <c r="F24" i="3"/>
  <c r="O23" i="3"/>
  <c r="L23" i="3"/>
  <c r="I23" i="3"/>
  <c r="F23" i="3"/>
  <c r="O22" i="3"/>
  <c r="O21" i="3" s="1"/>
  <c r="L22" i="3"/>
  <c r="I22" i="3"/>
  <c r="I21" i="3" s="1"/>
  <c r="F22" i="3"/>
  <c r="F21" i="3" s="1"/>
  <c r="F287" i="3" s="1"/>
  <c r="N21" i="3"/>
  <c r="M21" i="3"/>
  <c r="M287" i="3" s="1"/>
  <c r="K21" i="3"/>
  <c r="K287" i="3" s="1"/>
  <c r="K286" i="3" s="1"/>
  <c r="J21" i="3"/>
  <c r="J287" i="3" s="1"/>
  <c r="J286" i="3" s="1"/>
  <c r="H21" i="3"/>
  <c r="G21" i="3"/>
  <c r="E21" i="3"/>
  <c r="E287" i="3" s="1"/>
  <c r="E286" i="3" s="1"/>
  <c r="D21" i="3"/>
  <c r="D287" i="3" s="1"/>
  <c r="D286" i="3" s="1"/>
  <c r="M20" i="3"/>
  <c r="C74" i="7" l="1"/>
  <c r="C268" i="7"/>
  <c r="F284" i="7"/>
  <c r="C194" i="7"/>
  <c r="F193" i="7"/>
  <c r="C186" i="7"/>
  <c r="L284" i="7"/>
  <c r="F51" i="7"/>
  <c r="C52" i="7"/>
  <c r="I284" i="7"/>
  <c r="I193" i="7"/>
  <c r="I50" i="7" s="1"/>
  <c r="C229" i="7"/>
  <c r="L51" i="7"/>
  <c r="L50" i="7" s="1"/>
  <c r="D75" i="4"/>
  <c r="E129" i="4"/>
  <c r="J286" i="4"/>
  <c r="I88" i="4"/>
  <c r="I215" i="4"/>
  <c r="C231" i="4"/>
  <c r="O111" i="4"/>
  <c r="L121" i="4"/>
  <c r="C22" i="4"/>
  <c r="J26" i="4"/>
  <c r="C108" i="4"/>
  <c r="L143" i="4"/>
  <c r="J172" i="4"/>
  <c r="I187" i="4"/>
  <c r="C198" i="4"/>
  <c r="F21" i="4"/>
  <c r="C21" i="4" s="1"/>
  <c r="O68" i="4"/>
  <c r="O66" i="4" s="1"/>
  <c r="M75" i="4"/>
  <c r="L76" i="4"/>
  <c r="L75" i="4" s="1"/>
  <c r="G75" i="4"/>
  <c r="C80" i="4"/>
  <c r="C81" i="4"/>
  <c r="G82" i="4"/>
  <c r="C114" i="4"/>
  <c r="C126" i="4"/>
  <c r="O130" i="4"/>
  <c r="F159" i="4"/>
  <c r="C176" i="4"/>
  <c r="D173" i="4"/>
  <c r="F186" i="4"/>
  <c r="C212" i="4"/>
  <c r="C273" i="4"/>
  <c r="C290" i="4"/>
  <c r="M229" i="4"/>
  <c r="E286" i="4"/>
  <c r="C106" i="4"/>
  <c r="C117" i="4"/>
  <c r="G287" i="4"/>
  <c r="G286" i="4" s="1"/>
  <c r="M287" i="4"/>
  <c r="M286" i="4" s="1"/>
  <c r="L31" i="4"/>
  <c r="C31" i="4" s="1"/>
  <c r="G20" i="4"/>
  <c r="J52" i="4"/>
  <c r="I68" i="4"/>
  <c r="I66" i="4" s="1"/>
  <c r="C122" i="4"/>
  <c r="F135" i="4"/>
  <c r="C137" i="4"/>
  <c r="C148" i="4"/>
  <c r="C152" i="4"/>
  <c r="C155" i="4"/>
  <c r="C168" i="4"/>
  <c r="C169" i="4"/>
  <c r="C171" i="4"/>
  <c r="K173" i="4"/>
  <c r="K172" i="4" s="1"/>
  <c r="I173" i="4"/>
  <c r="I172" i="4" s="1"/>
  <c r="C180" i="4"/>
  <c r="E186" i="4"/>
  <c r="J186" i="4"/>
  <c r="C192" i="4"/>
  <c r="L197" i="4"/>
  <c r="L195" i="4" s="1"/>
  <c r="J203" i="4"/>
  <c r="C206" i="4"/>
  <c r="G230" i="4"/>
  <c r="C235" i="4"/>
  <c r="C239" i="4"/>
  <c r="C246" i="4"/>
  <c r="C255" i="4"/>
  <c r="E258" i="4"/>
  <c r="O263" i="4"/>
  <c r="C283" i="4"/>
  <c r="I54" i="4"/>
  <c r="L21" i="4"/>
  <c r="H52" i="4"/>
  <c r="N287" i="4"/>
  <c r="N286" i="4" s="1"/>
  <c r="N20" i="4"/>
  <c r="H82" i="4"/>
  <c r="H74" i="4" s="1"/>
  <c r="I57" i="4"/>
  <c r="C65" i="4"/>
  <c r="K52" i="4"/>
  <c r="C72" i="4"/>
  <c r="C73" i="4"/>
  <c r="O76" i="4"/>
  <c r="O75" i="4" s="1"/>
  <c r="O83" i="4"/>
  <c r="L83" i="4"/>
  <c r="C92" i="4"/>
  <c r="C93" i="4"/>
  <c r="C95" i="4"/>
  <c r="C96" i="4"/>
  <c r="O94" i="4"/>
  <c r="I115" i="4"/>
  <c r="C120" i="4"/>
  <c r="J129" i="4"/>
  <c r="I135" i="4"/>
  <c r="C135" i="4" s="1"/>
  <c r="C139" i="4"/>
  <c r="C154" i="4"/>
  <c r="C159" i="4"/>
  <c r="C161" i="4"/>
  <c r="C163" i="4"/>
  <c r="C170" i="4"/>
  <c r="M173" i="4"/>
  <c r="M172" i="4" s="1"/>
  <c r="O178" i="4"/>
  <c r="O173" i="4" s="1"/>
  <c r="O172" i="4" s="1"/>
  <c r="C185" i="4"/>
  <c r="D186" i="4"/>
  <c r="H186" i="4"/>
  <c r="C188" i="4"/>
  <c r="C201" i="4"/>
  <c r="C202" i="4"/>
  <c r="I204" i="4"/>
  <c r="C209" i="4"/>
  <c r="M203" i="4"/>
  <c r="K230" i="4"/>
  <c r="I234" i="4"/>
  <c r="F237" i="4"/>
  <c r="F230" i="4" s="1"/>
  <c r="C238" i="4"/>
  <c r="O237" i="4"/>
  <c r="C244" i="4"/>
  <c r="F245" i="4"/>
  <c r="C245" i="4" s="1"/>
  <c r="I245" i="4"/>
  <c r="C252" i="4"/>
  <c r="I263" i="4"/>
  <c r="O275" i="4"/>
  <c r="O269" i="4" s="1"/>
  <c r="O268" i="4" s="1"/>
  <c r="I281" i="4"/>
  <c r="O288" i="4"/>
  <c r="D229" i="4"/>
  <c r="F287" i="4"/>
  <c r="K287" i="4"/>
  <c r="K286" i="4" s="1"/>
  <c r="C43" i="4"/>
  <c r="L57" i="4"/>
  <c r="L53" i="4" s="1"/>
  <c r="C64" i="4"/>
  <c r="G52" i="4"/>
  <c r="N75" i="4"/>
  <c r="C85" i="4"/>
  <c r="M82" i="4"/>
  <c r="M74" i="4" s="1"/>
  <c r="M51" i="4" s="1"/>
  <c r="C101" i="4"/>
  <c r="C103" i="4"/>
  <c r="C113" i="4"/>
  <c r="C127" i="4"/>
  <c r="K129" i="4"/>
  <c r="K74" i="4" s="1"/>
  <c r="K51" i="4" s="1"/>
  <c r="M129" i="4"/>
  <c r="C149" i="4"/>
  <c r="C157" i="4"/>
  <c r="L165" i="4"/>
  <c r="L164" i="4" s="1"/>
  <c r="C181" i="4"/>
  <c r="H194" i="4"/>
  <c r="M194" i="4"/>
  <c r="M193" i="4" s="1"/>
  <c r="L204" i="4"/>
  <c r="C214" i="4"/>
  <c r="D203" i="4"/>
  <c r="C220" i="4"/>
  <c r="E203" i="4"/>
  <c r="E194" i="4" s="1"/>
  <c r="E193" i="4" s="1"/>
  <c r="C228" i="4"/>
  <c r="G229" i="4"/>
  <c r="E230" i="4"/>
  <c r="E229" i="4" s="1"/>
  <c r="C242" i="4"/>
  <c r="C256" i="4"/>
  <c r="E268" i="4"/>
  <c r="C274" i="4"/>
  <c r="C277" i="4"/>
  <c r="C282" i="4"/>
  <c r="C292" i="4"/>
  <c r="I259" i="4"/>
  <c r="I258" i="4" s="1"/>
  <c r="F42" i="4"/>
  <c r="C42" i="4" s="1"/>
  <c r="J20" i="4"/>
  <c r="C55" i="4"/>
  <c r="O57" i="4"/>
  <c r="C63" i="4"/>
  <c r="I83" i="4"/>
  <c r="C87" i="4"/>
  <c r="L88" i="4"/>
  <c r="L94" i="4"/>
  <c r="I102" i="4"/>
  <c r="C107" i="4"/>
  <c r="C109" i="4"/>
  <c r="O102" i="4"/>
  <c r="O115" i="4"/>
  <c r="L115" i="4"/>
  <c r="C124" i="4"/>
  <c r="C125" i="4"/>
  <c r="C128" i="4"/>
  <c r="G129" i="4"/>
  <c r="I130" i="4"/>
  <c r="O135" i="4"/>
  <c r="L135" i="4"/>
  <c r="C145" i="4"/>
  <c r="O150" i="4"/>
  <c r="C167" i="4"/>
  <c r="O174" i="4"/>
  <c r="L178" i="4"/>
  <c r="C182" i="4"/>
  <c r="K186" i="4"/>
  <c r="C189" i="4"/>
  <c r="J194" i="4"/>
  <c r="C200" i="4"/>
  <c r="C208" i="4"/>
  <c r="C224" i="4"/>
  <c r="C227" i="4"/>
  <c r="N230" i="4"/>
  <c r="N229" i="4" s="1"/>
  <c r="L245" i="4"/>
  <c r="C253" i="4"/>
  <c r="O251" i="4"/>
  <c r="O250" i="4" s="1"/>
  <c r="K258" i="4"/>
  <c r="O271" i="4"/>
  <c r="N52" i="3"/>
  <c r="I57" i="3"/>
  <c r="C70" i="3"/>
  <c r="C85" i="3"/>
  <c r="K82" i="3"/>
  <c r="C90" i="3"/>
  <c r="C91" i="3"/>
  <c r="N82" i="3"/>
  <c r="C111" i="3"/>
  <c r="C113" i="3"/>
  <c r="C114" i="3"/>
  <c r="C117" i="3"/>
  <c r="C137" i="3"/>
  <c r="F140" i="3"/>
  <c r="C147" i="3"/>
  <c r="C163" i="3"/>
  <c r="J194" i="3"/>
  <c r="C206" i="3"/>
  <c r="H203" i="3"/>
  <c r="H194" i="3" s="1"/>
  <c r="C231" i="3"/>
  <c r="N230" i="3"/>
  <c r="N229" i="3" s="1"/>
  <c r="C239" i="3"/>
  <c r="C242" i="3"/>
  <c r="C254" i="3"/>
  <c r="O251" i="3"/>
  <c r="O250" i="3" s="1"/>
  <c r="C262" i="3"/>
  <c r="D258" i="3"/>
  <c r="I275" i="3"/>
  <c r="G129" i="3"/>
  <c r="I269" i="3"/>
  <c r="I268" i="3" s="1"/>
  <c r="J52" i="3"/>
  <c r="I68" i="3"/>
  <c r="G82" i="3"/>
  <c r="G74" i="3" s="1"/>
  <c r="G51" i="3" s="1"/>
  <c r="C98" i="3"/>
  <c r="C105" i="3"/>
  <c r="C106" i="3"/>
  <c r="C109" i="3"/>
  <c r="C125" i="3"/>
  <c r="C126" i="3"/>
  <c r="C133" i="3"/>
  <c r="C151" i="3"/>
  <c r="C152" i="3"/>
  <c r="O165" i="3"/>
  <c r="O164" i="3" s="1"/>
  <c r="C179" i="3"/>
  <c r="C180" i="3"/>
  <c r="E186" i="3"/>
  <c r="O197" i="3"/>
  <c r="O195" i="3" s="1"/>
  <c r="C211" i="3"/>
  <c r="C219" i="3"/>
  <c r="C223" i="3"/>
  <c r="D203" i="3"/>
  <c r="D194" i="3" s="1"/>
  <c r="D193" i="3" s="1"/>
  <c r="K230" i="3"/>
  <c r="C247" i="3"/>
  <c r="C267" i="3"/>
  <c r="C293" i="3"/>
  <c r="C294" i="3"/>
  <c r="L94" i="3"/>
  <c r="L245" i="3"/>
  <c r="D20" i="3"/>
  <c r="M286" i="3"/>
  <c r="C43" i="3"/>
  <c r="G75" i="3"/>
  <c r="K75" i="3"/>
  <c r="C78" i="3"/>
  <c r="J75" i="3"/>
  <c r="N75" i="3"/>
  <c r="O83" i="3"/>
  <c r="C103" i="3"/>
  <c r="I121" i="3"/>
  <c r="C131" i="3"/>
  <c r="I165" i="3"/>
  <c r="I164" i="3" s="1"/>
  <c r="C175" i="3"/>
  <c r="F186" i="3"/>
  <c r="C199" i="3"/>
  <c r="C200" i="3"/>
  <c r="C202" i="3"/>
  <c r="C235" i="3"/>
  <c r="C236" i="3"/>
  <c r="G230" i="3"/>
  <c r="G229" i="3" s="1"/>
  <c r="G284" i="3" s="1"/>
  <c r="L251" i="3"/>
  <c r="L250" i="3" s="1"/>
  <c r="H258" i="3"/>
  <c r="O271" i="3"/>
  <c r="O275" i="3"/>
  <c r="C291" i="3"/>
  <c r="C21" i="3"/>
  <c r="L174" i="3"/>
  <c r="L173" i="3" s="1"/>
  <c r="L172" i="3" s="1"/>
  <c r="C22" i="3"/>
  <c r="L31" i="3"/>
  <c r="C31" i="3" s="1"/>
  <c r="I66" i="3"/>
  <c r="H82" i="3"/>
  <c r="L102" i="3"/>
  <c r="C122" i="3"/>
  <c r="C123" i="3"/>
  <c r="L121" i="3"/>
  <c r="K129" i="3"/>
  <c r="L140" i="3"/>
  <c r="C140" i="3" s="1"/>
  <c r="C145" i="3"/>
  <c r="C157" i="3"/>
  <c r="C162" i="3"/>
  <c r="C169" i="3"/>
  <c r="G186" i="3"/>
  <c r="E194" i="3"/>
  <c r="E193" i="3" s="1"/>
  <c r="C209" i="3"/>
  <c r="C214" i="3"/>
  <c r="F226" i="3"/>
  <c r="C233" i="3"/>
  <c r="H230" i="3"/>
  <c r="L234" i="3"/>
  <c r="C234" i="3" s="1"/>
  <c r="C257" i="3"/>
  <c r="C277" i="3"/>
  <c r="C289" i="3"/>
  <c r="L288" i="3"/>
  <c r="I20" i="3"/>
  <c r="C71" i="3"/>
  <c r="C72" i="3"/>
  <c r="C73" i="3"/>
  <c r="C124" i="3"/>
  <c r="C139" i="3"/>
  <c r="C149" i="3"/>
  <c r="C177" i="3"/>
  <c r="N194" i="3"/>
  <c r="L204" i="3"/>
  <c r="I215" i="3"/>
  <c r="C220" i="3"/>
  <c r="C221" i="3"/>
  <c r="C222" i="3"/>
  <c r="O215" i="3"/>
  <c r="O237" i="3"/>
  <c r="O230" i="3" s="1"/>
  <c r="C249" i="3"/>
  <c r="L263" i="3"/>
  <c r="L258" i="3" s="1"/>
  <c r="C270" i="3"/>
  <c r="C278" i="3"/>
  <c r="C290" i="3"/>
  <c r="D229" i="3"/>
  <c r="H287" i="3"/>
  <c r="H286" i="3" s="1"/>
  <c r="N287" i="3"/>
  <c r="N286" i="3" s="1"/>
  <c r="L21" i="3"/>
  <c r="K26" i="3"/>
  <c r="F42" i="3"/>
  <c r="C42" i="3" s="1"/>
  <c r="H52" i="3"/>
  <c r="C63" i="3"/>
  <c r="C64" i="3"/>
  <c r="C65" i="3"/>
  <c r="L68" i="3"/>
  <c r="L66" i="3" s="1"/>
  <c r="L52" i="3" s="1"/>
  <c r="E75" i="3"/>
  <c r="O75" i="3"/>
  <c r="C79" i="3"/>
  <c r="C80" i="3"/>
  <c r="C81" i="3"/>
  <c r="C93" i="3"/>
  <c r="J82" i="3"/>
  <c r="F94" i="3"/>
  <c r="C97" i="3"/>
  <c r="C107" i="3"/>
  <c r="I115" i="3"/>
  <c r="O121" i="3"/>
  <c r="O135" i="3"/>
  <c r="F143" i="3"/>
  <c r="C146" i="3"/>
  <c r="O143" i="3"/>
  <c r="I150" i="3"/>
  <c r="C153" i="3"/>
  <c r="C156" i="3"/>
  <c r="C158" i="3"/>
  <c r="C170" i="3"/>
  <c r="C181" i="3"/>
  <c r="K186" i="3"/>
  <c r="D186" i="3"/>
  <c r="M194" i="3"/>
  <c r="C201" i="3"/>
  <c r="C208" i="3"/>
  <c r="C210" i="3"/>
  <c r="C228" i="3"/>
  <c r="J230" i="3"/>
  <c r="J229" i="3" s="1"/>
  <c r="J193" i="3" s="1"/>
  <c r="C241" i="3"/>
  <c r="C244" i="3"/>
  <c r="O245" i="3"/>
  <c r="K229" i="3"/>
  <c r="K193" i="3" s="1"/>
  <c r="C256" i="3"/>
  <c r="G258" i="3"/>
  <c r="M258" i="3"/>
  <c r="F263" i="3"/>
  <c r="F258" i="3" s="1"/>
  <c r="C266" i="3"/>
  <c r="E82" i="4"/>
  <c r="E74" i="4" s="1"/>
  <c r="D82" i="4"/>
  <c r="D74" i="4" s="1"/>
  <c r="E82" i="3"/>
  <c r="E74" i="3" s="1"/>
  <c r="D82" i="3"/>
  <c r="L20" i="4"/>
  <c r="C83" i="4"/>
  <c r="C97" i="4"/>
  <c r="F94" i="4"/>
  <c r="I111" i="4"/>
  <c r="C111" i="4" s="1"/>
  <c r="C112" i="4"/>
  <c r="C23" i="4"/>
  <c r="C24" i="4"/>
  <c r="C34" i="4"/>
  <c r="L33" i="4"/>
  <c r="C33" i="4" s="1"/>
  <c r="C37" i="4"/>
  <c r="L36" i="4"/>
  <c r="C36" i="4" s="1"/>
  <c r="C59" i="4"/>
  <c r="C60" i="4"/>
  <c r="C61" i="4"/>
  <c r="F57" i="4"/>
  <c r="F79" i="4"/>
  <c r="C79" i="4" s="1"/>
  <c r="C89" i="4"/>
  <c r="F88" i="4"/>
  <c r="I94" i="4"/>
  <c r="C99" i="4"/>
  <c r="C100" i="4"/>
  <c r="L102" i="4"/>
  <c r="C116" i="4"/>
  <c r="C123" i="4"/>
  <c r="C131" i="4"/>
  <c r="C132" i="4"/>
  <c r="C133" i="4"/>
  <c r="F130" i="4"/>
  <c r="C146" i="4"/>
  <c r="I143" i="4"/>
  <c r="O287" i="4"/>
  <c r="O286" i="4" s="1"/>
  <c r="O20" i="4"/>
  <c r="D287" i="4"/>
  <c r="D286" i="4" s="1"/>
  <c r="D20" i="4"/>
  <c r="H287" i="4"/>
  <c r="H286" i="4" s="1"/>
  <c r="H20" i="4"/>
  <c r="I287" i="4"/>
  <c r="I286" i="4" s="1"/>
  <c r="C45" i="4"/>
  <c r="O44" i="4"/>
  <c r="O53" i="4"/>
  <c r="O52" i="4" s="1"/>
  <c r="C67" i="4"/>
  <c r="L68" i="4"/>
  <c r="L66" i="4" s="1"/>
  <c r="L52" i="4" s="1"/>
  <c r="C71" i="4"/>
  <c r="C77" i="4"/>
  <c r="F76" i="4"/>
  <c r="N82" i="4"/>
  <c r="C91" i="4"/>
  <c r="C28" i="4"/>
  <c r="L27" i="4"/>
  <c r="C54" i="4"/>
  <c r="C41" i="4"/>
  <c r="F20" i="4"/>
  <c r="C20" i="4" s="1"/>
  <c r="C56" i="4"/>
  <c r="C69" i="4"/>
  <c r="F68" i="4"/>
  <c r="J82" i="4"/>
  <c r="J74" i="4" s="1"/>
  <c r="J51" i="4" s="1"/>
  <c r="C84" i="4"/>
  <c r="C104" i="4"/>
  <c r="C105" i="4"/>
  <c r="F102" i="4"/>
  <c r="C119" i="4"/>
  <c r="O121" i="4"/>
  <c r="N129" i="4"/>
  <c r="C136" i="4"/>
  <c r="L237" i="4"/>
  <c r="C240" i="4"/>
  <c r="C272" i="4"/>
  <c r="F271" i="4"/>
  <c r="C296" i="4"/>
  <c r="I121" i="4"/>
  <c r="C151" i="4"/>
  <c r="F150" i="4"/>
  <c r="H172" i="4"/>
  <c r="E173" i="4"/>
  <c r="E172" i="4" s="1"/>
  <c r="C175" i="4"/>
  <c r="F174" i="4"/>
  <c r="C190" i="4"/>
  <c r="I186" i="4"/>
  <c r="D194" i="4"/>
  <c r="D193" i="4" s="1"/>
  <c r="C232" i="4"/>
  <c r="C236" i="4"/>
  <c r="L234" i="4"/>
  <c r="L203" i="4"/>
  <c r="F121" i="4"/>
  <c r="C142" i="4"/>
  <c r="I140" i="4"/>
  <c r="O143" i="4"/>
  <c r="O129" i="4" s="1"/>
  <c r="C153" i="4"/>
  <c r="C177" i="4"/>
  <c r="C183" i="4"/>
  <c r="C191" i="4"/>
  <c r="O204" i="4"/>
  <c r="O203" i="4" s="1"/>
  <c r="C260" i="4"/>
  <c r="L259" i="4"/>
  <c r="C254" i="4"/>
  <c r="F251" i="4"/>
  <c r="L288" i="4"/>
  <c r="C141" i="4"/>
  <c r="L140" i="4"/>
  <c r="L129" i="4" s="1"/>
  <c r="C147" i="4"/>
  <c r="F143" i="4"/>
  <c r="L150" i="4"/>
  <c r="C158" i="4"/>
  <c r="C162" i="4"/>
  <c r="F164" i="4"/>
  <c r="I165" i="4"/>
  <c r="I164" i="4" s="1"/>
  <c r="C166" i="4"/>
  <c r="D172" i="4"/>
  <c r="L174" i="4"/>
  <c r="C179" i="4"/>
  <c r="F178" i="4"/>
  <c r="C178" i="4" s="1"/>
  <c r="C210" i="4"/>
  <c r="F204" i="4"/>
  <c r="C216" i="4"/>
  <c r="L215" i="4"/>
  <c r="O258" i="4"/>
  <c r="C264" i="4"/>
  <c r="L263" i="4"/>
  <c r="C279" i="4"/>
  <c r="G194" i="4"/>
  <c r="G193" i="4" s="1"/>
  <c r="F197" i="4"/>
  <c r="N194" i="4"/>
  <c r="N193" i="4" s="1"/>
  <c r="O197" i="4"/>
  <c r="O195" i="4" s="1"/>
  <c r="C226" i="4"/>
  <c r="J230" i="4"/>
  <c r="J229" i="4" s="1"/>
  <c r="C249" i="4"/>
  <c r="C276" i="4"/>
  <c r="F288" i="4"/>
  <c r="C288" i="4" s="1"/>
  <c r="O186" i="4"/>
  <c r="C205" i="4"/>
  <c r="C213" i="4"/>
  <c r="C217" i="4"/>
  <c r="C218" i="4"/>
  <c r="F215" i="4"/>
  <c r="C225" i="4"/>
  <c r="H229" i="4"/>
  <c r="H193" i="4" s="1"/>
  <c r="O230" i="4"/>
  <c r="K229" i="4"/>
  <c r="C233" i="4"/>
  <c r="C241" i="4"/>
  <c r="C257" i="4"/>
  <c r="C261" i="4"/>
  <c r="C262" i="4"/>
  <c r="F259" i="4"/>
  <c r="C265" i="4"/>
  <c r="C266" i="4"/>
  <c r="F263" i="4"/>
  <c r="I269" i="4"/>
  <c r="I268" i="4" s="1"/>
  <c r="C291" i="4"/>
  <c r="L187" i="4"/>
  <c r="K194" i="4"/>
  <c r="C248" i="4"/>
  <c r="L251" i="4"/>
  <c r="L250" i="4" s="1"/>
  <c r="L269" i="4"/>
  <c r="L268" i="4" s="1"/>
  <c r="C280" i="4"/>
  <c r="L281" i="4"/>
  <c r="L287" i="3"/>
  <c r="L20" i="3"/>
  <c r="C37" i="3"/>
  <c r="L36" i="3"/>
  <c r="C36" i="3" s="1"/>
  <c r="C84" i="3"/>
  <c r="F83" i="3"/>
  <c r="H20" i="3"/>
  <c r="G287" i="3"/>
  <c r="G286" i="3" s="1"/>
  <c r="G20" i="3"/>
  <c r="C23" i="3"/>
  <c r="C24" i="3"/>
  <c r="C55" i="3"/>
  <c r="C56" i="3"/>
  <c r="C77" i="3"/>
  <c r="F76" i="3"/>
  <c r="C86" i="3"/>
  <c r="I94" i="3"/>
  <c r="C94" i="3" s="1"/>
  <c r="C95" i="3"/>
  <c r="C101" i="3"/>
  <c r="O102" i="3"/>
  <c r="C119" i="3"/>
  <c r="C127" i="3"/>
  <c r="F135" i="3"/>
  <c r="C136" i="3"/>
  <c r="O287" i="3"/>
  <c r="O286" i="3" s="1"/>
  <c r="O20" i="3"/>
  <c r="C34" i="3"/>
  <c r="L33" i="3"/>
  <c r="C33" i="3" s="1"/>
  <c r="I53" i="3"/>
  <c r="I52" i="3" s="1"/>
  <c r="O57" i="3"/>
  <c r="O53" i="3" s="1"/>
  <c r="C67" i="3"/>
  <c r="O68" i="3"/>
  <c r="O66" i="3" s="1"/>
  <c r="C87" i="3"/>
  <c r="I83" i="3"/>
  <c r="C99" i="3"/>
  <c r="C104" i="3"/>
  <c r="F102" i="3"/>
  <c r="O115" i="3"/>
  <c r="C28" i="3"/>
  <c r="L27" i="3"/>
  <c r="C45" i="3"/>
  <c r="O44" i="3"/>
  <c r="C60" i="3"/>
  <c r="C69" i="3"/>
  <c r="F68" i="3"/>
  <c r="C89" i="3"/>
  <c r="O94" i="3"/>
  <c r="C132" i="3"/>
  <c r="F130" i="3"/>
  <c r="C182" i="3"/>
  <c r="F178" i="3"/>
  <c r="C178" i="3" s="1"/>
  <c r="C246" i="3"/>
  <c r="F245" i="3"/>
  <c r="C296" i="3"/>
  <c r="F20" i="3"/>
  <c r="J20" i="3"/>
  <c r="N20" i="3"/>
  <c r="F54" i="3"/>
  <c r="M82" i="3"/>
  <c r="M74" i="3" s="1"/>
  <c r="M51" i="3" s="1"/>
  <c r="F88" i="3"/>
  <c r="C92" i="3"/>
  <c r="I102" i="3"/>
  <c r="C112" i="3"/>
  <c r="L115" i="3"/>
  <c r="D129" i="3"/>
  <c r="H129" i="3"/>
  <c r="I130" i="3"/>
  <c r="C134" i="3"/>
  <c r="C138" i="3"/>
  <c r="C142" i="3"/>
  <c r="C148" i="3"/>
  <c r="C166" i="3"/>
  <c r="F165" i="3"/>
  <c r="K172" i="3"/>
  <c r="O173" i="3"/>
  <c r="O172" i="3" s="1"/>
  <c r="C232" i="3"/>
  <c r="L237" i="3"/>
  <c r="C240" i="3"/>
  <c r="C261" i="3"/>
  <c r="I259" i="3"/>
  <c r="I258" i="3" s="1"/>
  <c r="K20" i="3"/>
  <c r="F57" i="3"/>
  <c r="L83" i="3"/>
  <c r="O88" i="3"/>
  <c r="O82" i="3" s="1"/>
  <c r="C100" i="3"/>
  <c r="C120" i="3"/>
  <c r="C128" i="3"/>
  <c r="J129" i="3"/>
  <c r="J74" i="3" s="1"/>
  <c r="N129" i="3"/>
  <c r="L135" i="3"/>
  <c r="L143" i="3"/>
  <c r="O150" i="3"/>
  <c r="C168" i="3"/>
  <c r="C176" i="3"/>
  <c r="C96" i="3"/>
  <c r="C108" i="3"/>
  <c r="C116" i="3"/>
  <c r="F121" i="3"/>
  <c r="O130" i="3"/>
  <c r="C154" i="3"/>
  <c r="F150" i="3"/>
  <c r="C161" i="3"/>
  <c r="I159" i="3"/>
  <c r="C159" i="3" s="1"/>
  <c r="L165" i="3"/>
  <c r="L164" i="3" s="1"/>
  <c r="C185" i="3"/>
  <c r="I183" i="3"/>
  <c r="C183" i="3" s="1"/>
  <c r="I204" i="3"/>
  <c r="I203" i="3" s="1"/>
  <c r="I194" i="3" s="1"/>
  <c r="C205" i="3"/>
  <c r="C144" i="3"/>
  <c r="C160" i="3"/>
  <c r="F173" i="3"/>
  <c r="C184" i="3"/>
  <c r="O186" i="3"/>
  <c r="C192" i="3"/>
  <c r="L191" i="3"/>
  <c r="C196" i="3"/>
  <c r="C213" i="3"/>
  <c r="C216" i="3"/>
  <c r="L215" i="3"/>
  <c r="C224" i="3"/>
  <c r="C225" i="3"/>
  <c r="C226" i="3"/>
  <c r="I230" i="3"/>
  <c r="E230" i="3"/>
  <c r="E229" i="3" s="1"/>
  <c r="C238" i="3"/>
  <c r="F237" i="3"/>
  <c r="C248" i="3"/>
  <c r="C272" i="3"/>
  <c r="F271" i="3"/>
  <c r="C271" i="3" s="1"/>
  <c r="C283" i="3"/>
  <c r="I281" i="3"/>
  <c r="I287" i="3" s="1"/>
  <c r="I286" i="3" s="1"/>
  <c r="C295" i="3"/>
  <c r="C188" i="3"/>
  <c r="N193" i="3"/>
  <c r="L203" i="3"/>
  <c r="O258" i="3"/>
  <c r="C265" i="3"/>
  <c r="I263" i="3"/>
  <c r="L269" i="3"/>
  <c r="L268" i="3" s="1"/>
  <c r="C274" i="3"/>
  <c r="C280" i="3"/>
  <c r="F279" i="3"/>
  <c r="C279" i="3" s="1"/>
  <c r="C189" i="3"/>
  <c r="I187" i="3"/>
  <c r="G194" i="3"/>
  <c r="L195" i="3"/>
  <c r="C198" i="3"/>
  <c r="F197" i="3"/>
  <c r="O204" i="3"/>
  <c r="O203" i="3" s="1"/>
  <c r="C217" i="3"/>
  <c r="C218" i="3"/>
  <c r="F215" i="3"/>
  <c r="C215" i="3" s="1"/>
  <c r="M230" i="3"/>
  <c r="M229" i="3" s="1"/>
  <c r="M193" i="3" s="1"/>
  <c r="I245" i="3"/>
  <c r="C253" i="3"/>
  <c r="I251" i="3"/>
  <c r="C276" i="3"/>
  <c r="F275" i="3"/>
  <c r="C292" i="3"/>
  <c r="F288" i="3"/>
  <c r="C252" i="3"/>
  <c r="C260" i="3"/>
  <c r="C264" i="3"/>
  <c r="C282" i="3"/>
  <c r="C193" i="7" l="1"/>
  <c r="I285" i="7"/>
  <c r="I49" i="7"/>
  <c r="C51" i="7"/>
  <c r="F50" i="7"/>
  <c r="C284" i="7"/>
  <c r="L285" i="7"/>
  <c r="L49" i="7"/>
  <c r="O194" i="4"/>
  <c r="H284" i="4"/>
  <c r="L230" i="4"/>
  <c r="G74" i="4"/>
  <c r="C115" i="4"/>
  <c r="I203" i="4"/>
  <c r="I194" i="4" s="1"/>
  <c r="O229" i="4"/>
  <c r="H51" i="4"/>
  <c r="H50" i="4" s="1"/>
  <c r="L194" i="4"/>
  <c r="K284" i="4"/>
  <c r="J193" i="4"/>
  <c r="C275" i="4"/>
  <c r="C88" i="4"/>
  <c r="L82" i="4"/>
  <c r="G51" i="4"/>
  <c r="G50" i="4" s="1"/>
  <c r="G284" i="4"/>
  <c r="C234" i="4"/>
  <c r="M284" i="4"/>
  <c r="C237" i="4"/>
  <c r="O82" i="4"/>
  <c r="I230" i="4"/>
  <c r="I229" i="4" s="1"/>
  <c r="L173" i="4"/>
  <c r="L172" i="4" s="1"/>
  <c r="I129" i="4"/>
  <c r="N74" i="4"/>
  <c r="O193" i="4"/>
  <c r="C215" i="4"/>
  <c r="J50" i="4"/>
  <c r="J285" i="4" s="1"/>
  <c r="I82" i="4"/>
  <c r="I53" i="4"/>
  <c r="I52" i="4" s="1"/>
  <c r="O194" i="3"/>
  <c r="G193" i="3"/>
  <c r="G50" i="3" s="1"/>
  <c r="C121" i="3"/>
  <c r="C174" i="3"/>
  <c r="M50" i="3"/>
  <c r="C20" i="3"/>
  <c r="C288" i="3"/>
  <c r="F230" i="3"/>
  <c r="N74" i="3"/>
  <c r="L230" i="3"/>
  <c r="L229" i="3" s="1"/>
  <c r="H74" i="3"/>
  <c r="H51" i="3" s="1"/>
  <c r="H50" i="3" s="1"/>
  <c r="O52" i="3"/>
  <c r="K284" i="3"/>
  <c r="C115" i="3"/>
  <c r="H229" i="3"/>
  <c r="H193" i="3" s="1"/>
  <c r="K74" i="3"/>
  <c r="C275" i="3"/>
  <c r="C263" i="3"/>
  <c r="O129" i="3"/>
  <c r="C143" i="3"/>
  <c r="L82" i="3"/>
  <c r="L286" i="3"/>
  <c r="O269" i="3"/>
  <c r="O268" i="3" s="1"/>
  <c r="K51" i="3"/>
  <c r="K50" i="3" s="1"/>
  <c r="K49" i="3" s="1"/>
  <c r="F286" i="3"/>
  <c r="C286" i="3" s="1"/>
  <c r="C258" i="3"/>
  <c r="C150" i="3"/>
  <c r="L129" i="3"/>
  <c r="L74" i="3" s="1"/>
  <c r="O74" i="3"/>
  <c r="O51" i="3" s="1"/>
  <c r="C245" i="3"/>
  <c r="I172" i="3"/>
  <c r="E51" i="4"/>
  <c r="E50" i="4" s="1"/>
  <c r="E285" i="4" s="1"/>
  <c r="D51" i="4"/>
  <c r="D50" i="4" s="1"/>
  <c r="D49" i="4" s="1"/>
  <c r="E51" i="3"/>
  <c r="E284" i="3"/>
  <c r="E50" i="3"/>
  <c r="E285" i="3" s="1"/>
  <c r="D74" i="3"/>
  <c r="D284" i="3" s="1"/>
  <c r="N51" i="4"/>
  <c r="N50" i="4" s="1"/>
  <c r="N284" i="4"/>
  <c r="O74" i="4"/>
  <c r="O284" i="4" s="1"/>
  <c r="F258" i="4"/>
  <c r="C259" i="4"/>
  <c r="C271" i="4"/>
  <c r="F269" i="4"/>
  <c r="C27" i="4"/>
  <c r="L26" i="4"/>
  <c r="C26" i="4" s="1"/>
  <c r="K193" i="4"/>
  <c r="K50" i="4" s="1"/>
  <c r="C263" i="4"/>
  <c r="E284" i="4"/>
  <c r="C165" i="4"/>
  <c r="C121" i="4"/>
  <c r="F286" i="4"/>
  <c r="C94" i="4"/>
  <c r="F82" i="4"/>
  <c r="C230" i="4"/>
  <c r="J284" i="4"/>
  <c r="F195" i="4"/>
  <c r="C197" i="4"/>
  <c r="L74" i="4"/>
  <c r="L51" i="4" s="1"/>
  <c r="C281" i="4"/>
  <c r="C187" i="4"/>
  <c r="L186" i="4"/>
  <c r="C186" i="4" s="1"/>
  <c r="C164" i="4"/>
  <c r="C143" i="4"/>
  <c r="L258" i="4"/>
  <c r="L229" i="4" s="1"/>
  <c r="C174" i="4"/>
  <c r="F173" i="4"/>
  <c r="C150" i="4"/>
  <c r="C102" i="4"/>
  <c r="D284" i="4"/>
  <c r="C76" i="4"/>
  <c r="F75" i="4"/>
  <c r="C44" i="4"/>
  <c r="F129" i="4"/>
  <c r="C129" i="4" s="1"/>
  <c r="C130" i="4"/>
  <c r="H285" i="4"/>
  <c r="H49" i="4"/>
  <c r="F203" i="4"/>
  <c r="C204" i="4"/>
  <c r="F250" i="4"/>
  <c r="C250" i="4" s="1"/>
  <c r="C251" i="4"/>
  <c r="C140" i="4"/>
  <c r="F66" i="4"/>
  <c r="C66" i="4" s="1"/>
  <c r="C68" i="4"/>
  <c r="C57" i="4"/>
  <c r="F53" i="4"/>
  <c r="M50" i="4"/>
  <c r="L287" i="4"/>
  <c r="N51" i="3"/>
  <c r="N50" i="3" s="1"/>
  <c r="N284" i="3"/>
  <c r="J51" i="3"/>
  <c r="J50" i="3" s="1"/>
  <c r="J284" i="3"/>
  <c r="M285" i="3"/>
  <c r="M49" i="3"/>
  <c r="K285" i="3"/>
  <c r="I186" i="3"/>
  <c r="C187" i="3"/>
  <c r="F269" i="3"/>
  <c r="L194" i="3"/>
  <c r="C237" i="3"/>
  <c r="O229" i="3"/>
  <c r="C281" i="3"/>
  <c r="C57" i="3"/>
  <c r="C88" i="3"/>
  <c r="C44" i="3"/>
  <c r="I82" i="3"/>
  <c r="C135" i="3"/>
  <c r="C76" i="3"/>
  <c r="F75" i="3"/>
  <c r="C173" i="3"/>
  <c r="F172" i="3"/>
  <c r="C165" i="3"/>
  <c r="F164" i="3"/>
  <c r="C164" i="3" s="1"/>
  <c r="C204" i="3"/>
  <c r="C287" i="3"/>
  <c r="C230" i="3"/>
  <c r="F229" i="3"/>
  <c r="I129" i="3"/>
  <c r="C102" i="3"/>
  <c r="F82" i="3"/>
  <c r="C83" i="3"/>
  <c r="F66" i="3"/>
  <c r="C66" i="3" s="1"/>
  <c r="C68" i="3"/>
  <c r="I250" i="3"/>
  <c r="C250" i="3" s="1"/>
  <c r="C251" i="3"/>
  <c r="F195" i="3"/>
  <c r="C197" i="3"/>
  <c r="M284" i="3"/>
  <c r="C259" i="3"/>
  <c r="C191" i="3"/>
  <c r="L190" i="3"/>
  <c r="F203" i="3"/>
  <c r="C203" i="3" s="1"/>
  <c r="F53" i="3"/>
  <c r="C54" i="3"/>
  <c r="C130" i="3"/>
  <c r="F129" i="3"/>
  <c r="C27" i="3"/>
  <c r="L26" i="3"/>
  <c r="C26" i="3" s="1"/>
  <c r="F285" i="7" l="1"/>
  <c r="C285" i="7" s="1"/>
  <c r="C50" i="7"/>
  <c r="F49" i="7"/>
  <c r="C49" i="7" s="1"/>
  <c r="C203" i="4"/>
  <c r="I193" i="4"/>
  <c r="O51" i="4"/>
  <c r="O50" i="4" s="1"/>
  <c r="O49" i="4" s="1"/>
  <c r="J49" i="4"/>
  <c r="C82" i="4"/>
  <c r="D285" i="4"/>
  <c r="I284" i="4"/>
  <c r="E49" i="4"/>
  <c r="I74" i="4"/>
  <c r="I51" i="4" s="1"/>
  <c r="I50" i="4" s="1"/>
  <c r="I49" i="4" s="1"/>
  <c r="H285" i="3"/>
  <c r="H49" i="3"/>
  <c r="L193" i="3"/>
  <c r="H284" i="3"/>
  <c r="O284" i="3"/>
  <c r="E49" i="3"/>
  <c r="C129" i="3"/>
  <c r="C172" i="3"/>
  <c r="D51" i="3"/>
  <c r="D50" i="3" s="1"/>
  <c r="D285" i="3" s="1"/>
  <c r="K285" i="4"/>
  <c r="K49" i="4"/>
  <c r="L193" i="4"/>
  <c r="L50" i="4" s="1"/>
  <c r="L284" i="4"/>
  <c r="L286" i="4"/>
  <c r="C287" i="4"/>
  <c r="M285" i="4"/>
  <c r="M49" i="4"/>
  <c r="C53" i="4"/>
  <c r="F52" i="4"/>
  <c r="G285" i="4"/>
  <c r="G49" i="4"/>
  <c r="N285" i="4"/>
  <c r="N49" i="4"/>
  <c r="F74" i="4"/>
  <c r="C74" i="4" s="1"/>
  <c r="C75" i="4"/>
  <c r="F229" i="4"/>
  <c r="C229" i="4" s="1"/>
  <c r="C258" i="4"/>
  <c r="I285" i="4"/>
  <c r="C286" i="4"/>
  <c r="C269" i="4"/>
  <c r="F268" i="4"/>
  <c r="F172" i="4"/>
  <c r="C172" i="4" s="1"/>
  <c r="C173" i="4"/>
  <c r="F194" i="4"/>
  <c r="C195" i="4"/>
  <c r="L186" i="3"/>
  <c r="L284" i="3" s="1"/>
  <c r="C190" i="3"/>
  <c r="F74" i="3"/>
  <c r="C75" i="3"/>
  <c r="I229" i="3"/>
  <c r="C229" i="3" s="1"/>
  <c r="F194" i="3"/>
  <c r="C195" i="3"/>
  <c r="C82" i="3"/>
  <c r="N285" i="3"/>
  <c r="N49" i="3"/>
  <c r="C53" i="3"/>
  <c r="F52" i="3"/>
  <c r="C269" i="3"/>
  <c r="F268" i="3"/>
  <c r="O193" i="3"/>
  <c r="O50" i="3" s="1"/>
  <c r="J285" i="3"/>
  <c r="J49" i="3"/>
  <c r="G285" i="3"/>
  <c r="G49" i="3"/>
  <c r="I74" i="3"/>
  <c r="I51" i="3" s="1"/>
  <c r="O285" i="4" l="1"/>
  <c r="L51" i="3"/>
  <c r="L50" i="3" s="1"/>
  <c r="L49" i="3" s="1"/>
  <c r="D49" i="3"/>
  <c r="L285" i="4"/>
  <c r="L49" i="4"/>
  <c r="C194" i="4"/>
  <c r="F193" i="4"/>
  <c r="C193" i="4" s="1"/>
  <c r="C268" i="4"/>
  <c r="F284" i="4"/>
  <c r="C284" i="4" s="1"/>
  <c r="C52" i="4"/>
  <c r="F51" i="4"/>
  <c r="O49" i="3"/>
  <c r="O285" i="3"/>
  <c r="C52" i="3"/>
  <c r="F51" i="3"/>
  <c r="L285" i="3"/>
  <c r="C74" i="3"/>
  <c r="C186" i="3"/>
  <c r="C194" i="3"/>
  <c r="F193" i="3"/>
  <c r="C268" i="3"/>
  <c r="F284" i="3"/>
  <c r="I193" i="3"/>
  <c r="I50" i="3" s="1"/>
  <c r="I284" i="3"/>
  <c r="C284" i="3" l="1"/>
  <c r="F50" i="4"/>
  <c r="C51" i="4"/>
  <c r="I285" i="3"/>
  <c r="I49" i="3"/>
  <c r="F50" i="3"/>
  <c r="C51" i="3"/>
  <c r="C193" i="3"/>
  <c r="F285" i="4" l="1"/>
  <c r="C285" i="4" s="1"/>
  <c r="F49" i="4"/>
  <c r="C49" i="4" s="1"/>
  <c r="C50" i="4"/>
  <c r="F285" i="3"/>
  <c r="C285" i="3" s="1"/>
  <c r="F49" i="3"/>
  <c r="C49" i="3" s="1"/>
  <c r="C50" i="3"/>
</calcChain>
</file>

<file path=xl/sharedStrings.xml><?xml version="1.0" encoding="utf-8"?>
<sst xmlns="http://schemas.openxmlformats.org/spreadsheetml/2006/main" count="7202" uniqueCount="637">
  <si>
    <t>IEŅĒMUMU UN IZDEVUMU TĀME 2017.GADAM</t>
  </si>
  <si>
    <t>Budžeta finansēta institūcija</t>
  </si>
  <si>
    <t>Reģistrācijas Nr.</t>
  </si>
  <si>
    <t>Adrese</t>
  </si>
  <si>
    <t>Funkcionālās klasifikācijas kods</t>
  </si>
  <si>
    <t>Programma</t>
  </si>
  <si>
    <t>Konta Nr.</t>
  </si>
  <si>
    <t>pamatbudžetam</t>
  </si>
  <si>
    <t>Valsts budžeta transfertiem</t>
  </si>
  <si>
    <t>projektiem</t>
  </si>
  <si>
    <t>maksas pakalpojumiem</t>
  </si>
  <si>
    <t>ziedojumiem, dāvinājumiem</t>
  </si>
  <si>
    <t>Budžeta klasifikācijas                                                         kods</t>
  </si>
  <si>
    <t>Rādītāju nosaukumi</t>
  </si>
  <si>
    <t>Izdevumu tāme 2017.gadam</t>
  </si>
  <si>
    <t>Kopā</t>
  </si>
  <si>
    <t>Pamatbudžets pirms priekšlikumiem</t>
  </si>
  <si>
    <t>Priekšlikumi izmaiņām pamatbudž. (+/-)</t>
  </si>
  <si>
    <t>Pamatbudžets</t>
  </si>
  <si>
    <t>Valsts budžeta transferti (mērķdotācijas) pirms priekšlikumiem</t>
  </si>
  <si>
    <t>Priekšlikumi izmaiņām valts budž. transferti (mērķdotāc.) (+/-)</t>
  </si>
  <si>
    <t>Valsts budžeta transferti (mērķdotācijas)</t>
  </si>
  <si>
    <t>Maksas pakalpojumi pirms priekšlikumiem</t>
  </si>
  <si>
    <t>Priekšlikumi izmaiņām maksas pakalp. (+/-)</t>
  </si>
  <si>
    <t>Maksas pakalpojumi</t>
  </si>
  <si>
    <t>Ziedojumi, dāvinājumi pirms priekšlikumiem</t>
  </si>
  <si>
    <t>Priekšlikumi izmaiņām ziedoj., dāvināj.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</si>
  <si>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</si>
  <si>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</si>
  <si>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</si>
  <si>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</si>
  <si>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</si>
  <si>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</si>
  <si>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</si>
  <si>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</si>
  <si>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iestāžu saņemtie transferti no augstākas iestādes</t>
  </si>
  <si>
    <t>X</t>
  </si>
  <si>
    <t>Ieņēmumi no citiem avotiem saskaņā ar noslēgtajiem līgumiem</t>
  </si>
  <si>
    <t>Ieņēmumi no budžeta iestāžu sniegtajiem maksas pakalpojumiem</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</si>
  <si>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</si>
  <si>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</si>
  <si>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</si>
  <si>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</si>
  <si>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</si>
  <si>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</si>
  <si>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</si>
  <si>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nomu</t>
  </si>
  <si>
    <t>Ieņēmumi no kustamā īpašuma iznomāšanas</t>
  </si>
  <si>
    <t>Ieņēmumi par pārējiem budžeta iestāžu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</si>
  <si>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</si>
  <si>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</si>
  <si>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</si>
  <si>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</si>
  <si>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</si>
  <si>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</si>
  <si>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</si>
  <si>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</si>
  <si>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</si>
  <si>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</si>
  <si>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</si>
  <si>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</si>
  <si>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</si>
  <si>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</si>
  <si>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</si>
  <si>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</si>
  <si>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</si>
  <si>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</si>
  <si>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</si>
  <si>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un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</si>
  <si>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</si>
  <si>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</si>
  <si>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</si>
  <si>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</si>
  <si>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</si>
  <si>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</si>
  <si>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</si>
  <si>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</si>
  <si>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sociāla rakstura pabalsti un kompensācijas</t>
  </si>
  <si>
    <t>Darba devēja valsts sociālās apdrošin. obligātās iemaksas</t>
  </si>
  <si>
    <t>Darba devēja pabalsti, kompensācijas un citi maksājumi</t>
  </si>
  <si>
    <t>Darba devēja pabalsti un kompensācijas, no kuriem aprēķina iedzīvotāju ienākuma nodokli un valsts sociālās apdrošināšanas obligātās iemaksas</t>
  </si>
  <si>
    <t>Mācību maksas kompensācija</t>
  </si>
  <si>
    <t>Uzturdevas kompensācija</t>
  </si>
  <si>
    <t>Darba devēja izdevumi veselības, dzīvības un nelaimes gadījumu apdrošināšanai</t>
  </si>
  <si>
    <t>Darba devēja pabalsti un kompensācijas, no kā neaprēķina iedzīvotāju ienākuma nodokli un valsts sociālās apdrošināšanas obligātās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</si>
  <si>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</si>
  <si>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</si>
  <si>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</si>
  <si>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</si>
  <si>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</si>
  <si>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</si>
  <si>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</si>
  <si>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</si>
  <si>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</si>
  <si>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</si>
  <si>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</si>
  <si>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</si>
  <si>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</si>
  <si>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</si>
  <si>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</si>
  <si>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</si>
  <si>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</si>
  <si>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</si>
  <si>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</si>
  <si>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</si>
  <si>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</si>
  <si>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</si>
  <si>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</si>
  <si>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apmācību pakalpojumiem</t>
  </si>
  <si>
    <t>Bankas komisija, pakalpojumi</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</si>
  <si>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</si>
  <si>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</si>
  <si>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</si>
  <si>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</si>
  <si>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</si>
  <si>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</si>
  <si>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</si>
  <si>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</si>
  <si>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</si>
  <si>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</si>
  <si>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</si>
  <si>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</si>
  <si>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</si>
  <si>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</si>
  <si>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</si>
  <si>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</si>
  <si>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</si>
  <si>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</si>
  <si>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</si>
  <si>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</si>
  <si>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</si>
  <si>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</si>
  <si>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</si>
  <si>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</si>
  <si>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</si>
  <si>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</si>
  <si>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sniegtajiem finanšu pakalpojumiem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</si>
  <si>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</si>
  <si>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</si>
  <si>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</si>
  <si>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</si>
  <si>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</si>
  <si>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</si>
  <si>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</si>
  <si>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</si>
  <si>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</si>
  <si>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</si>
  <si>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</si>
  <si>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</si>
  <si>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</si>
  <si>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</si>
  <si>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</si>
  <si>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</si>
  <si>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</si>
  <si>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</si>
  <si>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</si>
  <si>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</si>
  <si>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</si>
  <si>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</si>
  <si>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</si>
  <si>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</si>
  <si>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</si>
  <si>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</si>
  <si>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</si>
  <si>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</si>
  <si>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</si>
  <si>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</si>
  <si>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</si>
  <si>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</si>
  <si>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</si>
  <si>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</si>
  <si>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</si>
  <si>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</si>
  <si>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</si>
  <si>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</si>
  <si>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</si>
  <si>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</si>
  <si>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</si>
  <si>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</si>
  <si>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</si>
  <si>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</si>
  <si>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</si>
  <si>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</si>
  <si>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</si>
  <si>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</si>
  <si>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</si>
  <si>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</si>
  <si>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</si>
  <si>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</si>
  <si>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</si>
  <si>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</si>
  <si>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</si>
  <si>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</si>
  <si>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</si>
  <si>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</si>
  <si>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</si>
  <si>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</si>
  <si>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</si>
  <si>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</si>
  <si>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</si>
  <si>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</si>
  <si>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</si>
  <si>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</si>
  <si>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</si>
  <si>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</si>
  <si>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</si>
  <si>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</si>
  <si>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</si>
  <si>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</si>
  <si>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</si>
  <si>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</si>
  <si>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</si>
  <si>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</si>
  <si>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</si>
  <si>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</si>
  <si>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</si>
  <si>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</si>
  <si>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</si>
  <si>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</si>
  <si>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</si>
  <si>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</si>
  <si>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</si>
  <si>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</si>
  <si>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</si>
  <si>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</si>
  <si>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</si>
  <si>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</si>
  <si>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</si>
  <si>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</si>
  <si>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</si>
  <si>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</si>
  <si>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</si>
  <si>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</si>
  <si>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</si>
  <si>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</si>
  <si>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</si>
  <si>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</si>
  <si>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</si>
  <si>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</si>
  <si>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</si>
  <si>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</si>
  <si>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</si>
  <si>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</si>
  <si>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</si>
  <si>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</si>
  <si>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</si>
  <si>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</si>
  <si>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</si>
  <si>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</si>
  <si>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</si>
  <si>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</si>
  <si>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</si>
  <si>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</si>
  <si>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</si>
  <si>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</si>
  <si>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</si>
  <si>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</si>
  <si>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</si>
  <si>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</si>
  <si>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</si>
  <si>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sociālāpalīdzība iedzīvotājiem natūrā</t>
  </si>
  <si>
    <t>Pabalsti ēdināšanai natūrā</t>
  </si>
  <si>
    <t>Pašvaldības vienreizējie pabalsti natūrā ārkārtas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</si>
  <si>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</si>
  <si>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</si>
  <si>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</si>
  <si>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</si>
  <si>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</si>
  <si>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</si>
  <si>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</si>
  <si>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</si>
  <si>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</si>
  <si>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</si>
  <si>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</si>
  <si>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</si>
  <si>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</si>
  <si>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Izsoles nodrošinājuma un citu maksājumu, kas saistīti ar dalību izsolēs, atmaksa</t>
  </si>
  <si>
    <t>Uzturēšanas izdevumu transferti, pašu resursu maksājumi, starptautiskā sadarbība</t>
  </si>
  <si>
    <t>Pašvaldību  uzturēšanas izdevumu transferti</t>
  </si>
  <si>
    <t>Pašvaldību  uzturēšanas izdevumu transferti citām pašvaldībām</t>
  </si>
  <si>
    <t>Pašvaldību uzturēšanas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</si>
  <si>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</si>
  <si>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</si>
  <si>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</si>
  <si>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</si>
  <si>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</si>
  <si>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</si>
  <si>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Pašvaldības iemaksa pašvaldību finanšu izlīdzināšanas fondā</t>
  </si>
  <si>
    <t>Starptautiskā sadarbība</t>
  </si>
  <si>
    <t>Pārējie pārskaitījumi ārvalstīm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</si>
  <si>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</si>
  <si>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</si>
  <si>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</si>
  <si>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</si>
  <si>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</si>
  <si>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</si>
  <si>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</si>
  <si>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</si>
  <si>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</si>
  <si>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</si>
  <si>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</si>
  <si>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</si>
  <si>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</si>
  <si>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</si>
  <si>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</si>
  <si>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</si>
  <si>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</si>
  <si>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</si>
  <si>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</si>
  <si>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</si>
  <si>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</si>
  <si>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</si>
  <si>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</si>
  <si>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</si>
  <si>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</si>
  <si>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</si>
  <si>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</si>
  <si>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</si>
  <si>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Nr.01.3.3.</t>
  </si>
  <si>
    <t>Pašvaldības pamatbudžets</t>
  </si>
  <si>
    <t>90000056357</t>
  </si>
  <si>
    <t>01.890.</t>
  </si>
  <si>
    <t>Izdevumi neparedzētiem gadījumiem</t>
  </si>
  <si>
    <t>Pašvaldības budžeta kopējie izdevumu konti</t>
  </si>
  <si>
    <t>Tāme Nr.09.1.9.</t>
  </si>
  <si>
    <t>Jūrmalas pilsētas dome</t>
  </si>
  <si>
    <t>Jūrmala, Jomas iela 1/5, LV-2015</t>
  </si>
  <si>
    <t>09.210.</t>
  </si>
  <si>
    <t>Sākumskolu, pamatskolu un vidusskolu būvniecība, atjaunošana un uzlabošana</t>
  </si>
  <si>
    <t>LV84PARX0002484572001</t>
  </si>
  <si>
    <t>2016.gada 16.decembra saistošajiem noteikumiem Nr.47</t>
  </si>
  <si>
    <t>(Protokols Nr.19, 19.punkts)</t>
  </si>
  <si>
    <t>Struktūrvienība</t>
  </si>
  <si>
    <t>Programma:</t>
  </si>
  <si>
    <t>Funkcionālās klasifikācijas kods:</t>
  </si>
  <si>
    <t>Nr.</t>
  </si>
  <si>
    <t>Pasākums/ aktivitāte/ projekts/ pakalpojuma nosaukums/ objekts</t>
  </si>
  <si>
    <t>Ekonomiskās klasifikācijas kodi</t>
  </si>
  <si>
    <t>2017.gada budžets pirms priekšlikumiem</t>
  </si>
  <si>
    <t>Priekšlikumi izmaiņām (+/-)</t>
  </si>
  <si>
    <t>2017.gada budžets apstiprināts pēc izmaiņām</t>
  </si>
  <si>
    <t>KOPĀ</t>
  </si>
  <si>
    <r>
      <rPr>
        <b/>
        <sz val="9"/>
        <rFont val="Times New Roman"/>
        <family val="1"/>
        <charset val="186"/>
      </rPr>
      <t>10.pielikums</t>
    </r>
    <r>
      <rPr>
        <sz val="9"/>
        <rFont val="Times New Roman"/>
        <family val="1"/>
        <charset val="186"/>
      </rPr>
      <t xml:space="preserve"> Jūrmalas pilsētas domes</t>
    </r>
  </si>
  <si>
    <t xml:space="preserve">2017.gada budžeta projekta atšifrējums pa programmām </t>
  </si>
  <si>
    <t>Attīstības pārvaldes Būvniecības projektu vadības nodaļa</t>
  </si>
  <si>
    <t>Administratīvo ēku būvniecība, atjaunošana un uzlabošana</t>
  </si>
  <si>
    <t xml:space="preserve"> 01.110.</t>
  </si>
  <si>
    <t xml:space="preserve">Attīstības plānošanas dokumenta nosaukums/ Rīcības virziens un aktiv.numurs* </t>
  </si>
  <si>
    <t>Domes administratīvo ēku remontdarbi/būvdarbi</t>
  </si>
  <si>
    <t xml:space="preserve">JPAP_R.3.1.2._131 </t>
  </si>
  <si>
    <t>Glābšanas staciju būvniecība, atjaunošana un uzlabošana</t>
  </si>
  <si>
    <t>03.600.</t>
  </si>
  <si>
    <t>JPAP_R1.6.2._30</t>
  </si>
  <si>
    <t>Pārvietojams glābēju novērošanas tornis</t>
  </si>
  <si>
    <t>Glābšanas staciju infrastruktūras atjaunošana (Kapteiņa Zolta iela 123, Jūrmala)</t>
  </si>
  <si>
    <t>Ostas būvniecība, atjaunošana un uzlabošana</t>
  </si>
  <si>
    <t>04.520.</t>
  </si>
  <si>
    <t>JPAP_ R2.4.2._80</t>
  </si>
  <si>
    <t xml:space="preserve">Ūdenstūrisma pakalpojumu centra "Majori" izveide </t>
  </si>
  <si>
    <t>Publisko teritoriju, ēku un mājokļu būvniecība, atjaunošana un uzlabošana</t>
  </si>
  <si>
    <t>06.600.</t>
  </si>
  <si>
    <t>Jauno Slokas kapu izbūve un labiekārtošana</t>
  </si>
  <si>
    <t>JPAP_R2.8.2._114</t>
  </si>
  <si>
    <t xml:space="preserve">Dubultu kultūras un izglītības centrs Strēlnieku prospektā 30, Jūrmalā </t>
  </si>
  <si>
    <t>JPAP_R3.3.1._192
JPAP_R.3.2.4._185</t>
  </si>
  <si>
    <t>JPAP_R3.3.1._192
JPAP_R.3.2.4._173</t>
  </si>
  <si>
    <t>Pašvaldības dzīvojamā fonda remonts</t>
  </si>
  <si>
    <t>JPAP_R2.9.1._115</t>
  </si>
  <si>
    <t>Ēku nojaukšana</t>
  </si>
  <si>
    <t>JPAP_R2.8.1._105</t>
  </si>
  <si>
    <t xml:space="preserve">Majoru muiža </t>
  </si>
  <si>
    <t>JPAP_R1.4.3._17</t>
  </si>
  <si>
    <t>Apsekošana, specifikāciju un tāmju sagatavošana</t>
  </si>
  <si>
    <t>JPAP_R.3.1.2._131</t>
  </si>
  <si>
    <t xml:space="preserve">Ēkas restaurācija un atjaunošana Pils ielā 1, Jūrmalā </t>
  </si>
  <si>
    <t>JPAP_R.3.2.4._185</t>
  </si>
  <si>
    <t>Jūrmalas pašvaldības, Lielupes radīto plūdu un krasta erozijas risku apdraudējumu novēršanas pasākumi Dzintaros un Majoros</t>
  </si>
  <si>
    <t>JPAP_R1.6.2._35</t>
  </si>
  <si>
    <t xml:space="preserve">Kapteiņa Zolta piemiņas vietas teritorijas labiekārtošana </t>
  </si>
  <si>
    <t>JPAP_R.2.8.1._98</t>
  </si>
  <si>
    <t>Atpūtu un sportu veicinošas infrastruktūras izveide, atjaunošana un labiekārtošana</t>
  </si>
  <si>
    <t xml:space="preserve"> 08.100.</t>
  </si>
  <si>
    <t>Pilsētas atpūtas parka un Jauniešu mājas izveide Kauguros</t>
  </si>
  <si>
    <t>JPAP_R.2.8.1._103
JPAP_R.3.7.2._230</t>
  </si>
  <si>
    <t>Sabiedriskā centra Valtera prospektā 54 attīstība</t>
  </si>
  <si>
    <t>JPAP_R.3.3.1._192</t>
  </si>
  <si>
    <t>Ķemeru parka pārbūve un restaurācija</t>
  </si>
  <si>
    <t>JPAP_R1.5.2._21</t>
  </si>
  <si>
    <t>Daudzfunkcionāla un interaktīva dabas tūrisma objekta izveide Ķemeros</t>
  </si>
  <si>
    <t>JPAP_R1.6.1._21</t>
  </si>
  <si>
    <t>Ķemeru ūdenstorņa atjaunošana</t>
  </si>
  <si>
    <t>Muzeja ēku būvniecība, atjaunošana un uzlabošana</t>
  </si>
  <si>
    <t>08.220.</t>
  </si>
  <si>
    <t xml:space="preserve">Jūrmalas pilsētas brīvdabas muzeja infrastruktūras attīstība </t>
  </si>
  <si>
    <t>JPAP_R.3.3.1._200</t>
  </si>
  <si>
    <t>Muzeji un izstāžu zāles</t>
  </si>
  <si>
    <t>JPAP_R.3.3.1_192</t>
  </si>
  <si>
    <t>Kultūras centru un namu būvniecība, atjaunošana un uzlabošana</t>
  </si>
  <si>
    <t>08.230.</t>
  </si>
  <si>
    <t xml:space="preserve">Jūrmalas teātra ēkas pārbūve un energoefektivitātes paaugstināšana Muižas ielā 7, Jūrmalā        </t>
  </si>
  <si>
    <t xml:space="preserve">Kultūras centru remonts </t>
  </si>
  <si>
    <t>Teātra, koncertzāles un estrāžu būvniecība, atjaunošana un uzlabošana</t>
  </si>
  <si>
    <t>08.240.</t>
  </si>
  <si>
    <t>Pagaidu žogs Mellužu estrādē</t>
  </si>
  <si>
    <t xml:space="preserve">Mellužu estrādes un Piena paviljona/bāra ēkas atjaunošana, t.sk. teritorijas labiekārtošana </t>
  </si>
  <si>
    <t>Pirmsskolas  izglītības iestāžu būvniecība, atjaunošana un uzlabošana</t>
  </si>
  <si>
    <t>09.100.</t>
  </si>
  <si>
    <t>Avārijas darbi</t>
  </si>
  <si>
    <t>JPAP_R.3.2.2_155</t>
  </si>
  <si>
    <t>Pirmsskolas  izglītības iestādes</t>
  </si>
  <si>
    <t>Jūrmalas PII ''Austras koks''</t>
  </si>
  <si>
    <t>Pirmsskolas izglītības iestādes ''Bitītes'' pārbūve</t>
  </si>
  <si>
    <t>Jūrmalas PII ''Katrīna''</t>
  </si>
  <si>
    <t>Jūrmalas PII ''Madara''</t>
  </si>
  <si>
    <t>Pirmsskolas izglītības iestādes ''Mārītes'' pārbūve</t>
  </si>
  <si>
    <t>Jūrmalas PII ''Podziņa''</t>
  </si>
  <si>
    <t>Jūrmalas PII ''Saulīte''</t>
  </si>
  <si>
    <t>Jūrmalas PII ''Zvaniņš''</t>
  </si>
  <si>
    <t xml:space="preserve">Sākumskolu, pamatskolu, vidusskolu būvniecība, atjaunošana un uzlabošana </t>
  </si>
  <si>
    <t>JPAP_R.3.2.3._165</t>
  </si>
  <si>
    <t>Vispārējās izglītības iestādes</t>
  </si>
  <si>
    <t>Jūrmalas sākumskola ''Atvase''</t>
  </si>
  <si>
    <t>Jūrmalas sākumskola ''Ābelīte''</t>
  </si>
  <si>
    <t>Jūrmalas sākumskola ''Taurenītis''</t>
  </si>
  <si>
    <t>Jūrmalas pilsētas Ķemeru pamatskolas ēkas pārbūve un energoefektivitātes paaugstināšana</t>
  </si>
  <si>
    <t>Jūrmalas pilsētas Lielupes pamatskolas ēku un Jūrmalas Valsts ģimnāzijas telpu pārbūve, sporta zāles būvniecība Aizputes ielā 1A, Jūrmalā</t>
  </si>
  <si>
    <t>JPAP_R.3.2.3._165
JPAP_R.3.3.3_206</t>
  </si>
  <si>
    <t xml:space="preserve">Jūrmalas Valsts ģimnāzijas ēkas pārbūve un infrastruktūras pilnveide, metodiskā centra izveide </t>
  </si>
  <si>
    <t>Jūrmalas pilsētas Jaundubultu vidusskolas ēkas un autoskolas ēkas energoefektivitātes paaugstināšana Lielupes ielā 21</t>
  </si>
  <si>
    <t>JPAP_R.3.2.3._165
JPAP_R.2.6.2._89</t>
  </si>
  <si>
    <t>Jūrmalas pilsētas Jaundubultu vidusskola</t>
  </si>
  <si>
    <t>Jūrmalas pilsētas Kauguru vidusskolas ēkas atjaunošana un energoefektivitātes paaugstināšana</t>
  </si>
  <si>
    <t xml:space="preserve">Jūrmalas pilsētas Kauguru vidusskola </t>
  </si>
  <si>
    <t>Majoru vidusskola</t>
  </si>
  <si>
    <t>Jūrmalas pilsētas internātpamatskola</t>
  </si>
  <si>
    <t>Interešu profesionālās ievirzes izglītības iestāžu būvniecība, atjaunošana un uzlabošana</t>
  </si>
  <si>
    <t xml:space="preserve"> 09.510.</t>
  </si>
  <si>
    <t>Jūrmalas Mūzikas skola</t>
  </si>
  <si>
    <t>Jūrmalas Sporta skola</t>
  </si>
  <si>
    <t>Jūrmalas Sporta skolas peldbaseina ēkas pārbūves un energoefektivitātes paaugstināšana</t>
  </si>
  <si>
    <t>Sporta nams "Taurenītis"</t>
  </si>
  <si>
    <t xml:space="preserve">Jūrmalas bērnu un jauniešu interešu centrs </t>
  </si>
  <si>
    <t>Pārējo sociālo iestāžu būvniecība, atjaunošana un uzlabošana</t>
  </si>
  <si>
    <t>10.700.</t>
  </si>
  <si>
    <t>Jūrmalas pilsētas pašvaldības iestāde ''Sprīdītis''</t>
  </si>
  <si>
    <t>JPAP_R.3.5.1._216</t>
  </si>
  <si>
    <t>Jūrmalas veselības veicināšanas un sociālo pakalpojumu centra infrastruktūras pilnveide un energoefektivitātes paaugstināšana</t>
  </si>
  <si>
    <t>JPAP_R.3.5.1._216
JPAP_R.2.6.2._89</t>
  </si>
  <si>
    <t>Veselības veicināšanas un sociālo pakalpojumu centrs</t>
  </si>
  <si>
    <t>Labklājības pārvalde</t>
  </si>
  <si>
    <t xml:space="preserve">* Informatīvi </t>
  </si>
  <si>
    <t>Jūrmalas pilsētas attīstības programma 2014.-2020.gadam (JPAP):</t>
  </si>
  <si>
    <t>Rīcības virziens: R.1.4.3. Citu tūrisma pakalpojumu attīstība</t>
  </si>
  <si>
    <t>Aktivitāte: Nr.17 Tūrisma pakalpojumu piedāvajuma dažādošana</t>
  </si>
  <si>
    <t>Rīcības virziens: R.1.6.1. Dabas tūrisma infrastruktūras attīstība</t>
  </si>
  <si>
    <t>Aktivitāte: Nr.21 Daudzfunkcionāla, interaktīva dabas tūrisma objekta izveide Ķemeros</t>
  </si>
  <si>
    <t>Rīcības virziens: R.1.6.2. Peldvietu infrastruktūras attīstība</t>
  </si>
  <si>
    <t>Aktivitāte: Nr.30 Pašvaldības īpašumā esošo glābšanas staciju rekonstrukcija un būvniecība</t>
  </si>
  <si>
    <t>Aktivitāte: Nr.35 Krasta erozijas procesu aizkavēšanas pasākumi</t>
  </si>
  <si>
    <t>Rīcības virziens: R.2.4.2. Kuģošanas infrastruktūras attīstība Lielupē</t>
  </si>
  <si>
    <t>Aktivitāte: Nr.80 Lielupes kuģošanas un ūdenstūrisma infrastruktūras un pakalpojumu attīstība</t>
  </si>
  <si>
    <t>Rīcības virziens: R.2.6.2. Racionālas un videi draudzīgas energoapgādes sistēmas attīstība</t>
  </si>
  <si>
    <t>Aktivitāte: Nr.89 Ilgspējīga atjaunojamo energoresursu izmantošana, energoefektivitātes paaugstināšana un energopārvaldības sistēmas ieviešana un sertificēšana Jūrmalas pašvaldības teritorijā.</t>
  </si>
  <si>
    <t>Rīcības virziens: R.2.8.1. Publiskās telpas pilnveide</t>
  </si>
  <si>
    <t>Aktivitāte: Nr.98 Parku, skvēru un kūrorta mazās infrastruktūras attīstība un uzturēšana</t>
  </si>
  <si>
    <t>Aktivitāte: Nr.103 Pilsētas atpūtas parka un Jauniešu mājas izveide</t>
  </si>
  <si>
    <t>Aktivitāte: Nr.105 Graustu novākšana pilsētā</t>
  </si>
  <si>
    <t>Rīcības virziens: R.2.8.2. Kapsētu un to infrastruktūras labiekārtošana</t>
  </si>
  <si>
    <t>Aktivitāte: Nr.114 Kapsētu paplašināšana un jaunu kapsētu izveide un to apsaimniekošana</t>
  </si>
  <si>
    <t>Rīcības virziens: R.2.9.1. Pašvaldības dzīvojamā fonda attīstība</t>
  </si>
  <si>
    <t>Aktivitāte: Nr.115 Jūrmalas pašvaldības dzīvojamā fonda attīstības plānošana un plānu realizācija</t>
  </si>
  <si>
    <t>Rīcības virziens: R.3.1.2. Pašvaldības pārvaldes kapacitātes celšana</t>
  </si>
  <si>
    <t>Aktivitāte: Nr.131 Kvalitatīvas pašvaldības pārvaldes kapacitātes nodrošināšana</t>
  </si>
  <si>
    <t>Rīcības virziens: R.3.2.2. Pirmskolas izglītības pakalpojumi</t>
  </si>
  <si>
    <t>Aktivitāte: Nr.155 Pirmsskolas izglītības iestāžu mācību vides uzlabošana</t>
  </si>
  <si>
    <t>Rīcības virziens: R.3.2.3. Vispārizglītojošo skolu izglītības pakalpojumi</t>
  </si>
  <si>
    <t>Aktivitāte: Nr.165 Vispārējās izglītības iestāžu mācību vides uzlabošana</t>
  </si>
  <si>
    <t>Rīcības virziens: R.3.2.4. Profesionālās ievirzes un interešu izglītības pakalpojumi</t>
  </si>
  <si>
    <t xml:space="preserve">Aktivitāte: Nr.185 Profesionālās ievirzes un interešu izglītības iestāžu mācību vides uzlabošana </t>
  </si>
  <si>
    <t>Rīcības virziens: R.3.3.1. Pilsētas kultūras iestāžu un muzeju darbības pilnveide</t>
  </si>
  <si>
    <t>Aktivitāte: Nr.192 Jūrmalas kultūras iestāžu remonts un būvniecība, teritoriju labiekārtošana un materiāltehniskais nodrošinājums</t>
  </si>
  <si>
    <t>Aktivitāte: Nr.200 Jūrmalas brīvdabas muzeja attīstība</t>
  </si>
  <si>
    <t>Rīcības virziens: R.3.3.3. Sporta sektora attīstība</t>
  </si>
  <si>
    <t>Aktivitāte: Nr.206 Publiskās sporta infrastruktūras attīstība</t>
  </si>
  <si>
    <t>Rīcības virziens: R.3.5.1. Sociālo pakalpojumu attīstība</t>
  </si>
  <si>
    <t>Aktivitāte: Nr.216 Sociālā atbalsts infrastruktūras attīstība</t>
  </si>
  <si>
    <t>Rīcības virziens: R.3.7.2. Vietējās uzņēmējdarbības atbalsts infrastruktūras attīstība</t>
  </si>
  <si>
    <t>Aktivitāte: Nr.230 Uzņēmējdarbības veicināšana</t>
  </si>
  <si>
    <t>Jūrmalas Valsts ģimnāzijas sporta halle</t>
  </si>
  <si>
    <t>Sporta zāles ēkas Raiņa ielā 55 k-1, Jūrmalā ar kadastra apzīmējumu 1300 0205 106003, tās daļas vai iebūvēto būvizstrādājumu tehniskā izpēte</t>
  </si>
  <si>
    <t>Tāme Nr.04.1.15.</t>
  </si>
  <si>
    <t>Jūrmala, Jomas iela 1/5</t>
  </si>
  <si>
    <t>04.120</t>
  </si>
  <si>
    <t>Projekts "Algoti pagaidu sabiedriskie darbi 2016"</t>
  </si>
  <si>
    <t>LV25PARX0002484572093</t>
  </si>
  <si>
    <t>Nepieciešami papildus naudas līdzekļi transporta kompensāciju izmaksai, kuras tiek maksātas pie darba algas. Novembris - 52,-EUR un decembris - 29,-EUR</t>
  </si>
  <si>
    <t xml:space="preserve">Nepieciešami papildus naudas līdzkļi bezdarbnieku stipendiju izmaksai   </t>
  </si>
  <si>
    <t>Tāme Nr.04.3.1.</t>
  </si>
  <si>
    <t>04.900</t>
  </si>
  <si>
    <t>Līdzfinansējuma un priekšfinansējuma nodrošināšana ES un citas ārvalstu finanšu palīdzības projektu īstenošanā</t>
  </si>
  <si>
    <t>Tāme Nr.09.20.1.</t>
  </si>
  <si>
    <t>Jūrmalas pirmsskolas izglītības iestāde "Podziņa"</t>
  </si>
  <si>
    <t>90009563202</t>
  </si>
  <si>
    <t>Lībiešu iela 21, Jūrmala, LV-2016</t>
  </si>
  <si>
    <t>09.100</t>
  </si>
  <si>
    <t>Iestādes uzturēšana un pirmsskolas izglītības nodrošināšana</t>
  </si>
  <si>
    <t>LV31PARX0002484572082</t>
  </si>
  <si>
    <t>LV15PARX0002484573049</t>
  </si>
  <si>
    <t>LV89PARX0002484577052</t>
  </si>
  <si>
    <t>Tāme Nr.09.26.1.</t>
  </si>
  <si>
    <t>Sākumskola "Taurenītis"</t>
  </si>
  <si>
    <t>90000051699</t>
  </si>
  <si>
    <t>Kļavu iela 29/31, Jūrmala, LV-2015</t>
  </si>
  <si>
    <t>09.210</t>
  </si>
  <si>
    <t>Iestādes uzturēšana un vispārējās izglītības nodrošināšana</t>
  </si>
  <si>
    <t>LV67PARX0002484572016</t>
  </si>
  <si>
    <t>LV33PARX0002484573016</t>
  </si>
  <si>
    <t>LV91PARX0002484577016</t>
  </si>
  <si>
    <t>Līdzekļi ir nepieciešami transportlīdzekļu ekspluatācijas nodokļa samaksai par 2017.gadu par skolas automašīnu DF5995</t>
  </si>
  <si>
    <t xml:space="preserve">Transportlīdzekļu ekspluatācijas nodoklis 2017.gadā par skolas automašīnu DF5995 sastāda 81.00 EUR </t>
  </si>
  <si>
    <t>Tāme Nr.10.4.1.</t>
  </si>
  <si>
    <t>Jūrmalas pilsētas pašvaldības iestāde "Sprīdītis"</t>
  </si>
  <si>
    <t>90001868844</t>
  </si>
  <si>
    <t>Sēravotu iela 9, Jūrmala, LV-2012</t>
  </si>
  <si>
    <t>10.700</t>
  </si>
  <si>
    <t>Aprūpe pašvaldības sociālās aprūpes institūcijās</t>
  </si>
  <si>
    <t>LV54PARX0002484572153</t>
  </si>
  <si>
    <t>LV74PARX0002484577031</t>
  </si>
  <si>
    <t>LV11PARX0002484576031</t>
  </si>
  <si>
    <t>No 2016.g.budžeta līdzekļiem apmaksāti kopētāja remontdarbi un apkope, kuri bija ieplānoti uz 2017.g.</t>
  </si>
  <si>
    <t>Aprēķināts nodoklis pēc kurināmā faktiskā patēriņa (lielāks apjoms par iepriekšplānoto)</t>
  </si>
  <si>
    <t>Tāme Nr.04.1.9.</t>
  </si>
  <si>
    <t>Pilsētas ekonomiskās attīstības pasākumi</t>
  </si>
  <si>
    <t>Tāme Nr.09.31.1.</t>
  </si>
  <si>
    <t>Vaivaru pamatskola</t>
  </si>
  <si>
    <t>90000783949</t>
  </si>
  <si>
    <t>Skautu iela 2, Jūrmala</t>
  </si>
  <si>
    <t>LV29PARX0002484572021</t>
  </si>
  <si>
    <t>LV92PARX0002484573021</t>
  </si>
  <si>
    <t>LV53PARX0002484577021</t>
  </si>
  <si>
    <t>LV87PARX0002484576021</t>
  </si>
  <si>
    <t xml:space="preserve">Papildu līdzekļi nepieciešami dienas naudas izmaksai 2 personām komandējumam uz Kārdifu (Lielbritānija) 2017.gada 7.februāris - 11.februāris EUR 63 dienā x 2 personas x 5 dienas </t>
  </si>
  <si>
    <t>Papildu līdzekļi nepieciešami komandējuma izdevumu segšanai:
1. Viesnīcas izmaksas GBP 84 x 4 dienas / 0,84945 = EUR 386.
2. Vilcienas no lidostas Lūtonā uz Londonu un atpakaļ GBP 26 x 2 personas / 0,84945 = EUR 61.
3. Vilcienas no Londonas uz Kārdifu un atpakaļ GBP 92 x 2 personas / 0,84945 = EUR 217.</t>
  </si>
  <si>
    <r>
      <rPr>
        <b/>
        <sz val="9"/>
        <rFont val="Times New Roman"/>
        <family val="1"/>
        <charset val="186"/>
      </rPr>
      <t>12.pielikums</t>
    </r>
    <r>
      <rPr>
        <sz val="9"/>
        <rFont val="Times New Roman"/>
        <family val="1"/>
        <charset val="186"/>
      </rPr>
      <t xml:space="preserve"> Jūrmalas pilsētas domes</t>
    </r>
  </si>
  <si>
    <t>Attīstības pārvaldes Stratēģiskās un biznesa plānošanas nodaļa</t>
  </si>
  <si>
    <t>04.900.</t>
  </si>
  <si>
    <t>Jūrmalas attīstības plānošanas darbi</t>
  </si>
  <si>
    <t>JPAP_R3.1.1._119</t>
  </si>
  <si>
    <t>Uzņēmējdarbības attīstības veicināšana</t>
  </si>
  <si>
    <t>JPAP_R3.1.1._118</t>
  </si>
  <si>
    <t>JPAP_R3.7.1._229</t>
  </si>
  <si>
    <t>JPAP_R3.7.1._229
JPAP_R3.7.3._234</t>
  </si>
  <si>
    <t>KPFI īstenotā projekta ēku monitorēšana (9 izglītības iestāžu ēkas)</t>
  </si>
  <si>
    <t>JPAP_R2.6.2._89</t>
  </si>
  <si>
    <t>Karjeras attīstības pasākumi</t>
  </si>
  <si>
    <t>JPAP_R3.2.3._159</t>
  </si>
  <si>
    <t>Enerģētikas rīcības plāna ieviešana</t>
  </si>
  <si>
    <t>Energopārvaldības sistēmas izstrāde un ieviešana</t>
  </si>
  <si>
    <t>Starptautisku festivālu līdzfinansēšana</t>
  </si>
  <si>
    <t>JPAP_R1.8.2._47
JPAP_R1.8.2._48
JPAP_R3.3.1._191</t>
  </si>
  <si>
    <t>Projekta "Baltic Enterpreneurship Laboratories - BELT/Baltijas uzņēmējdarbības laboratorijas" īstenošana</t>
  </si>
  <si>
    <t>Komandējumu dienas naudas izdevumu segšanai</t>
  </si>
  <si>
    <t>Pārējo komandējumu izdevumu segšanai</t>
  </si>
  <si>
    <t>Pasākuma "Vakanču gadatirgus" organizēšana</t>
  </si>
  <si>
    <t>Enkurobjekta projekta "Dabas izglītības centrs" Ķemeros satura koncepcijas izstrāde</t>
  </si>
  <si>
    <t>Daudzfunkcionāla dabas tūrisma objekta izveide Ķemeros</t>
  </si>
  <si>
    <t>Dzintaru koncertzāles Lielās zāles rekonstrukcija un teritorijas labiekārtošana</t>
  </si>
  <si>
    <t>JPAP_R3.3.1._192</t>
  </si>
  <si>
    <t>Tehniski ekonomiskā pamatojuma izstrāde Lielupes ledus halles būvniecībai</t>
  </si>
  <si>
    <t>JPAP_R3.3.3._206</t>
  </si>
  <si>
    <t>Jūrmalas pilsētas investīciju objektu vizualizāciju izstrāde</t>
  </si>
  <si>
    <t>Telpu noma biznesa inkubatora darbības nodrošināšanai</t>
  </si>
  <si>
    <t>Sabiedriskā transporta organizēšanas pasākumi</t>
  </si>
  <si>
    <t>04.510.</t>
  </si>
  <si>
    <t>Braukšanas maksas atlaides un zaudējumu kompensēšana Jūrmalas pilsētas maršrutu tīkla pilsētas nozīmes maršrutos</t>
  </si>
  <si>
    <t>JPAP_R2.3.1._74</t>
  </si>
  <si>
    <t>Produktu subsīdijas komersantiem sabiedriskā transporta pakalpojumu nodrošināšanai</t>
  </si>
  <si>
    <t>Audits (SIA "Autobusu parks Jūrmala-SV")</t>
  </si>
  <si>
    <t>Licenču kartīšu pasūtīšana</t>
  </si>
  <si>
    <t>Jūrmalas karšu sistēmas izstrāde</t>
  </si>
  <si>
    <t>JPAP_R2.3.1._74
JPAP_R2.3.1._74</t>
  </si>
  <si>
    <t>Karšu shēmas un kustību sarakstu izstrāde</t>
  </si>
  <si>
    <t>Pieturvietu marķēšana</t>
  </si>
  <si>
    <t>Sabiedriskā transporta kontrole</t>
  </si>
  <si>
    <t>* Informatīvi -</t>
  </si>
  <si>
    <t>Jūrmalas pilsētas attīstības programma 2014-2020. (JPAP):</t>
  </si>
  <si>
    <t>Rīcības virziens: R1.6.1. Dabas tūrisma infrastruktūras attīstība</t>
  </si>
  <si>
    <t xml:space="preserve">                          Aktivitātes: Nr.21. Daudzfunkcionāla, interaktīva dabas tūrisma objekta izveide Ķemeros</t>
  </si>
  <si>
    <t>Rīcības virziens: R1.8.2. Konferenču un korporatīvo pasākumu nodrošināšanas pakalpojumu attīstība</t>
  </si>
  <si>
    <t xml:space="preserve">                          Aktivitātes: Nr.47. Konferenču un citu pasākumu komplekso piedāvājumu sagatavošana un popularizēšana</t>
  </si>
  <si>
    <t xml:space="preserve">                          Aktivitātes: Nr.48. Esošo un jaunu starptautisku kultūras un tikšanās pasākumu iniciēšana un īstenošana</t>
  </si>
  <si>
    <t>Rīcības virziens: R2.3.1. Kopējā sektora attīstība, pārvaldība</t>
  </si>
  <si>
    <t xml:space="preserve">                          Aktivitātes: Nr.74. Sabiedriskā transporta attīstība Jūrmalā</t>
  </si>
  <si>
    <t>Rīcības virziens: R2.6.2. Racionālas un videi draudzīgas energoapgādes sistēmas attīstība</t>
  </si>
  <si>
    <t xml:space="preserve">                          Aktivitātes: Nr.89. Ilgtspējīga atjaunojamo energoresursu izmantošana, energoefektivitātes paaugstināšana un energopārvaldības sistēmas </t>
  </si>
  <si>
    <t xml:space="preserve">                          ieviešana un sertificēšana Jūrmalas pašvaldības teritorijā</t>
  </si>
  <si>
    <t>Rīcības virziens: R3.1.1. Pilsētas attīstības plānošana</t>
  </si>
  <si>
    <t xml:space="preserve">                          Aktivitātes: Nr.118. Iedzīvotāju un uzņēmēju aptauju veikšana</t>
  </si>
  <si>
    <t xml:space="preserve">                          Aktivitātes: Nr.119. Pašvaldības attīstības plānošanas dokumentu  izstrāde un uzraudzība</t>
  </si>
  <si>
    <t>Rīcības virziens: R3.1.5. Pilsētas pārvaldības infrastruktūras pilnveide</t>
  </si>
  <si>
    <t xml:space="preserve">                          Aktivitātes: Nr.139. Jūrmalas kartes ieviešana</t>
  </si>
  <si>
    <t>Rīcības virziens: R3.2.3. Vispārizglītojošo skolu izglītības pakalpojumi</t>
  </si>
  <si>
    <t xml:space="preserve">                          Aktivitātes: Nr.159. Karjeras konsultāciju attīstība</t>
  </si>
  <si>
    <t>Rīcības virziens: R3.3.1. Pilsētas kultūras iestāžu un muzeju darbības pilnveide</t>
  </si>
  <si>
    <t xml:space="preserve">                          Aktivitātes: Nr.191. Daudzveidīgu kultūras pasākumu pieejamība Jūrmalas iedzīvotājiem Jūrmalas pilsētā</t>
  </si>
  <si>
    <t xml:space="preserve">                          Aktivitātes: Nr.192. Jūrmalas kultūras iestāžu ēku remonts un būvniecība, teritoriju labiekārtošana un materiāltehniskais nodrošinājums</t>
  </si>
  <si>
    <t>Rīcības virziens: R3.3.3. Sporta sektora attīstība</t>
  </si>
  <si>
    <t xml:space="preserve">                          Aktivitātes: Nr.206. Publiskās sporta infrastruktūras attīstība</t>
  </si>
  <si>
    <t>Rīcības virziens: R3.7.1. Pašvaldības uzņēmējdarbības atbalsta politikas plānošana un attīstība</t>
  </si>
  <si>
    <t xml:space="preserve">                          Aktivitātes: Nr.229. Veicināt esošo uzņēmumu attīstību un jaunu uzņēmumu rašanos</t>
  </si>
  <si>
    <t>Rīcības virziens: R3.7.3. Uzņēmumu izveides, darbības un sadarbības motivācija</t>
  </si>
  <si>
    <t xml:space="preserve">                          Aktivitātes: Nr.234. Uzņēmējdarbības motivācijas veicināšana</t>
  </si>
  <si>
    <t>Nepieciešams precizēt rīcību - "Iedzīvotāju un uzņēmēju aptauju veikšana". Pie rezultātiem aiz vārda "jūrmalnieku" papildināt ar "un Jūrmalas uzņēmēju" un aiz vārda "pilsētas" ar "un uzņēmējdarbības un uzņēmējdarbības vides".</t>
  </si>
  <si>
    <t>Nepieciešams Rīcības plānā RV3.7.1 papildināt ar rīcību "Veicināt esošo uzņēmumu attīstību un jaunu uzņēmumu rašanos, tajā skaitā veicināt ārvalstu investīciju piesaisti pilsētā, nodrošinot un veicinot esošo un jauno uzņēmumu apmācību iespējas un mentoru piesaisti". Rezultāts - Dalība starptautiskās investīciju piesaistes izstādēs, izstrādāti investīciju objektu piesaistes materiāli, sniegts atbalsts Jūrmalas biznesa inkubatora darbībai, veicinātas plašākas esošo un jauno uzņēmēju apmācību iespējas, sniegts atbalsts mentoru programmas īstenošanā.</t>
  </si>
  <si>
    <t>Nepieciešams precizēt rīcību Nr. 95 "Ilgtspējīga atjaunojamo energoresursu izmantošana, energoefektivitātes paaugstināšana Jūrmalas pašvaldības teritorijā un energopārvaldības sistēmas ieviešana un sertificēšana"</t>
  </si>
  <si>
    <t xml:space="preserve">Nepieciešams Rīcības plānā RV3.7.3 papildināt ar rīcību </t>
  </si>
  <si>
    <t>Tāme Nr.09.28.1.</t>
  </si>
  <si>
    <t>90009251342</t>
  </si>
  <si>
    <t>Dzirnavu iela 50, Jūrmala, LV 2011</t>
  </si>
  <si>
    <t xml:space="preserve"> </t>
  </si>
  <si>
    <t>LV42PARX0002484572078</t>
  </si>
  <si>
    <t>LV42PARX0002484573048</t>
  </si>
  <si>
    <t>LV14PARX0002484572097</t>
  </si>
  <si>
    <t>LV19PARX0002484577051</t>
  </si>
  <si>
    <t>Saskaņā ar tarifikāciju uz 01.01.2017.</t>
  </si>
  <si>
    <t>Tehniska korekcija dēļ EKK 1220</t>
  </si>
  <si>
    <t>Tāme Nr.10.2.9.</t>
  </si>
  <si>
    <t>Jūrmalas pilsētas Labklājības pārvalde</t>
  </si>
  <si>
    <t>900000594245</t>
  </si>
  <si>
    <t>Mellužu pr.83, Jūrmala</t>
  </si>
  <si>
    <t>10.400</t>
  </si>
  <si>
    <t>Projekts "Sniegt iespēju bērniem/EmpowerKids"</t>
  </si>
  <si>
    <t>LV83TREL981305100300B</t>
  </si>
  <si>
    <t>21192, 18630</t>
  </si>
  <si>
    <t>2016.gadā aplikācijas tulkošanas un pilnveidošanas izmaksas bija mazākas par paredzēto, bet tās pilnveidošana, modificēšana un tulkošana turpināsies arī 2017.gadā</t>
  </si>
  <si>
    <t xml:space="preserve">Sakarā ar iekārtu un tehnikas iegādi, nevis sākotnēji plānoto nomu, šajā pozīcijā plānojamas mazākas izmaksas. </t>
  </si>
  <si>
    <t>Veselību veicinošās nodarbības 19.,20.decembrī saslimšanu un citu iemeslu dēļ piedalījās 37 bērni, paredzēto 50 bērnu vietā,  tāpēc tika iegādāts mazāks produktu skaits. Bērni, kuri nevarēja piedalīties decembra nodarbībās, piedalīses nodarbībās 2017.gadā.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</si>
</sst>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charset val="186"/>
      <scheme val="minor"/>
    </font>
    <font>
      <sz val="10"/>
      <name val="Arial"/>
      <family val="2"/>
      <charset val="186"/>
    </font>
    <font>
      <b/>
      <sz val="9"/>
      <name val="Times New Roman"/>
      <family val="1"/>
      <charset val="186"/>
    </font>
    <font>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b/>
      <sz val="12"/>
      <name val="Times New Roman"/>
      <family val="1"/>
      <charset val="186"/>
    </font>
    <font>
      <b/>
      <i/>
      <sz val="12"/>
      <name val="Times New Roman"/>
      <family val="1"/>
      <charset val="186"/>
    </font>
    <font>
      <i/>
      <sz val="8"/>
      <name val="Times New Roman"/>
      <family val="1"/>
      <charset val="186"/>
    </font>
    <font>
      <sz val="9"/>
      <color theme="1"/>
      <name val="Times New Roman"/>
      <family val="1"/>
      <charset val="186"/>
    </font>
    <font>
      <i/>
      <sz val="7"/>
      <name val="Times New Roman"/>
      <family val="1"/>
      <charset val="186"/>
    </font>
    <font>
      <sz val="11"/>
      <color theme="1"/>
      <name val="Calibri"/>
      <family val="2"/>
      <charset val="186"/>
      <scheme val="minor"/>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double">
        <color indexed="64"/>
      </bottom>
      <diagonal/>
    </border>
    <border>
      <left/>
      <right style="hair">
        <color indexed="64"/>
      </right>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hair">
        <color indexed="64"/>
      </top>
      <bottom style="hair">
        <color indexed="64"/>
      </bottom>
      <diagonal/>
    </border>
    <border>
      <left/>
      <right/>
      <top/>
      <bottom style="double">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thin">
        <color indexed="64"/>
      </right>
      <top style="hair">
        <color indexed="64"/>
      </top>
      <bottom style="double">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xf numFmtId="0" fontId="1" fillId="0" borderId="0"/>
    <xf numFmtId="0" fontId="1" fillId="0" borderId="0"/>
    <xf numFmtId="0" fontId="14" fillId="0" borderId="0"/>
  </cellStyleXfs>
  <cellXfs count="686">
    <xf numFmtId="0" fontId="0" fillId="0" borderId="0" xfId="0"/>
    <xf numFmtId="0" fontId="3" fillId="0" borderId="0" xfId="1" applyFont="1" applyFill="1" applyBorder="1" applyAlignment="1" applyProtection="1">
      <alignment vertical="center"/>
    </xf>
    <xf numFmtId="49" fontId="5"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3"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6" fillId="2" borderId="4" xfId="1" applyNumberFormat="1" applyFont="1" applyFill="1" applyBorder="1" applyAlignment="1" applyProtection="1">
      <alignment vertical="center"/>
    </xf>
    <xf numFmtId="49" fontId="3" fillId="2" borderId="7" xfId="1" applyNumberFormat="1" applyFont="1" applyFill="1" applyBorder="1" applyAlignment="1" applyProtection="1">
      <alignment vertical="center"/>
    </xf>
    <xf numFmtId="49" fontId="3" fillId="2" borderId="8" xfId="1" applyNumberFormat="1" applyFont="1" applyFill="1" applyBorder="1" applyAlignment="1" applyProtection="1">
      <alignment vertical="center"/>
    </xf>
    <xf numFmtId="49" fontId="3" fillId="2" borderId="9" xfId="1" applyNumberFormat="1" applyFont="1" applyFill="1" applyBorder="1" applyAlignment="1" applyProtection="1">
      <alignment vertical="center"/>
      <protection locked="0"/>
    </xf>
    <xf numFmtId="49" fontId="3" fillId="2" borderId="10" xfId="1" applyNumberFormat="1" applyFont="1" applyFill="1" applyBorder="1" applyAlignment="1" applyProtection="1">
      <alignment vertical="center"/>
      <protection locked="0"/>
    </xf>
    <xf numFmtId="49" fontId="3" fillId="0" borderId="14" xfId="1" applyNumberFormat="1" applyFont="1" applyFill="1" applyBorder="1" applyAlignment="1" applyProtection="1">
      <alignment horizontal="center" vertical="center" wrapText="1"/>
    </xf>
    <xf numFmtId="49" fontId="3" fillId="0" borderId="0" xfId="1"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textRotation="90"/>
    </xf>
    <xf numFmtId="1" fontId="7" fillId="0" borderId="25" xfId="1" applyNumberFormat="1" applyFont="1" applyFill="1" applyBorder="1" applyAlignment="1" applyProtection="1">
      <alignment horizontal="center" vertical="center"/>
    </xf>
    <xf numFmtId="1" fontId="7" fillId="0" borderId="26" xfId="1" applyNumberFormat="1" applyFont="1" applyFill="1" applyBorder="1" applyAlignment="1" applyProtection="1">
      <alignment horizontal="center" vertical="center"/>
    </xf>
    <xf numFmtId="1" fontId="7" fillId="0" borderId="27" xfId="1" applyNumberFormat="1" applyFont="1" applyFill="1" applyBorder="1" applyAlignment="1" applyProtection="1">
      <alignment horizontal="center" vertical="center"/>
    </xf>
    <xf numFmtId="1" fontId="7" fillId="0" borderId="28" xfId="1" applyNumberFormat="1" applyFont="1" applyFill="1" applyBorder="1" applyAlignment="1" applyProtection="1">
      <alignment horizontal="center" vertical="center"/>
    </xf>
    <xf numFmtId="1" fontId="7" fillId="0" borderId="29" xfId="1" applyNumberFormat="1" applyFont="1" applyFill="1" applyBorder="1" applyAlignment="1" applyProtection="1">
      <alignment horizontal="center" vertical="center"/>
    </xf>
    <xf numFmtId="0" fontId="2" fillId="0" borderId="15" xfId="1" applyFont="1" applyFill="1" applyBorder="1" applyAlignment="1" applyProtection="1">
      <alignment vertical="center" wrapText="1"/>
    </xf>
    <xf numFmtId="0" fontId="2" fillId="0" borderId="15" xfId="1" applyFont="1" applyFill="1" applyBorder="1" applyAlignment="1" applyProtection="1">
      <alignment horizontal="left" vertical="center" wrapText="1"/>
    </xf>
    <xf numFmtId="0" fontId="2" fillId="0" borderId="30" xfId="1" applyFont="1" applyFill="1" applyBorder="1" applyAlignment="1" applyProtection="1">
      <alignment vertical="center"/>
    </xf>
    <xf numFmtId="0" fontId="2" fillId="0" borderId="31" xfId="1" applyFont="1" applyFill="1" applyBorder="1" applyAlignment="1" applyProtection="1">
      <alignment vertical="center"/>
      <protection locked="0"/>
    </xf>
    <xf numFmtId="0" fontId="2" fillId="0" borderId="32" xfId="1" applyFont="1" applyFill="1" applyBorder="1" applyAlignment="1" applyProtection="1">
      <alignment vertical="center"/>
      <protection locked="0"/>
    </xf>
    <xf numFmtId="0" fontId="2" fillId="0" borderId="19" xfId="1" applyFont="1" applyFill="1" applyBorder="1" applyAlignment="1" applyProtection="1">
      <alignment vertical="center"/>
      <protection locked="0"/>
    </xf>
    <xf numFmtId="0" fontId="2" fillId="0" borderId="0" xfId="1" applyFont="1" applyFill="1" applyBorder="1" applyAlignment="1" applyProtection="1">
      <alignment vertical="center"/>
    </xf>
    <xf numFmtId="0" fontId="2" fillId="0" borderId="33" xfId="1" applyFont="1" applyFill="1" applyBorder="1" applyAlignment="1" applyProtection="1">
      <alignment vertical="center" wrapText="1"/>
    </xf>
    <xf numFmtId="0" fontId="2" fillId="0" borderId="33" xfId="1" applyFont="1" applyFill="1" applyBorder="1" applyAlignment="1" applyProtection="1">
      <alignment horizontal="left" vertical="center" wrapText="1"/>
    </xf>
    <xf numFmtId="3" fontId="2" fillId="0" borderId="34" xfId="1" applyNumberFormat="1" applyFont="1" applyFill="1" applyBorder="1" applyAlignment="1" applyProtection="1">
      <alignment horizontal="right" vertical="center"/>
    </xf>
    <xf numFmtId="3" fontId="2" fillId="0" borderId="35" xfId="1" applyNumberFormat="1" applyFont="1" applyFill="1" applyBorder="1" applyAlignment="1" applyProtection="1">
      <alignment horizontal="right" vertical="center"/>
    </xf>
    <xf numFmtId="3" fontId="2" fillId="0" borderId="36" xfId="1" applyNumberFormat="1" applyFont="1" applyFill="1" applyBorder="1" applyAlignment="1" applyProtection="1">
      <alignment horizontal="right" vertical="center"/>
    </xf>
    <xf numFmtId="0" fontId="3" fillId="0" borderId="25" xfId="1" applyFont="1" applyFill="1" applyBorder="1" applyAlignment="1" applyProtection="1">
      <alignment vertical="center" wrapText="1"/>
    </xf>
    <xf numFmtId="0" fontId="3" fillId="0" borderId="25" xfId="1" applyFont="1" applyFill="1" applyBorder="1" applyAlignment="1" applyProtection="1">
      <alignment horizontal="left" vertical="center" wrapText="1"/>
    </xf>
    <xf numFmtId="3" fontId="3" fillId="0" borderId="26" xfId="1" applyNumberFormat="1" applyFont="1" applyFill="1" applyBorder="1" applyAlignment="1" applyProtection="1">
      <alignment horizontal="right" vertical="center"/>
    </xf>
    <xf numFmtId="3" fontId="3" fillId="0" borderId="27" xfId="1" applyNumberFormat="1" applyFont="1" applyFill="1" applyBorder="1" applyAlignment="1" applyProtection="1">
      <alignment horizontal="right" vertical="center"/>
    </xf>
    <xf numFmtId="3" fontId="3" fillId="0" borderId="29" xfId="1" applyNumberFormat="1" applyFont="1" applyFill="1" applyBorder="1" applyAlignment="1" applyProtection="1">
      <alignment horizontal="right" vertical="center"/>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right" vertical="center" wrapText="1"/>
    </xf>
    <xf numFmtId="3" fontId="3" fillId="0" borderId="30"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horizontal="right" vertical="center"/>
      <protection locked="0"/>
    </xf>
    <xf numFmtId="3" fontId="3" fillId="0" borderId="32" xfId="1" applyNumberFormat="1" applyFont="1" applyFill="1" applyBorder="1" applyAlignment="1" applyProtection="1">
      <alignment horizontal="right" vertical="center"/>
      <protection locked="0"/>
    </xf>
    <xf numFmtId="3" fontId="3" fillId="0" borderId="19" xfId="1" applyNumberFormat="1" applyFont="1" applyFill="1" applyBorder="1" applyAlignment="1" applyProtection="1">
      <alignment horizontal="right" vertical="center"/>
      <protection locked="0"/>
    </xf>
    <xf numFmtId="0" fontId="3" fillId="0" borderId="37" xfId="1" applyFont="1" applyFill="1" applyBorder="1" applyAlignment="1" applyProtection="1">
      <alignment vertical="center" wrapText="1"/>
    </xf>
    <xf numFmtId="0" fontId="3" fillId="0" borderId="37" xfId="1" applyFont="1" applyFill="1" applyBorder="1" applyAlignment="1" applyProtection="1">
      <alignment horizontal="right" vertical="center" wrapText="1"/>
    </xf>
    <xf numFmtId="3" fontId="3" fillId="0" borderId="38" xfId="1" applyNumberFormat="1" applyFont="1" applyFill="1" applyBorder="1" applyAlignment="1" applyProtection="1">
      <alignment horizontal="right" vertical="center"/>
    </xf>
    <xf numFmtId="3" fontId="3" fillId="0" borderId="39" xfId="1" applyNumberFormat="1" applyFont="1" applyFill="1" applyBorder="1" applyAlignment="1" applyProtection="1">
      <alignment horizontal="right" vertical="center"/>
      <protection locked="0"/>
    </xf>
    <xf numFmtId="3" fontId="3" fillId="0" borderId="40" xfId="1" applyNumberFormat="1" applyFont="1" applyFill="1" applyBorder="1" applyAlignment="1" applyProtection="1">
      <alignment horizontal="right" vertical="center"/>
    </xf>
    <xf numFmtId="3" fontId="3" fillId="0" borderId="41" xfId="1" applyNumberFormat="1" applyFont="1" applyFill="1" applyBorder="1" applyAlignment="1" applyProtection="1">
      <alignment horizontal="right" vertical="center"/>
    </xf>
    <xf numFmtId="0" fontId="2" fillId="0" borderId="20" xfId="1" applyFont="1" applyFill="1" applyBorder="1" applyAlignment="1" applyProtection="1">
      <alignment horizontal="left" vertical="center" wrapText="1"/>
    </xf>
    <xf numFmtId="3" fontId="3" fillId="0" borderId="21" xfId="1" applyNumberFormat="1" applyFont="1" applyFill="1" applyBorder="1" applyAlignment="1" applyProtection="1">
      <alignment vertical="center"/>
    </xf>
    <xf numFmtId="3" fontId="3" fillId="0" borderId="22" xfId="1" applyNumberFormat="1" applyFont="1" applyFill="1" applyBorder="1" applyAlignment="1" applyProtection="1">
      <alignment vertical="center"/>
      <protection locked="0"/>
    </xf>
    <xf numFmtId="3" fontId="3" fillId="0" borderId="22" xfId="1" applyNumberFormat="1" applyFont="1" applyFill="1" applyBorder="1" applyAlignment="1" applyProtection="1">
      <alignment horizontal="center" vertical="center"/>
    </xf>
    <xf numFmtId="3" fontId="3" fillId="0" borderId="23" xfId="1" applyNumberFormat="1" applyFont="1" applyFill="1" applyBorder="1" applyAlignment="1" applyProtection="1">
      <alignment horizontal="center" vertical="center"/>
    </xf>
    <xf numFmtId="3" fontId="3" fillId="0" borderId="24" xfId="1" applyNumberFormat="1" applyFont="1" applyFill="1" applyBorder="1" applyAlignment="1" applyProtection="1">
      <alignment horizontal="center" vertical="center"/>
    </xf>
    <xf numFmtId="0" fontId="2" fillId="0" borderId="42" xfId="1" applyFont="1" applyFill="1" applyBorder="1" applyAlignment="1" applyProtection="1">
      <alignment horizontal="left" vertical="center" wrapText="1"/>
      <protection locked="0"/>
    </xf>
    <xf numFmtId="0" fontId="2" fillId="0" borderId="42" xfId="1" applyFont="1" applyFill="1" applyBorder="1" applyAlignment="1" applyProtection="1">
      <alignment horizontal="left" vertical="center" wrapText="1"/>
    </xf>
    <xf numFmtId="3" fontId="3" fillId="0" borderId="43" xfId="1" applyNumberFormat="1" applyFont="1" applyFill="1" applyBorder="1" applyAlignment="1" applyProtection="1">
      <alignment vertical="center"/>
    </xf>
    <xf numFmtId="3" fontId="3" fillId="0" borderId="44" xfId="1" applyNumberFormat="1" applyFont="1" applyFill="1" applyBorder="1" applyAlignment="1" applyProtection="1">
      <alignment vertical="center"/>
    </xf>
    <xf numFmtId="3" fontId="3" fillId="0" borderId="44" xfId="1" applyNumberFormat="1" applyFont="1" applyFill="1" applyBorder="1" applyAlignment="1" applyProtection="1">
      <alignment horizontal="right" vertical="center"/>
      <protection locked="0"/>
    </xf>
    <xf numFmtId="3" fontId="3" fillId="0" borderId="44" xfId="1" applyNumberFormat="1" applyFont="1" applyFill="1" applyBorder="1" applyAlignment="1" applyProtection="1">
      <alignment horizontal="center" vertical="center"/>
    </xf>
    <xf numFmtId="3" fontId="3" fillId="0" borderId="45" xfId="1" applyNumberFormat="1" applyFont="1" applyFill="1" applyBorder="1" applyAlignment="1" applyProtection="1">
      <alignment horizontal="center" vertical="center"/>
    </xf>
    <xf numFmtId="3" fontId="3" fillId="0" borderId="46" xfId="1" applyNumberFormat="1" applyFont="1" applyFill="1" applyBorder="1" applyAlignment="1" applyProtection="1">
      <alignment horizontal="center" vertical="center"/>
    </xf>
    <xf numFmtId="0" fontId="2" fillId="0" borderId="42" xfId="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3" fontId="3" fillId="0" borderId="30" xfId="1" applyNumberFormat="1" applyFont="1" applyFill="1" applyBorder="1" applyAlignment="1" applyProtection="1">
      <alignment vertical="center"/>
    </xf>
    <xf numFmtId="3" fontId="3" fillId="0" borderId="31" xfId="1" applyNumberFormat="1" applyFont="1" applyFill="1" applyBorder="1" applyAlignment="1" applyProtection="1">
      <alignment horizontal="center" vertical="center"/>
    </xf>
    <xf numFmtId="3" fontId="3" fillId="0" borderId="31" xfId="1" applyNumberFormat="1" applyFont="1" applyFill="1" applyBorder="1" applyAlignment="1" applyProtection="1">
      <alignment vertical="center"/>
      <protection locked="0"/>
    </xf>
    <xf numFmtId="3" fontId="3" fillId="0" borderId="32" xfId="1" applyNumberFormat="1" applyFont="1" applyFill="1" applyBorder="1" applyAlignment="1" applyProtection="1">
      <alignment horizontal="center" vertical="center"/>
    </xf>
    <xf numFmtId="3" fontId="3" fillId="0" borderId="19" xfId="1" applyNumberFormat="1" applyFont="1" applyFill="1" applyBorder="1" applyAlignment="1" applyProtection="1">
      <alignment horizontal="center" vertical="center"/>
    </xf>
    <xf numFmtId="0" fontId="3" fillId="0" borderId="37" xfId="1" applyFont="1" applyFill="1" applyBorder="1" applyAlignment="1" applyProtection="1">
      <alignment horizontal="left" vertical="center" wrapText="1"/>
    </xf>
    <xf numFmtId="3" fontId="3" fillId="0" borderId="38" xfId="1" applyNumberFormat="1" applyFont="1" applyFill="1" applyBorder="1" applyAlignment="1" applyProtection="1">
      <alignment vertical="center"/>
    </xf>
    <xf numFmtId="3" fontId="3" fillId="0" borderId="39" xfId="1" applyNumberFormat="1" applyFont="1" applyFill="1" applyBorder="1" applyAlignment="1" applyProtection="1">
      <alignment horizontal="center" vertical="center"/>
    </xf>
    <xf numFmtId="3" fontId="3" fillId="0" borderId="39" xfId="1" applyNumberFormat="1" applyFont="1" applyFill="1" applyBorder="1" applyAlignment="1" applyProtection="1">
      <alignment vertical="center"/>
      <protection locked="0"/>
    </xf>
    <xf numFmtId="3" fontId="3" fillId="0" borderId="40" xfId="1" applyNumberFormat="1" applyFont="1" applyFill="1" applyBorder="1" applyAlignment="1" applyProtection="1">
      <alignment horizontal="center" vertical="center"/>
    </xf>
    <xf numFmtId="3" fontId="3" fillId="0" borderId="41" xfId="1" applyNumberFormat="1" applyFont="1" applyFill="1" applyBorder="1" applyAlignment="1" applyProtection="1">
      <alignment horizontal="center" vertical="center"/>
    </xf>
    <xf numFmtId="0" fontId="3" fillId="0" borderId="47" xfId="1" applyFont="1" applyFill="1" applyBorder="1" applyAlignment="1" applyProtection="1">
      <alignment horizontal="right" vertical="center" wrapText="1"/>
    </xf>
    <xf numFmtId="0" fontId="3" fillId="0" borderId="47" xfId="1" applyFont="1" applyFill="1" applyBorder="1" applyAlignment="1" applyProtection="1">
      <alignment horizontal="left" vertical="center" wrapText="1"/>
    </xf>
    <xf numFmtId="3" fontId="3" fillId="0" borderId="48" xfId="1" applyNumberFormat="1" applyFont="1" applyFill="1" applyBorder="1" applyAlignment="1" applyProtection="1">
      <alignment vertical="center"/>
    </xf>
    <xf numFmtId="3" fontId="3" fillId="0" borderId="49" xfId="1" applyNumberFormat="1" applyFont="1" applyFill="1" applyBorder="1" applyAlignment="1" applyProtection="1">
      <alignment horizontal="center" vertical="center"/>
    </xf>
    <xf numFmtId="3" fontId="3" fillId="0" borderId="49" xfId="1" applyNumberFormat="1" applyFont="1" applyFill="1" applyBorder="1" applyAlignment="1" applyProtection="1">
      <alignment vertical="center"/>
      <protection locked="0"/>
    </xf>
    <xf numFmtId="3" fontId="3" fillId="0" borderId="50" xfId="1" applyNumberFormat="1" applyFont="1" applyFill="1" applyBorder="1" applyAlignment="1" applyProtection="1">
      <alignment horizontal="center" vertical="center"/>
    </xf>
    <xf numFmtId="3" fontId="3" fillId="0" borderId="51" xfId="1" applyNumberFormat="1" applyFont="1" applyFill="1" applyBorder="1" applyAlignment="1" applyProtection="1">
      <alignment horizontal="center" vertical="center"/>
    </xf>
    <xf numFmtId="3" fontId="3" fillId="0" borderId="43" xfId="1" applyNumberFormat="1" applyFont="1" applyFill="1" applyBorder="1" applyAlignment="1" applyProtection="1">
      <alignment horizontal="right" vertical="center"/>
    </xf>
    <xf numFmtId="0" fontId="2" fillId="0" borderId="52" xfId="1" applyFont="1" applyFill="1" applyBorder="1" applyAlignment="1" applyProtection="1">
      <alignment horizontal="center" vertical="center" wrapText="1"/>
    </xf>
    <xf numFmtId="0" fontId="2" fillId="0" borderId="52" xfId="1" applyFont="1" applyFill="1" applyBorder="1" applyAlignment="1" applyProtection="1">
      <alignment horizontal="left" vertical="center" wrapText="1"/>
    </xf>
    <xf numFmtId="3" fontId="3" fillId="0" borderId="53" xfId="1" applyNumberFormat="1" applyFont="1" applyFill="1" applyBorder="1" applyAlignment="1" applyProtection="1">
      <alignment horizontal="right" vertical="center"/>
    </xf>
    <xf numFmtId="3" fontId="3" fillId="0" borderId="48" xfId="1" applyNumberFormat="1" applyFont="1" applyFill="1" applyBorder="1" applyAlignment="1" applyProtection="1">
      <alignment horizontal="right" vertical="center"/>
    </xf>
    <xf numFmtId="0" fontId="2" fillId="0" borderId="54" xfId="1" applyFont="1" applyFill="1" applyBorder="1" applyAlignment="1" applyProtection="1">
      <alignment horizontal="center" vertical="center" wrapText="1"/>
    </xf>
    <xf numFmtId="0" fontId="2" fillId="0" borderId="54" xfId="1" applyFont="1" applyFill="1" applyBorder="1" applyAlignment="1" applyProtection="1">
      <alignment horizontal="left" vertical="center" wrapText="1"/>
    </xf>
    <xf numFmtId="3" fontId="3" fillId="0" borderId="55" xfId="1" applyNumberFormat="1" applyFont="1" applyFill="1" applyBorder="1" applyAlignment="1" applyProtection="1">
      <alignment horizontal="center" vertical="center"/>
    </xf>
    <xf numFmtId="3" fontId="3" fillId="0" borderId="45" xfId="1" applyNumberFormat="1" applyFont="1" applyFill="1" applyBorder="1" applyAlignment="1" applyProtection="1">
      <alignment horizontal="right" vertical="center"/>
    </xf>
    <xf numFmtId="3" fontId="3" fillId="0" borderId="46" xfId="1" applyNumberFormat="1" applyFont="1" applyFill="1" applyBorder="1" applyAlignment="1" applyProtection="1">
      <alignment horizontal="right" vertical="center"/>
    </xf>
    <xf numFmtId="0" fontId="3" fillId="0" borderId="56" xfId="1" applyFont="1" applyFill="1" applyBorder="1" applyAlignment="1" applyProtection="1">
      <alignment horizontal="right" vertical="center" wrapText="1"/>
    </xf>
    <xf numFmtId="0" fontId="3" fillId="0" borderId="56" xfId="1" applyFont="1" applyFill="1" applyBorder="1" applyAlignment="1" applyProtection="1">
      <alignment horizontal="left" vertical="center" wrapText="1"/>
    </xf>
    <xf numFmtId="3" fontId="3" fillId="0" borderId="57" xfId="1" applyNumberFormat="1" applyFont="1" applyFill="1" applyBorder="1" applyAlignment="1" applyProtection="1">
      <alignment horizontal="right" vertical="center"/>
    </xf>
    <xf numFmtId="3" fontId="3" fillId="0" borderId="58" xfId="1" applyNumberFormat="1" applyFont="1" applyFill="1" applyBorder="1" applyAlignment="1" applyProtection="1">
      <alignment horizontal="center" vertical="center"/>
    </xf>
    <xf numFmtId="3" fontId="3" fillId="0" borderId="59" xfId="1" applyNumberFormat="1" applyFont="1" applyFill="1" applyBorder="1" applyAlignment="1" applyProtection="1">
      <alignment horizontal="right" vertical="center"/>
      <protection locked="0"/>
    </xf>
    <xf numFmtId="3" fontId="3" fillId="0" borderId="60" xfId="1" applyNumberFormat="1" applyFont="1" applyFill="1" applyBorder="1" applyAlignment="1" applyProtection="1">
      <alignment horizontal="right" vertical="center"/>
      <protection locked="0"/>
    </xf>
    <xf numFmtId="0" fontId="3" fillId="0" borderId="56" xfId="1" applyFont="1" applyFill="1" applyBorder="1" applyAlignment="1" applyProtection="1">
      <alignment vertical="center" wrapText="1"/>
    </xf>
    <xf numFmtId="3" fontId="3" fillId="0" borderId="57" xfId="1" applyNumberFormat="1" applyFont="1" applyFill="1" applyBorder="1" applyAlignment="1" applyProtection="1">
      <alignment vertical="center"/>
    </xf>
    <xf numFmtId="3" fontId="3" fillId="0" borderId="58" xfId="1" applyNumberFormat="1" applyFont="1" applyFill="1" applyBorder="1" applyAlignment="1" applyProtection="1">
      <alignment vertical="center"/>
    </xf>
    <xf numFmtId="3" fontId="3" fillId="0" borderId="58" xfId="1" applyNumberFormat="1" applyFont="1" applyFill="1" applyBorder="1" applyAlignment="1" applyProtection="1">
      <alignment horizontal="right" vertical="center"/>
    </xf>
    <xf numFmtId="3" fontId="3" fillId="0" borderId="59" xfId="1" applyNumberFormat="1" applyFont="1" applyFill="1" applyBorder="1" applyAlignment="1" applyProtection="1">
      <alignment horizontal="right" vertical="center"/>
    </xf>
    <xf numFmtId="3" fontId="3" fillId="0" borderId="60" xfId="1" applyNumberFormat="1" applyFont="1" applyFill="1" applyBorder="1" applyAlignment="1" applyProtection="1">
      <alignment horizontal="right" vertical="center"/>
    </xf>
    <xf numFmtId="0" fontId="2" fillId="0" borderId="15" xfId="1" applyFont="1" applyBorder="1" applyAlignment="1" applyProtection="1">
      <alignment vertical="center" wrapText="1"/>
    </xf>
    <xf numFmtId="0" fontId="2" fillId="0" borderId="15" xfId="1" applyFont="1" applyBorder="1" applyAlignment="1" applyProtection="1">
      <alignment horizontal="left" vertical="center" wrapText="1"/>
    </xf>
    <xf numFmtId="3" fontId="2" fillId="0" borderId="30" xfId="1" applyNumberFormat="1" applyFont="1" applyBorder="1" applyAlignment="1" applyProtection="1">
      <alignment vertical="center"/>
    </xf>
    <xf numFmtId="3" fontId="2" fillId="0" borderId="31" xfId="1" applyNumberFormat="1" applyFont="1" applyBorder="1" applyAlignment="1" applyProtection="1">
      <alignment vertical="center"/>
    </xf>
    <xf numFmtId="3" fontId="2" fillId="0" borderId="32" xfId="1" applyNumberFormat="1" applyFont="1" applyBorder="1" applyAlignment="1" applyProtection="1">
      <alignment vertical="center"/>
    </xf>
    <xf numFmtId="3" fontId="2" fillId="0" borderId="19" xfId="1" applyNumberFormat="1" applyFont="1" applyBorder="1" applyAlignment="1" applyProtection="1">
      <alignment vertical="center"/>
    </xf>
    <xf numFmtId="0" fontId="2" fillId="0" borderId="33" xfId="1" applyFont="1" applyFill="1" applyBorder="1" applyAlignment="1" applyProtection="1">
      <alignment vertical="center"/>
    </xf>
    <xf numFmtId="3" fontId="2" fillId="0" borderId="34" xfId="1" applyNumberFormat="1" applyFont="1" applyFill="1" applyBorder="1" applyAlignment="1" applyProtection="1">
      <alignment vertical="center"/>
    </xf>
    <xf numFmtId="3" fontId="2" fillId="0" borderId="35" xfId="1" applyNumberFormat="1" applyFont="1" applyFill="1" applyBorder="1" applyAlignment="1" applyProtection="1">
      <alignment vertical="center"/>
    </xf>
    <xf numFmtId="3" fontId="2" fillId="0" borderId="36" xfId="1" applyNumberFormat="1" applyFont="1" applyFill="1" applyBorder="1" applyAlignment="1" applyProtection="1">
      <alignment vertical="center"/>
    </xf>
    <xf numFmtId="0" fontId="2" fillId="0" borderId="61" xfId="1" applyFont="1" applyFill="1" applyBorder="1" applyAlignment="1" applyProtection="1">
      <alignment vertical="center"/>
    </xf>
    <xf numFmtId="0" fontId="2" fillId="0" borderId="61" xfId="1" applyFont="1" applyFill="1" applyBorder="1" applyAlignment="1" applyProtection="1">
      <alignment vertical="center" wrapText="1"/>
    </xf>
    <xf numFmtId="3" fontId="2" fillId="0" borderId="62" xfId="1" applyNumberFormat="1" applyFont="1" applyFill="1" applyBorder="1" applyAlignment="1" applyProtection="1">
      <alignment vertical="center"/>
    </xf>
    <xf numFmtId="3" fontId="2" fillId="0" borderId="63" xfId="1" applyNumberFormat="1" applyFont="1" applyFill="1" applyBorder="1" applyAlignment="1" applyProtection="1">
      <alignment vertical="center"/>
    </xf>
    <xf numFmtId="3" fontId="2" fillId="0" borderId="64" xfId="1" applyNumberFormat="1" applyFont="1" applyFill="1" applyBorder="1" applyAlignment="1" applyProtection="1">
      <alignment vertical="center"/>
    </xf>
    <xf numFmtId="0" fontId="2" fillId="0" borderId="15" xfId="1" applyFont="1" applyFill="1" applyBorder="1" applyAlignment="1" applyProtection="1">
      <alignment vertical="center"/>
    </xf>
    <xf numFmtId="3" fontId="2" fillId="0" borderId="30" xfId="1" applyNumberFormat="1" applyFont="1" applyFill="1" applyBorder="1" applyAlignment="1" applyProtection="1">
      <alignment vertical="center"/>
    </xf>
    <xf numFmtId="3" fontId="2" fillId="0" borderId="31" xfId="1" applyNumberFormat="1" applyFont="1" applyFill="1" applyBorder="1" applyAlignment="1" applyProtection="1">
      <alignment vertical="center"/>
    </xf>
    <xf numFmtId="3" fontId="2" fillId="0" borderId="19" xfId="1" applyNumberFormat="1" applyFont="1" applyFill="1" applyBorder="1" applyAlignment="1" applyProtection="1">
      <alignment vertical="center"/>
    </xf>
    <xf numFmtId="0" fontId="2" fillId="3" borderId="52" xfId="1" applyFont="1" applyFill="1" applyBorder="1" applyAlignment="1" applyProtection="1">
      <alignment horizontal="left" vertical="center" wrapText="1"/>
    </xf>
    <xf numFmtId="3" fontId="2" fillId="3" borderId="65" xfId="1" applyNumberFormat="1" applyFont="1" applyFill="1" applyBorder="1" applyAlignment="1" applyProtection="1">
      <alignment vertical="center"/>
    </xf>
    <xf numFmtId="3" fontId="2" fillId="3" borderId="53" xfId="1" applyNumberFormat="1" applyFont="1" applyFill="1" applyBorder="1" applyAlignment="1" applyProtection="1">
      <alignment vertical="center"/>
    </xf>
    <xf numFmtId="3" fontId="2" fillId="3" borderId="66" xfId="1" applyNumberFormat="1" applyFont="1" applyFill="1" applyBorder="1" applyAlignment="1" applyProtection="1">
      <alignment vertical="center"/>
    </xf>
    <xf numFmtId="0" fontId="3" fillId="0" borderId="42" xfId="1" applyFont="1" applyFill="1" applyBorder="1" applyAlignment="1" applyProtection="1">
      <alignment horizontal="left" vertical="center" wrapText="1"/>
    </xf>
    <xf numFmtId="3" fontId="3" fillId="0" borderId="66" xfId="1" applyNumberFormat="1" applyFont="1" applyFill="1" applyBorder="1" applyAlignment="1" applyProtection="1">
      <alignment vertical="center"/>
    </xf>
    <xf numFmtId="0" fontId="3" fillId="0" borderId="56" xfId="1" applyFont="1" applyFill="1" applyBorder="1" applyAlignment="1" applyProtection="1">
      <alignment horizontal="center" vertical="center" wrapText="1"/>
    </xf>
    <xf numFmtId="3" fontId="3" fillId="0" borderId="59" xfId="1" applyNumberFormat="1" applyFont="1" applyFill="1" applyBorder="1" applyAlignment="1" applyProtection="1">
      <alignment vertical="center"/>
    </xf>
    <xf numFmtId="3" fontId="3" fillId="0" borderId="60" xfId="1" applyNumberFormat="1" applyFont="1" applyFill="1" applyBorder="1" applyAlignment="1" applyProtection="1">
      <alignment vertical="center"/>
    </xf>
    <xf numFmtId="3" fontId="3" fillId="0" borderId="31" xfId="1" applyNumberFormat="1" applyFont="1" applyFill="1" applyBorder="1" applyAlignment="1" applyProtection="1">
      <alignment vertical="center"/>
    </xf>
    <xf numFmtId="3" fontId="3" fillId="0" borderId="32" xfId="1" applyNumberFormat="1" applyFont="1" applyFill="1" applyBorder="1" applyAlignment="1" applyProtection="1">
      <alignment vertical="center"/>
      <protection locked="0"/>
    </xf>
    <xf numFmtId="3" fontId="3" fillId="0" borderId="19" xfId="1" applyNumberFormat="1" applyFont="1" applyFill="1" applyBorder="1" applyAlignment="1" applyProtection="1">
      <alignment vertical="center"/>
      <protection locked="0"/>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protection locked="0"/>
    </xf>
    <xf numFmtId="3" fontId="3" fillId="0" borderId="41" xfId="1" applyNumberFormat="1" applyFont="1" applyFill="1" applyBorder="1" applyAlignment="1" applyProtection="1">
      <alignment vertical="center"/>
      <protection locked="0"/>
    </xf>
    <xf numFmtId="0" fontId="3" fillId="0" borderId="37" xfId="1" applyFont="1" applyFill="1" applyBorder="1" applyAlignment="1" applyProtection="1">
      <alignment horizontal="center" vertical="center" wrapText="1"/>
    </xf>
    <xf numFmtId="3" fontId="3" fillId="0" borderId="4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3" fontId="3" fillId="0" borderId="58" xfId="1" applyNumberFormat="1" applyFont="1" applyFill="1" applyBorder="1" applyAlignment="1" applyProtection="1">
      <alignment vertical="center"/>
      <protection locked="0"/>
    </xf>
    <xf numFmtId="3" fontId="3" fillId="0" borderId="59" xfId="1" applyNumberFormat="1" applyFont="1" applyFill="1" applyBorder="1" applyAlignment="1" applyProtection="1">
      <alignment vertical="center"/>
      <protection locked="0"/>
    </xf>
    <xf numFmtId="3" fontId="3" fillId="0" borderId="60" xfId="1" applyNumberFormat="1" applyFont="1" applyFill="1" applyBorder="1" applyAlignment="1" applyProtection="1">
      <alignment vertical="center"/>
      <protection locked="0"/>
    </xf>
    <xf numFmtId="3" fontId="3" fillId="0" borderId="45" xfId="1" applyNumberFormat="1" applyFont="1" applyFill="1" applyBorder="1" applyAlignment="1" applyProtection="1">
      <alignment vertical="center"/>
    </xf>
    <xf numFmtId="3" fontId="3" fillId="0" borderId="46"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xf>
    <xf numFmtId="3" fontId="3" fillId="0" borderId="67" xfId="1" applyNumberFormat="1" applyFont="1" applyFill="1" applyBorder="1" applyAlignment="1" applyProtection="1">
      <alignment vertical="center"/>
    </xf>
    <xf numFmtId="0" fontId="3" fillId="0" borderId="37" xfId="1" applyFont="1" applyFill="1" applyBorder="1" applyAlignment="1" applyProtection="1">
      <alignment vertical="center"/>
    </xf>
    <xf numFmtId="0" fontId="3" fillId="0" borderId="0" xfId="1" applyFont="1" applyFill="1" applyBorder="1" applyAlignment="1" applyProtection="1">
      <alignment vertical="center" wrapText="1"/>
    </xf>
    <xf numFmtId="3" fontId="3" fillId="0" borderId="32" xfId="1" applyNumberFormat="1" applyFont="1" applyFill="1" applyBorder="1" applyAlignment="1" applyProtection="1">
      <alignment vertical="center"/>
    </xf>
    <xf numFmtId="3" fontId="3" fillId="0" borderId="44" xfId="1" applyNumberFormat="1" applyFont="1" applyFill="1" applyBorder="1" applyAlignment="1" applyProtection="1">
      <alignment vertical="center"/>
      <protection locked="0"/>
    </xf>
    <xf numFmtId="3" fontId="3" fillId="0" borderId="45" xfId="1" applyNumberFormat="1" applyFont="1" applyFill="1" applyBorder="1" applyAlignment="1" applyProtection="1">
      <alignment vertical="center"/>
      <protection locked="0"/>
    </xf>
    <xf numFmtId="3" fontId="3" fillId="0" borderId="46" xfId="1" applyNumberFormat="1" applyFont="1" applyFill="1" applyBorder="1" applyAlignment="1" applyProtection="1">
      <alignment vertical="center"/>
      <protection locked="0"/>
    </xf>
    <xf numFmtId="3" fontId="3" fillId="0" borderId="50" xfId="1" applyNumberFormat="1" applyFont="1" applyFill="1" applyBorder="1" applyAlignment="1" applyProtection="1">
      <alignment vertical="center"/>
    </xf>
    <xf numFmtId="3" fontId="3" fillId="0" borderId="51" xfId="1" applyNumberFormat="1" applyFont="1" applyFill="1" applyBorder="1" applyAlignment="1" applyProtection="1">
      <alignment vertical="center"/>
    </xf>
    <xf numFmtId="0" fontId="2" fillId="0" borderId="0" xfId="1" applyFont="1" applyFill="1" applyBorder="1" applyAlignment="1" applyProtection="1">
      <alignment horizontal="left" vertical="center"/>
    </xf>
    <xf numFmtId="3" fontId="2" fillId="3" borderId="68" xfId="1" applyNumberFormat="1" applyFont="1" applyFill="1" applyBorder="1" applyAlignment="1" applyProtection="1">
      <alignment vertical="center"/>
    </xf>
    <xf numFmtId="0" fontId="3" fillId="0" borderId="52" xfId="1" applyFont="1" applyFill="1" applyBorder="1" applyAlignment="1" applyProtection="1">
      <alignment horizontal="left" vertical="center" wrapText="1"/>
    </xf>
    <xf numFmtId="3" fontId="3" fillId="0" borderId="68" xfId="1" applyNumberFormat="1" applyFont="1" applyFill="1" applyBorder="1" applyAlignment="1" applyProtection="1">
      <alignment vertical="center"/>
    </xf>
    <xf numFmtId="3" fontId="3" fillId="0" borderId="16"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69" xfId="1" applyNumberFormat="1" applyFont="1" applyFill="1" applyBorder="1" applyAlignment="1" applyProtection="1">
      <alignment vertical="center"/>
    </xf>
    <xf numFmtId="0" fontId="3" fillId="0" borderId="70" xfId="1" applyFont="1" applyFill="1" applyBorder="1" applyAlignment="1" applyProtection="1">
      <alignment horizontal="right" vertical="center" wrapText="1"/>
    </xf>
    <xf numFmtId="3" fontId="3" fillId="0" borderId="17" xfId="1" applyNumberFormat="1" applyFont="1" applyFill="1" applyBorder="1" applyAlignment="1" applyProtection="1">
      <alignment vertical="center"/>
      <protection locked="0"/>
    </xf>
    <xf numFmtId="3" fontId="3" fillId="0" borderId="18" xfId="1" applyNumberFormat="1" applyFont="1" applyFill="1" applyBorder="1" applyAlignment="1" applyProtection="1">
      <alignment vertical="center"/>
      <protection locked="0"/>
    </xf>
    <xf numFmtId="3" fontId="3" fillId="0" borderId="69" xfId="1" applyNumberFormat="1" applyFont="1" applyFill="1" applyBorder="1" applyAlignment="1" applyProtection="1">
      <alignment vertical="center"/>
      <protection locked="0"/>
    </xf>
    <xf numFmtId="3" fontId="3" fillId="0" borderId="65"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1" fontId="2" fillId="3" borderId="52" xfId="1" applyNumberFormat="1" applyFont="1" applyFill="1" applyBorder="1" applyAlignment="1" applyProtection="1">
      <alignment horizontal="left" vertical="center" wrapText="1"/>
    </xf>
    <xf numFmtId="1" fontId="2" fillId="0" borderId="42" xfId="1" applyNumberFormat="1" applyFont="1" applyFill="1" applyBorder="1" applyAlignment="1" applyProtection="1">
      <alignment horizontal="left" vertical="center" wrapText="1"/>
    </xf>
    <xf numFmtId="0" fontId="2" fillId="0" borderId="15" xfId="1" applyFont="1" applyFill="1" applyBorder="1" applyAlignment="1" applyProtection="1">
      <alignment horizontal="center" vertical="center" wrapText="1"/>
    </xf>
    <xf numFmtId="3" fontId="2" fillId="0" borderId="71" xfId="1" applyNumberFormat="1" applyFont="1" applyFill="1" applyBorder="1" applyAlignment="1" applyProtection="1">
      <alignment vertical="center"/>
    </xf>
    <xf numFmtId="3" fontId="2" fillId="0" borderId="67" xfId="1" applyNumberFormat="1" applyFont="1" applyFill="1" applyBorder="1" applyAlignment="1" applyProtection="1">
      <alignment vertical="center"/>
    </xf>
    <xf numFmtId="0" fontId="3" fillId="0" borderId="70" xfId="1" applyFont="1" applyFill="1" applyBorder="1" applyAlignment="1" applyProtection="1">
      <alignment horizontal="center" vertical="center" wrapText="1"/>
    </xf>
    <xf numFmtId="0" fontId="3" fillId="0" borderId="70" xfId="1" applyFont="1" applyFill="1" applyBorder="1" applyAlignment="1" applyProtection="1">
      <alignment horizontal="left" vertical="center" wrapText="1"/>
    </xf>
    <xf numFmtId="0" fontId="2" fillId="3" borderId="42" xfId="1" applyFont="1" applyFill="1" applyBorder="1" applyAlignment="1" applyProtection="1">
      <alignment horizontal="left" vertical="center" wrapText="1"/>
    </xf>
    <xf numFmtId="3" fontId="2" fillId="3" borderId="43" xfId="1" applyNumberFormat="1" applyFont="1" applyFill="1" applyBorder="1" applyAlignment="1" applyProtection="1">
      <alignment vertical="center"/>
    </xf>
    <xf numFmtId="3" fontId="2" fillId="3" borderId="44" xfId="1" applyNumberFormat="1" applyFont="1" applyFill="1" applyBorder="1" applyAlignment="1" applyProtection="1">
      <alignment vertical="center"/>
    </xf>
    <xf numFmtId="3" fontId="2" fillId="3" borderId="71" xfId="1" applyNumberFormat="1" applyFont="1" applyFill="1" applyBorder="1" applyAlignment="1" applyProtection="1">
      <alignment vertical="center"/>
    </xf>
    <xf numFmtId="3" fontId="2" fillId="3" borderId="67" xfId="1" applyNumberFormat="1" applyFont="1" applyFill="1" applyBorder="1" applyAlignment="1" applyProtection="1">
      <alignment vertical="center"/>
    </xf>
    <xf numFmtId="0" fontId="8" fillId="0" borderId="0" xfId="1" applyFont="1" applyFill="1" applyBorder="1" applyAlignment="1" applyProtection="1">
      <alignment vertical="center"/>
    </xf>
    <xf numFmtId="0" fontId="3" fillId="0" borderId="54" xfId="1" applyFont="1" applyFill="1" applyBorder="1" applyAlignment="1" applyProtection="1">
      <alignment horizontal="left" vertical="center" wrapText="1"/>
    </xf>
    <xf numFmtId="3" fontId="3" fillId="0" borderId="72" xfId="1" applyNumberFormat="1" applyFont="1" applyFill="1" applyBorder="1" applyAlignment="1" applyProtection="1">
      <alignment vertical="center"/>
    </xf>
    <xf numFmtId="3" fontId="3" fillId="0" borderId="55"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protection locked="0"/>
    </xf>
    <xf numFmtId="3" fontId="3" fillId="0" borderId="51" xfId="1" applyNumberFormat="1" applyFont="1" applyFill="1" applyBorder="1" applyAlignment="1" applyProtection="1">
      <alignment vertical="center"/>
      <protection locked="0"/>
    </xf>
    <xf numFmtId="0" fontId="3" fillId="0" borderId="42" xfId="1" applyFont="1" applyFill="1" applyBorder="1" applyAlignment="1" applyProtection="1">
      <alignment horizontal="right" vertical="center" wrapText="1"/>
    </xf>
    <xf numFmtId="0" fontId="3" fillId="0" borderId="33" xfId="1" applyFont="1" applyFill="1" applyBorder="1" applyAlignment="1" applyProtection="1">
      <alignment vertical="center"/>
    </xf>
    <xf numFmtId="3" fontId="3" fillId="0" borderId="34" xfId="1" applyNumberFormat="1" applyFont="1" applyFill="1" applyBorder="1" applyAlignment="1" applyProtection="1">
      <alignment vertical="center"/>
    </xf>
    <xf numFmtId="3" fontId="3" fillId="0" borderId="35" xfId="1" applyNumberFormat="1" applyFont="1" applyFill="1" applyBorder="1" applyAlignment="1" applyProtection="1">
      <alignment vertical="center"/>
    </xf>
    <xf numFmtId="3" fontId="3" fillId="0" borderId="36" xfId="1" applyNumberFormat="1" applyFont="1" applyFill="1" applyBorder="1" applyAlignment="1" applyProtection="1">
      <alignment vertical="center"/>
    </xf>
    <xf numFmtId="3" fontId="2" fillId="0" borderId="73" xfId="1" applyNumberFormat="1" applyFont="1" applyFill="1" applyBorder="1" applyAlignment="1" applyProtection="1">
      <alignment vertical="center"/>
    </xf>
    <xf numFmtId="3" fontId="2" fillId="0" borderId="75" xfId="1" applyNumberFormat="1" applyFont="1" applyFill="1" applyBorder="1" applyAlignment="1" applyProtection="1">
      <alignment vertical="center"/>
    </xf>
    <xf numFmtId="3" fontId="2" fillId="0" borderId="76" xfId="1" applyNumberFormat="1" applyFont="1" applyFill="1" applyBorder="1" applyAlignment="1" applyProtection="1">
      <alignment vertical="center"/>
    </xf>
    <xf numFmtId="3" fontId="2" fillId="0" borderId="74" xfId="1" applyNumberFormat="1" applyFont="1" applyFill="1" applyBorder="1" applyAlignment="1" applyProtection="1">
      <alignment vertical="center"/>
    </xf>
    <xf numFmtId="3" fontId="2" fillId="0" borderId="43" xfId="1" applyNumberFormat="1" applyFont="1" applyFill="1" applyBorder="1" applyAlignment="1" applyProtection="1">
      <alignment vertical="center"/>
    </xf>
    <xf numFmtId="3" fontId="2" fillId="0" borderId="44" xfId="1" applyNumberFormat="1" applyFont="1" applyFill="1" applyBorder="1" applyAlignment="1" applyProtection="1">
      <alignment vertical="center"/>
    </xf>
    <xf numFmtId="3" fontId="2" fillId="0" borderId="45"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xf>
    <xf numFmtId="3" fontId="2" fillId="0" borderId="77" xfId="1" applyNumberFormat="1" applyFont="1" applyFill="1" applyBorder="1" applyAlignment="1" applyProtection="1">
      <alignment vertical="center"/>
    </xf>
    <xf numFmtId="0" fontId="2" fillId="0" borderId="42" xfId="1" applyFont="1" applyFill="1" applyBorder="1" applyAlignment="1" applyProtection="1">
      <alignment vertical="center"/>
    </xf>
    <xf numFmtId="0" fontId="3" fillId="0" borderId="56" xfId="1" applyFont="1" applyFill="1" applyBorder="1" applyAlignment="1" applyProtection="1">
      <alignment vertical="center"/>
    </xf>
    <xf numFmtId="0" fontId="3" fillId="0" borderId="70" xfId="1" applyFont="1" applyFill="1" applyBorder="1" applyAlignment="1" applyProtection="1">
      <alignment vertical="center"/>
    </xf>
    <xf numFmtId="0" fontId="3" fillId="0" borderId="70" xfId="1" applyFont="1" applyFill="1" applyBorder="1" applyAlignment="1" applyProtection="1">
      <alignment vertical="center" wrapText="1"/>
    </xf>
    <xf numFmtId="0" fontId="2" fillId="0" borderId="78" xfId="1" applyFont="1" applyFill="1" applyBorder="1" applyAlignment="1" applyProtection="1">
      <alignment vertical="center"/>
    </xf>
    <xf numFmtId="3" fontId="2" fillId="0" borderId="75" xfId="1" applyNumberFormat="1" applyFont="1" applyFill="1" applyBorder="1" applyAlignment="1" applyProtection="1">
      <alignment vertical="center"/>
      <protection locked="0"/>
    </xf>
    <xf numFmtId="3" fontId="2" fillId="0" borderId="76" xfId="1" applyNumberFormat="1" applyFont="1" applyFill="1" applyBorder="1" applyAlignment="1" applyProtection="1">
      <alignment vertical="center"/>
      <protection locked="0"/>
    </xf>
    <xf numFmtId="3" fontId="2" fillId="0" borderId="74" xfId="1" applyNumberFormat="1" applyFont="1" applyFill="1" applyBorder="1" applyAlignment="1" applyProtection="1">
      <alignment vertical="center"/>
      <protection locked="0"/>
    </xf>
    <xf numFmtId="0" fontId="2" fillId="0" borderId="8" xfId="1" applyFont="1" applyFill="1" applyBorder="1" applyAlignment="1" applyProtection="1">
      <alignment vertical="center" wrapText="1"/>
    </xf>
    <xf numFmtId="0" fontId="3" fillId="0" borderId="0" xfId="1" applyFont="1" applyBorder="1" applyAlignment="1" applyProtection="1">
      <alignment vertical="center"/>
    </xf>
    <xf numFmtId="0" fontId="3" fillId="0" borderId="15" xfId="1" applyFont="1" applyFill="1" applyBorder="1" applyAlignment="1" applyProtection="1">
      <alignment horizontal="center" vertical="center" wrapText="1"/>
    </xf>
    <xf numFmtId="3" fontId="2" fillId="0" borderId="31" xfId="1" applyNumberFormat="1" applyFont="1" applyBorder="1" applyAlignment="1" applyProtection="1">
      <alignment vertical="center"/>
      <protection locked="0"/>
    </xf>
    <xf numFmtId="3" fontId="2" fillId="0" borderId="44" xfId="1" applyNumberFormat="1" applyFont="1" applyFill="1" applyBorder="1" applyAlignment="1" applyProtection="1">
      <alignment vertical="center"/>
      <protection locked="0"/>
    </xf>
    <xf numFmtId="0" fontId="3" fillId="0" borderId="0" xfId="2" applyFont="1" applyAlignment="1">
      <alignment horizontal="right"/>
    </xf>
    <xf numFmtId="0" fontId="3" fillId="0" borderId="39" xfId="1" applyFont="1" applyBorder="1" applyAlignment="1">
      <alignment horizontal="center" vertical="center" wrapText="1"/>
    </xf>
    <xf numFmtId="0" fontId="3" fillId="0" borderId="39" xfId="1" applyFont="1" applyBorder="1" applyAlignment="1" applyProtection="1">
      <alignment horizontal="center" vertical="center" wrapText="1"/>
      <protection locked="0"/>
    </xf>
    <xf numFmtId="0" fontId="3" fillId="0" borderId="0" xfId="1" applyFont="1" applyAlignment="1">
      <alignment horizontal="center" vertical="center"/>
    </xf>
    <xf numFmtId="0" fontId="3" fillId="0" borderId="0" xfId="1" applyFont="1" applyAlignment="1">
      <alignment vertical="center"/>
    </xf>
    <xf numFmtId="0" fontId="9" fillId="0" borderId="0" xfId="1" applyFont="1" applyAlignment="1">
      <alignment horizontal="center" vertical="center"/>
    </xf>
    <xf numFmtId="0" fontId="9" fillId="0" borderId="0" xfId="1" applyFont="1" applyFill="1" applyAlignment="1">
      <alignment horizontal="center" vertical="center"/>
    </xf>
    <xf numFmtId="0" fontId="3" fillId="0" borderId="0" xfId="1" applyFont="1" applyAlignment="1">
      <alignment horizontal="left" vertical="center"/>
    </xf>
    <xf numFmtId="0" fontId="2" fillId="0" borderId="0" xfId="1" applyFont="1" applyAlignment="1">
      <alignment horizontal="left" vertical="center"/>
    </xf>
    <xf numFmtId="0" fontId="2" fillId="0" borderId="0" xfId="1" applyFont="1" applyFill="1" applyAlignment="1">
      <alignment horizontal="left" vertical="center"/>
    </xf>
    <xf numFmtId="0" fontId="3" fillId="0" borderId="39" xfId="0" applyFont="1" applyBorder="1" applyAlignment="1">
      <alignment horizontal="center" vertical="center" wrapText="1"/>
    </xf>
    <xf numFmtId="0" fontId="3" fillId="0" borderId="39" xfId="1" applyFont="1" applyFill="1" applyBorder="1" applyAlignment="1">
      <alignment horizontal="center" vertical="center" wrapText="1"/>
    </xf>
    <xf numFmtId="3" fontId="2" fillId="0" borderId="39" xfId="1" applyNumberFormat="1" applyFont="1" applyBorder="1" applyAlignment="1">
      <alignment vertical="center" wrapText="1"/>
    </xf>
    <xf numFmtId="0" fontId="3" fillId="0" borderId="39" xfId="1" applyFont="1" applyFill="1" applyBorder="1" applyAlignment="1">
      <alignment horizontal="center" vertical="center"/>
    </xf>
    <xf numFmtId="1" fontId="2" fillId="0" borderId="39" xfId="1" applyNumberFormat="1" applyFont="1" applyFill="1" applyBorder="1" applyAlignment="1" applyProtection="1">
      <alignment horizontal="center" vertical="center" wrapText="1"/>
      <protection locked="0"/>
    </xf>
    <xf numFmtId="3" fontId="3" fillId="0" borderId="39" xfId="1" applyNumberFormat="1" applyFont="1" applyFill="1" applyBorder="1" applyAlignment="1" applyProtection="1">
      <alignment vertical="center" wrapText="1"/>
      <protection locked="0"/>
    </xf>
    <xf numFmtId="0" fontId="3" fillId="0" borderId="0" xfId="1" applyFont="1" applyBorder="1" applyAlignment="1" applyProtection="1">
      <alignment horizontal="center" vertical="center" wrapText="1"/>
      <protection locked="0"/>
    </xf>
    <xf numFmtId="0" fontId="3" fillId="0" borderId="0" xfId="1" applyFont="1" applyBorder="1" applyAlignment="1" applyProtection="1">
      <alignment horizontal="left" vertical="center" wrapText="1"/>
      <protection locked="0"/>
    </xf>
    <xf numFmtId="0" fontId="3" fillId="0" borderId="0" xfId="1" applyFont="1" applyBorder="1" applyAlignment="1">
      <alignment vertical="center" wrapText="1"/>
    </xf>
    <xf numFmtId="0" fontId="3" fillId="0" borderId="0" xfId="1" applyFont="1" applyFill="1" applyBorder="1" applyAlignment="1">
      <alignment vertical="center" wrapText="1"/>
    </xf>
    <xf numFmtId="0" fontId="3" fillId="0" borderId="0" xfId="1" applyFont="1" applyFill="1" applyAlignment="1">
      <alignment horizontal="left" vertical="center"/>
    </xf>
    <xf numFmtId="3" fontId="3" fillId="0" borderId="31" xfId="1" applyNumberFormat="1" applyFont="1" applyFill="1" applyBorder="1" applyAlignment="1" applyProtection="1">
      <alignment vertical="center" wrapText="1"/>
      <protection locked="0"/>
    </xf>
    <xf numFmtId="3" fontId="3" fillId="0" borderId="39" xfId="1" applyNumberFormat="1" applyFont="1" applyFill="1" applyBorder="1" applyAlignment="1" applyProtection="1">
      <alignment horizontal="center" vertical="center" wrapText="1"/>
      <protection locked="0"/>
    </xf>
    <xf numFmtId="1" fontId="3" fillId="0" borderId="0" xfId="1" applyNumberFormat="1" applyFont="1" applyBorder="1" applyAlignment="1" applyProtection="1">
      <alignment vertical="center" wrapText="1"/>
      <protection locked="0"/>
    </xf>
    <xf numFmtId="3" fontId="3" fillId="0" borderId="0" xfId="1" applyNumberFormat="1" applyFont="1" applyBorder="1" applyAlignment="1" applyProtection="1">
      <alignment vertical="center" wrapText="1"/>
      <protection locked="0"/>
    </xf>
    <xf numFmtId="3" fontId="3" fillId="0" borderId="0" xfId="1" applyNumberFormat="1" applyFont="1" applyFill="1" applyBorder="1" applyAlignment="1" applyProtection="1">
      <alignment horizontal="center" vertical="center" wrapText="1"/>
      <protection locked="0"/>
    </xf>
    <xf numFmtId="1" fontId="2" fillId="0" borderId="39" xfId="1" applyNumberFormat="1" applyFont="1" applyBorder="1" applyAlignment="1" applyProtection="1">
      <alignment horizontal="center" vertical="center" wrapText="1"/>
      <protection locked="0"/>
    </xf>
    <xf numFmtId="3" fontId="3" fillId="0" borderId="39" xfId="1" applyNumberFormat="1" applyFont="1" applyBorder="1" applyAlignment="1" applyProtection="1">
      <alignment vertical="center" wrapText="1"/>
      <protection locked="0"/>
    </xf>
    <xf numFmtId="3" fontId="3" fillId="0" borderId="31" xfId="1" applyNumberFormat="1" applyFont="1" applyBorder="1" applyAlignment="1" applyProtection="1">
      <alignment vertical="center" wrapText="1"/>
      <protection locked="0"/>
    </xf>
    <xf numFmtId="0" fontId="3" fillId="0" borderId="80" xfId="1" applyFont="1" applyBorder="1" applyAlignment="1" applyProtection="1">
      <alignment horizontal="center" vertical="center" wrapText="1"/>
      <protection locked="0"/>
    </xf>
    <xf numFmtId="0" fontId="3" fillId="0" borderId="80" xfId="1" applyFont="1" applyBorder="1" applyAlignment="1" applyProtection="1">
      <alignment horizontal="left" vertical="center" wrapText="1"/>
      <protection locked="0"/>
    </xf>
    <xf numFmtId="3" fontId="3" fillId="0" borderId="80" xfId="1" applyNumberFormat="1" applyFont="1" applyBorder="1" applyAlignment="1" applyProtection="1">
      <alignment vertical="center" wrapText="1"/>
      <protection locked="0"/>
    </xf>
    <xf numFmtId="3" fontId="3" fillId="0" borderId="80" xfId="1" applyNumberFormat="1" applyFont="1" applyFill="1" applyBorder="1" applyAlignment="1" applyProtection="1">
      <alignment vertical="center" wrapText="1"/>
      <protection locked="0"/>
    </xf>
    <xf numFmtId="0" fontId="2" fillId="0" borderId="39" xfId="1" applyFont="1" applyBorder="1" applyAlignment="1">
      <alignment horizontal="center" vertical="center"/>
    </xf>
    <xf numFmtId="3" fontId="3" fillId="0" borderId="0" xfId="1" applyNumberFormat="1" applyFont="1" applyAlignment="1">
      <alignment vertical="center"/>
    </xf>
    <xf numFmtId="0" fontId="3" fillId="0" borderId="39" xfId="1" applyFont="1" applyBorder="1" applyAlignment="1" applyProtection="1">
      <alignment horizontal="center" vertical="center"/>
      <protection locked="0"/>
    </xf>
    <xf numFmtId="0" fontId="3" fillId="0" borderId="39" xfId="1" applyFont="1" applyFill="1" applyBorder="1" applyAlignment="1" applyProtection="1">
      <alignment horizontal="center" vertical="center" wrapText="1"/>
      <protection locked="0"/>
    </xf>
    <xf numFmtId="1" fontId="2" fillId="0" borderId="39" xfId="0" applyNumberFormat="1" applyFont="1" applyFill="1" applyBorder="1" applyAlignment="1" applyProtection="1">
      <alignment horizontal="center" vertical="center" wrapText="1"/>
      <protection locked="0"/>
    </xf>
    <xf numFmtId="3" fontId="3" fillId="0" borderId="39" xfId="0" applyNumberFormat="1" applyFont="1" applyFill="1" applyBorder="1" applyAlignment="1" applyProtection="1">
      <alignment vertical="center" wrapText="1"/>
      <protection locked="0"/>
    </xf>
    <xf numFmtId="3" fontId="3" fillId="0" borderId="39" xfId="0" applyNumberFormat="1" applyFont="1" applyFill="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1" fontId="2" fillId="0" borderId="39" xfId="0" applyNumberFormat="1" applyFont="1" applyBorder="1" applyAlignment="1" applyProtection="1">
      <alignment horizontal="center" vertical="center" wrapText="1"/>
      <protection locked="0"/>
    </xf>
    <xf numFmtId="3" fontId="3" fillId="0" borderId="39" xfId="0" applyNumberFormat="1" applyFont="1" applyBorder="1" applyAlignment="1" applyProtection="1">
      <alignment vertical="center" wrapText="1"/>
      <protection locked="0"/>
    </xf>
    <xf numFmtId="0" fontId="3" fillId="0" borderId="39"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wrapText="1"/>
      <protection locked="0"/>
    </xf>
    <xf numFmtId="1" fontId="3" fillId="0" borderId="0" xfId="0" applyNumberFormat="1" applyFont="1" applyBorder="1" applyAlignment="1" applyProtection="1">
      <alignment vertical="center" wrapText="1"/>
      <protection locked="0"/>
    </xf>
    <xf numFmtId="3" fontId="3" fillId="0" borderId="0" xfId="0" applyNumberFormat="1" applyFont="1" applyBorder="1" applyAlignment="1" applyProtection="1">
      <alignment vertical="center" wrapText="1"/>
      <protection locked="0"/>
    </xf>
    <xf numFmtId="3" fontId="3" fillId="0" borderId="0" xfId="0" applyNumberFormat="1" applyFont="1" applyFill="1" applyBorder="1" applyAlignment="1" applyProtection="1">
      <alignment vertical="center" wrapText="1"/>
      <protection locked="0"/>
    </xf>
    <xf numFmtId="0" fontId="2" fillId="0" borderId="81" xfId="1" applyFont="1" applyBorder="1" applyAlignment="1">
      <alignment horizontal="left" vertical="center"/>
    </xf>
    <xf numFmtId="3" fontId="11" fillId="0" borderId="81" xfId="1" applyNumberFormat="1" applyFont="1" applyBorder="1" applyAlignment="1" applyProtection="1">
      <alignment vertical="center" wrapText="1"/>
      <protection locked="0"/>
    </xf>
    <xf numFmtId="3" fontId="11" fillId="0" borderId="81" xfId="1" applyNumberFormat="1" applyFont="1" applyFill="1" applyBorder="1" applyAlignment="1" applyProtection="1">
      <alignment vertical="center" wrapText="1"/>
      <protection locked="0"/>
    </xf>
    <xf numFmtId="3" fontId="2" fillId="0" borderId="39" xfId="1" applyNumberFormat="1" applyFont="1" applyFill="1" applyBorder="1" applyAlignment="1">
      <alignment horizontal="center" vertical="center" wrapText="1"/>
    </xf>
    <xf numFmtId="3" fontId="12" fillId="0" borderId="39" xfId="1" applyNumberFormat="1" applyFont="1" applyFill="1" applyBorder="1" applyAlignment="1" applyProtection="1">
      <alignment horizontal="center" vertical="center" wrapText="1"/>
      <protection locked="0"/>
    </xf>
    <xf numFmtId="0" fontId="3" fillId="0" borderId="39" xfId="1" applyFont="1" applyFill="1" applyBorder="1" applyAlignment="1" applyProtection="1">
      <alignment horizontal="center" vertical="center"/>
      <protection locked="0"/>
    </xf>
    <xf numFmtId="0" fontId="3" fillId="0" borderId="80" xfId="1" applyFont="1" applyBorder="1" applyAlignment="1">
      <alignment horizontal="center" vertical="center" wrapText="1"/>
    </xf>
    <xf numFmtId="0" fontId="3" fillId="0" borderId="80" xfId="1" applyFont="1" applyBorder="1" applyAlignment="1">
      <alignment vertical="center" wrapText="1"/>
    </xf>
    <xf numFmtId="3" fontId="3" fillId="0" borderId="80" xfId="1" applyNumberFormat="1" applyFont="1" applyBorder="1" applyAlignment="1">
      <alignment vertical="center" wrapText="1"/>
    </xf>
    <xf numFmtId="3" fontId="3" fillId="0" borderId="80" xfId="1" applyNumberFormat="1" applyFont="1" applyFill="1" applyBorder="1" applyAlignment="1">
      <alignment horizontal="center" vertical="center" wrapText="1"/>
    </xf>
    <xf numFmtId="0" fontId="3" fillId="0" borderId="39" xfId="1" applyFont="1" applyFill="1" applyBorder="1" applyAlignment="1">
      <alignment vertical="center"/>
    </xf>
    <xf numFmtId="0" fontId="3" fillId="0" borderId="80" xfId="1" applyFont="1" applyFill="1" applyBorder="1" applyAlignment="1">
      <alignment vertical="center" wrapText="1"/>
    </xf>
    <xf numFmtId="0" fontId="3" fillId="0" borderId="0" xfId="1" applyFont="1" applyBorder="1" applyAlignment="1">
      <alignment horizontal="left" vertical="center"/>
    </xf>
    <xf numFmtId="0" fontId="3" fillId="0" borderId="0" xfId="1" applyFont="1" applyFill="1" applyBorder="1" applyAlignment="1">
      <alignment horizontal="left" vertical="center"/>
    </xf>
    <xf numFmtId="0" fontId="2" fillId="0" borderId="81" xfId="1" applyFont="1" applyFill="1" applyBorder="1" applyAlignment="1">
      <alignment horizontal="left" vertical="center"/>
    </xf>
    <xf numFmtId="3" fontId="3" fillId="0" borderId="17" xfId="1" applyNumberFormat="1" applyFont="1" applyFill="1" applyBorder="1" applyAlignment="1" applyProtection="1">
      <alignment vertical="center" wrapText="1"/>
      <protection locked="0"/>
    </xf>
    <xf numFmtId="3" fontId="3" fillId="0" borderId="17" xfId="1" applyNumberFormat="1" applyFont="1" applyFill="1" applyBorder="1" applyAlignment="1" applyProtection="1">
      <alignment horizontal="center" vertical="center" wrapText="1"/>
      <protection locked="0"/>
    </xf>
    <xf numFmtId="0" fontId="3" fillId="0" borderId="80" xfId="0" applyFont="1" applyBorder="1" applyAlignment="1" applyProtection="1">
      <alignment horizontal="center" vertical="center" wrapText="1"/>
      <protection locked="0"/>
    </xf>
    <xf numFmtId="0" fontId="3" fillId="0" borderId="80" xfId="0" applyFont="1" applyBorder="1" applyAlignment="1" applyProtection="1">
      <alignment horizontal="left" vertical="center" wrapText="1"/>
      <protection locked="0"/>
    </xf>
    <xf numFmtId="1" fontId="3" fillId="0" borderId="80" xfId="0" applyNumberFormat="1" applyFont="1" applyBorder="1" applyAlignment="1" applyProtection="1">
      <alignment vertical="center" wrapText="1"/>
      <protection locked="0"/>
    </xf>
    <xf numFmtId="3" fontId="3" fillId="0" borderId="80" xfId="0" applyNumberFormat="1" applyFont="1" applyBorder="1" applyAlignment="1" applyProtection="1">
      <alignment vertical="center" wrapText="1"/>
      <protection locked="0"/>
    </xf>
    <xf numFmtId="3" fontId="3" fillId="0" borderId="80" xfId="0" applyNumberFormat="1" applyFont="1" applyFill="1" applyBorder="1" applyAlignment="1" applyProtection="1">
      <alignment vertical="center" wrapText="1"/>
      <protection locked="0"/>
    </xf>
    <xf numFmtId="1" fontId="3" fillId="0" borderId="0" xfId="1" applyNumberFormat="1" applyFont="1" applyFill="1" applyBorder="1" applyAlignment="1" applyProtection="1">
      <alignment vertical="center" wrapText="1"/>
      <protection locked="0"/>
    </xf>
    <xf numFmtId="3" fontId="3" fillId="0" borderId="39" xfId="1" applyNumberFormat="1" applyFont="1" applyBorder="1" applyAlignment="1">
      <alignment vertical="center" wrapText="1"/>
    </xf>
    <xf numFmtId="3" fontId="3" fillId="0" borderId="39" xfId="1" applyNumberFormat="1" applyFont="1" applyFill="1" applyBorder="1" applyAlignment="1">
      <alignment horizontal="center" vertical="center" wrapText="1"/>
    </xf>
    <xf numFmtId="3" fontId="3" fillId="0" borderId="17" xfId="1" applyNumberFormat="1" applyFont="1" applyBorder="1" applyAlignment="1">
      <alignment vertical="center" wrapText="1"/>
    </xf>
    <xf numFmtId="3" fontId="3" fillId="0" borderId="17" xfId="1" applyNumberFormat="1" applyFont="1" applyFill="1" applyBorder="1" applyAlignment="1">
      <alignment horizontal="center" vertical="center" wrapText="1"/>
    </xf>
    <xf numFmtId="0" fontId="3" fillId="0" borderId="0" xfId="1" applyFont="1" applyBorder="1" applyAlignment="1">
      <alignment vertical="center"/>
    </xf>
    <xf numFmtId="1" fontId="2" fillId="0" borderId="58" xfId="0" applyNumberFormat="1" applyFont="1" applyBorder="1" applyAlignment="1" applyProtection="1">
      <alignment horizontal="center" vertical="center" wrapText="1"/>
      <protection locked="0"/>
    </xf>
    <xf numFmtId="3" fontId="3" fillId="0" borderId="58" xfId="0" applyNumberFormat="1" applyFont="1" applyBorder="1" applyAlignment="1" applyProtection="1">
      <alignment vertical="center" wrapText="1"/>
      <protection locked="0"/>
    </xf>
    <xf numFmtId="1" fontId="3" fillId="0" borderId="80" xfId="1" applyNumberFormat="1" applyFont="1" applyBorder="1" applyAlignment="1" applyProtection="1">
      <alignment vertical="center" wrapText="1"/>
      <protection locked="0"/>
    </xf>
    <xf numFmtId="0" fontId="3" fillId="0" borderId="80" xfId="1" applyFont="1" applyFill="1" applyBorder="1" applyAlignment="1">
      <alignment vertical="center"/>
    </xf>
    <xf numFmtId="0" fontId="3" fillId="0" borderId="0" xfId="1" applyFont="1" applyFill="1" applyAlignment="1">
      <alignment vertical="center"/>
    </xf>
    <xf numFmtId="3" fontId="3" fillId="0" borderId="39" xfId="1" applyNumberFormat="1" applyFont="1" applyFill="1" applyBorder="1" applyAlignment="1">
      <alignment vertical="center" wrapText="1"/>
    </xf>
    <xf numFmtId="0" fontId="13" fillId="0" borderId="0" xfId="1" applyFont="1" applyFill="1" applyBorder="1" applyAlignment="1" applyProtection="1">
      <alignment horizontal="left" vertical="center" wrapText="1"/>
      <protection locked="0"/>
    </xf>
    <xf numFmtId="0" fontId="3" fillId="0" borderId="80" xfId="1" applyFont="1" applyFill="1" applyBorder="1" applyAlignment="1" applyProtection="1">
      <alignment horizontal="center" vertical="center" wrapText="1"/>
      <protection locked="0"/>
    </xf>
    <xf numFmtId="0" fontId="3" fillId="0" borderId="80" xfId="1" applyFont="1" applyFill="1" applyBorder="1" applyAlignment="1" applyProtection="1">
      <alignment horizontal="left" vertical="center" wrapText="1"/>
      <protection locked="0"/>
    </xf>
    <xf numFmtId="0" fontId="3" fillId="0" borderId="0" xfId="1" applyFont="1" applyBorder="1" applyAlignment="1">
      <alignment horizontal="center" vertical="center" wrapText="1"/>
    </xf>
    <xf numFmtId="3" fontId="3" fillId="0" borderId="0" xfId="1" applyNumberFormat="1" applyFont="1" applyBorder="1" applyAlignment="1">
      <alignment vertical="center" wrapText="1"/>
    </xf>
    <xf numFmtId="3" fontId="3" fillId="0" borderId="0" xfId="1" applyNumberFormat="1" applyFont="1" applyFill="1" applyBorder="1" applyAlignment="1">
      <alignment vertical="center" wrapText="1"/>
    </xf>
    <xf numFmtId="0" fontId="3" fillId="0" borderId="17" xfId="1" applyFont="1" applyBorder="1" applyAlignment="1" applyProtection="1">
      <alignment horizontal="center" vertical="center" wrapText="1"/>
      <protection locked="0"/>
    </xf>
    <xf numFmtId="0" fontId="3" fillId="0" borderId="80" xfId="1" applyFont="1" applyBorder="1" applyAlignment="1">
      <alignment horizontal="center" vertical="center"/>
    </xf>
    <xf numFmtId="0" fontId="3" fillId="0" borderId="80" xfId="1" applyFont="1" applyBorder="1" applyAlignment="1">
      <alignment vertical="center"/>
    </xf>
    <xf numFmtId="0" fontId="3" fillId="0" borderId="0" xfId="1" applyFont="1" applyFill="1" applyBorder="1" applyAlignment="1">
      <alignment vertical="center"/>
    </xf>
    <xf numFmtId="0" fontId="3" fillId="0" borderId="0" xfId="1" applyFont="1" applyBorder="1" applyAlignment="1">
      <alignment horizontal="center" vertical="center"/>
    </xf>
    <xf numFmtId="3" fontId="3" fillId="0" borderId="41" xfId="1" applyNumberFormat="1" applyFont="1" applyFill="1" applyBorder="1" applyAlignment="1" applyProtection="1">
      <alignment vertical="center" wrapText="1"/>
      <protection locked="0"/>
    </xf>
    <xf numFmtId="0" fontId="3" fillId="0" borderId="15"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0" fontId="3" fillId="0" borderId="4" xfId="1" applyFont="1" applyFill="1" applyBorder="1" applyAlignment="1" applyProtection="1">
      <alignment vertical="center"/>
    </xf>
    <xf numFmtId="49" fontId="3" fillId="0" borderId="4" xfId="1" applyNumberFormat="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textRotation="90"/>
    </xf>
    <xf numFmtId="0" fontId="2" fillId="0" borderId="4" xfId="1" applyFont="1" applyFill="1" applyBorder="1" applyAlignment="1" applyProtection="1">
      <alignment vertical="center"/>
    </xf>
    <xf numFmtId="0" fontId="3" fillId="0" borderId="15"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1" fontId="7" fillId="0" borderId="86" xfId="1" applyNumberFormat="1" applyFont="1" applyFill="1" applyBorder="1" applyAlignment="1" applyProtection="1">
      <alignment horizontal="center" vertical="center"/>
    </xf>
    <xf numFmtId="1" fontId="7" fillId="0" borderId="87" xfId="1" applyNumberFormat="1" applyFont="1" applyFill="1" applyBorder="1" applyAlignment="1" applyProtection="1">
      <alignment horizontal="center" vertical="center"/>
    </xf>
    <xf numFmtId="0" fontId="2" fillId="0" borderId="30" xfId="1" applyFont="1" applyFill="1" applyBorder="1" applyAlignment="1" applyProtection="1">
      <alignment vertical="center"/>
      <protection locked="0"/>
    </xf>
    <xf numFmtId="0" fontId="2" fillId="0" borderId="88" xfId="1" applyFont="1" applyFill="1" applyBorder="1" applyAlignment="1" applyProtection="1">
      <alignment vertical="center"/>
      <protection locked="0"/>
    </xf>
    <xf numFmtId="0" fontId="2" fillId="0" borderId="15" xfId="1" applyFont="1" applyFill="1" applyBorder="1" applyAlignment="1" applyProtection="1">
      <alignment vertical="center"/>
      <protection locked="0"/>
    </xf>
    <xf numFmtId="3" fontId="2" fillId="0" borderId="89" xfId="1" applyNumberFormat="1" applyFont="1" applyFill="1" applyBorder="1" applyAlignment="1" applyProtection="1">
      <alignment horizontal="right" vertical="center"/>
    </xf>
    <xf numFmtId="3" fontId="2" fillId="0" borderId="90" xfId="1" applyNumberFormat="1" applyFont="1" applyFill="1" applyBorder="1" applyAlignment="1" applyProtection="1">
      <alignment horizontal="right" vertical="center"/>
    </xf>
    <xf numFmtId="3" fontId="2" fillId="0" borderId="77" xfId="1" applyNumberFormat="1" applyFont="1" applyFill="1" applyBorder="1" applyAlignment="1" applyProtection="1">
      <alignment horizontal="right" vertical="center"/>
    </xf>
    <xf numFmtId="3" fontId="2" fillId="0" borderId="33" xfId="1" applyNumberFormat="1" applyFont="1" applyFill="1" applyBorder="1" applyAlignment="1" applyProtection="1">
      <alignment horizontal="right" vertical="center"/>
    </xf>
    <xf numFmtId="3" fontId="3" fillId="0" borderId="86" xfId="1" applyNumberFormat="1" applyFont="1" applyFill="1" applyBorder="1" applyAlignment="1" applyProtection="1">
      <alignment horizontal="right" vertical="center"/>
    </xf>
    <xf numFmtId="3" fontId="3" fillId="0" borderId="87" xfId="1" applyNumberFormat="1" applyFont="1" applyFill="1" applyBorder="1" applyAlignment="1" applyProtection="1">
      <alignment horizontal="right" vertical="center"/>
    </xf>
    <xf numFmtId="3" fontId="3" fillId="0" borderId="28" xfId="1" applyNumberFormat="1" applyFont="1" applyFill="1" applyBorder="1" applyAlignment="1" applyProtection="1">
      <alignment horizontal="right" vertical="center"/>
    </xf>
    <xf numFmtId="3" fontId="3" fillId="0" borderId="25" xfId="1" applyNumberFormat="1" applyFont="1" applyFill="1" applyBorder="1" applyAlignment="1" applyProtection="1">
      <alignment horizontal="right" vertical="center"/>
    </xf>
    <xf numFmtId="3" fontId="3" fillId="0" borderId="4" xfId="1" applyNumberFormat="1" applyFont="1" applyFill="1" applyBorder="1" applyAlignment="1" applyProtection="1">
      <alignment horizontal="right" vertical="center"/>
    </xf>
    <xf numFmtId="3" fontId="3" fillId="0" borderId="30" xfId="1" applyNumberFormat="1" applyFont="1" applyFill="1" applyBorder="1" applyAlignment="1" applyProtection="1">
      <alignment horizontal="right" vertical="center"/>
      <protection locked="0"/>
    </xf>
    <xf numFmtId="3" fontId="3" fillId="0" borderId="88" xfId="1" applyNumberFormat="1" applyFont="1" applyFill="1" applyBorder="1" applyAlignment="1" applyProtection="1">
      <alignment horizontal="right" vertical="center"/>
      <protection locked="0"/>
    </xf>
    <xf numFmtId="3" fontId="3" fillId="0" borderId="15" xfId="1" applyNumberFormat="1" applyFont="1" applyFill="1" applyBorder="1" applyAlignment="1" applyProtection="1">
      <alignment horizontal="right" vertical="center"/>
      <protection locked="0"/>
    </xf>
    <xf numFmtId="3" fontId="3" fillId="0" borderId="91"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right" vertical="center"/>
      <protection locked="0"/>
    </xf>
    <xf numFmtId="3" fontId="3" fillId="0" borderId="41" xfId="1" applyNumberFormat="1" applyFont="1" applyFill="1" applyBorder="1" applyAlignment="1" applyProtection="1">
      <alignment horizontal="right" vertical="center"/>
      <protection locked="0"/>
    </xf>
    <xf numFmtId="3" fontId="3" fillId="0" borderId="79" xfId="1" applyNumberFormat="1" applyFont="1" applyFill="1" applyBorder="1" applyAlignment="1" applyProtection="1">
      <alignment horizontal="right" vertical="center"/>
      <protection locked="0"/>
    </xf>
    <xf numFmtId="3" fontId="3" fillId="0" borderId="40" xfId="1" applyNumberFormat="1" applyFont="1" applyFill="1" applyBorder="1" applyAlignment="1" applyProtection="1">
      <alignment horizontal="right" vertical="center"/>
      <protection locked="0"/>
    </xf>
    <xf numFmtId="3" fontId="3" fillId="0" borderId="37" xfId="1" applyNumberFormat="1" applyFont="1" applyFill="1" applyBorder="1" applyAlignment="1" applyProtection="1">
      <alignment horizontal="right" vertical="center"/>
    </xf>
    <xf numFmtId="3" fontId="3" fillId="0" borderId="84" xfId="1" applyNumberFormat="1" applyFont="1" applyFill="1" applyBorder="1" applyAlignment="1" applyProtection="1">
      <alignment vertical="center"/>
    </xf>
    <xf numFmtId="3" fontId="3" fillId="0" borderId="21" xfId="1" applyNumberFormat="1" applyFont="1" applyFill="1" applyBorder="1" applyAlignment="1" applyProtection="1">
      <alignment vertical="center"/>
      <protection locked="0"/>
    </xf>
    <xf numFmtId="3" fontId="3" fillId="0" borderId="85" xfId="1" applyNumberFormat="1" applyFont="1" applyFill="1" applyBorder="1" applyAlignment="1" applyProtection="1">
      <alignment vertical="center"/>
      <protection locked="0"/>
    </xf>
    <xf numFmtId="3" fontId="3" fillId="0" borderId="23" xfId="1" applyNumberFormat="1" applyFont="1" applyFill="1" applyBorder="1" applyAlignment="1" applyProtection="1">
      <alignment vertical="center"/>
      <protection locked="0"/>
    </xf>
    <xf numFmtId="3" fontId="3" fillId="0" borderId="21" xfId="1" applyNumberFormat="1" applyFont="1" applyFill="1" applyBorder="1" applyAlignment="1" applyProtection="1">
      <alignment horizontal="center" vertical="center"/>
    </xf>
    <xf numFmtId="3" fontId="3" fillId="0" borderId="92" xfId="1" applyNumberFormat="1" applyFont="1" applyFill="1" applyBorder="1" applyAlignment="1" applyProtection="1">
      <alignment horizontal="center" vertical="center"/>
    </xf>
    <xf numFmtId="3" fontId="3" fillId="0" borderId="20"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3" fontId="3" fillId="0" borderId="43" xfId="1" applyNumberFormat="1" applyFont="1" applyFill="1" applyBorder="1" applyAlignment="1" applyProtection="1">
      <alignment vertical="center"/>
      <protection locked="0"/>
    </xf>
    <xf numFmtId="3" fontId="3" fillId="0" borderId="93" xfId="1" applyNumberFormat="1" applyFont="1" applyFill="1" applyBorder="1" applyAlignment="1" applyProtection="1">
      <alignment horizontal="center" vertical="center"/>
    </xf>
    <xf numFmtId="3" fontId="3" fillId="0" borderId="43" xfId="1" applyNumberFormat="1" applyFont="1" applyFill="1" applyBorder="1" applyAlignment="1" applyProtection="1">
      <alignment horizontal="center" vertical="center"/>
    </xf>
    <xf numFmtId="3" fontId="3" fillId="0" borderId="8" xfId="1" applyNumberFormat="1" applyFont="1" applyFill="1" applyBorder="1" applyAlignment="1" applyProtection="1">
      <alignment horizontal="center" vertical="center"/>
    </xf>
    <xf numFmtId="3" fontId="3" fillId="0" borderId="42" xfId="1" applyNumberFormat="1" applyFont="1" applyFill="1" applyBorder="1" applyAlignment="1" applyProtection="1">
      <alignment horizontal="center" vertical="center"/>
    </xf>
    <xf numFmtId="3" fontId="3" fillId="0" borderId="4" xfId="1" applyNumberFormat="1" applyFont="1" applyFill="1" applyBorder="1" applyAlignment="1" applyProtection="1">
      <alignment vertical="center"/>
    </xf>
    <xf numFmtId="3" fontId="3" fillId="0" borderId="30" xfId="1" applyNumberFormat="1" applyFont="1" applyFill="1" applyBorder="1" applyAlignment="1" applyProtection="1">
      <alignment horizontal="center" vertical="center"/>
    </xf>
    <xf numFmtId="3" fontId="3" fillId="0" borderId="88"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center" vertical="center"/>
    </xf>
    <xf numFmtId="3" fontId="3" fillId="0" borderId="15" xfId="1" applyNumberFormat="1" applyFont="1" applyFill="1" applyBorder="1" applyAlignment="1" applyProtection="1">
      <alignment horizontal="center" vertical="center"/>
    </xf>
    <xf numFmtId="3" fontId="3" fillId="0" borderId="91" xfId="1" applyNumberFormat="1" applyFont="1" applyFill="1" applyBorder="1" applyAlignment="1" applyProtection="1">
      <alignment vertical="center"/>
    </xf>
    <xf numFmtId="3" fontId="3" fillId="0" borderId="38" xfId="1" applyNumberFormat="1" applyFont="1" applyFill="1" applyBorder="1" applyAlignment="1" applyProtection="1">
      <alignment horizontal="center" vertical="center"/>
    </xf>
    <xf numFmtId="3" fontId="3" fillId="0" borderId="79"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horizontal="center" vertical="center"/>
    </xf>
    <xf numFmtId="3" fontId="3" fillId="0" borderId="37" xfId="1" applyNumberFormat="1" applyFont="1" applyFill="1" applyBorder="1" applyAlignment="1" applyProtection="1">
      <alignment horizontal="center" vertical="center"/>
    </xf>
    <xf numFmtId="3" fontId="3" fillId="0" borderId="12" xfId="1" applyNumberFormat="1" applyFont="1" applyFill="1" applyBorder="1" applyAlignment="1" applyProtection="1">
      <alignment vertical="center"/>
    </xf>
    <xf numFmtId="3" fontId="3" fillId="0" borderId="48" xfId="1" applyNumberFormat="1" applyFont="1" applyFill="1" applyBorder="1" applyAlignment="1" applyProtection="1">
      <alignment horizontal="center" vertical="center"/>
    </xf>
    <xf numFmtId="3" fontId="3" fillId="0" borderId="94" xfId="1" applyNumberFormat="1" applyFont="1" applyFill="1" applyBorder="1" applyAlignment="1" applyProtection="1">
      <alignment horizontal="center" vertical="center"/>
    </xf>
    <xf numFmtId="3" fontId="3" fillId="0" borderId="13" xfId="1" applyNumberFormat="1" applyFont="1" applyFill="1" applyBorder="1" applyAlignment="1" applyProtection="1">
      <alignment horizontal="center" vertical="center"/>
    </xf>
    <xf numFmtId="3" fontId="3" fillId="0" borderId="47"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3" fontId="3" fillId="0" borderId="43" xfId="1" applyNumberFormat="1" applyFont="1" applyFill="1" applyBorder="1" applyAlignment="1" applyProtection="1">
      <alignment horizontal="right" vertical="center"/>
      <protection locked="0"/>
    </xf>
    <xf numFmtId="3" fontId="3" fillId="0" borderId="65"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95" xfId="1" applyNumberFormat="1" applyFont="1" applyFill="1" applyBorder="1" applyAlignment="1" applyProtection="1">
      <alignment horizontal="right" vertical="center"/>
    </xf>
    <xf numFmtId="3" fontId="3" fillId="0" borderId="68" xfId="1" applyNumberFormat="1" applyFont="1" applyFill="1" applyBorder="1" applyAlignment="1" applyProtection="1">
      <alignment horizontal="right" vertical="center"/>
    </xf>
    <xf numFmtId="3" fontId="3" fillId="0" borderId="12" xfId="1" applyNumberFormat="1" applyFont="1" applyFill="1" applyBorder="1" applyAlignment="1" applyProtection="1">
      <alignment horizontal="right" vertical="center"/>
    </xf>
    <xf numFmtId="3" fontId="3" fillId="0" borderId="48" xfId="1" applyNumberFormat="1" applyFont="1" applyFill="1" applyBorder="1" applyAlignment="1" applyProtection="1">
      <alignment vertical="center"/>
      <protection locked="0"/>
    </xf>
    <xf numFmtId="3" fontId="3" fillId="0" borderId="88" xfId="1" applyNumberFormat="1" applyFont="1" applyFill="1" applyBorder="1" applyAlignment="1" applyProtection="1">
      <alignment vertical="center"/>
      <protection locked="0"/>
    </xf>
    <xf numFmtId="3" fontId="3" fillId="0" borderId="30" xfId="1" applyNumberFormat="1" applyFont="1" applyFill="1" applyBorder="1" applyAlignment="1" applyProtection="1">
      <alignment vertical="center"/>
      <protection locked="0"/>
    </xf>
    <xf numFmtId="3" fontId="3" fillId="0" borderId="72" xfId="1" applyNumberFormat="1" applyFont="1" applyFill="1" applyBorder="1" applyAlignment="1" applyProtection="1">
      <alignment horizontal="center" vertical="center"/>
    </xf>
    <xf numFmtId="3" fontId="3" fillId="0" borderId="67" xfId="1" applyNumberFormat="1" applyFont="1" applyFill="1" applyBorder="1" applyAlignment="1" applyProtection="1">
      <alignment horizontal="center" vertical="center"/>
    </xf>
    <xf numFmtId="3" fontId="3" fillId="0" borderId="96" xfId="1" applyNumberFormat="1" applyFont="1" applyFill="1" applyBorder="1" applyAlignment="1" applyProtection="1">
      <alignment horizontal="center" vertical="center"/>
    </xf>
    <xf numFmtId="3" fontId="3" fillId="0" borderId="71" xfId="1" applyNumberFormat="1" applyFont="1" applyFill="1" applyBorder="1" applyAlignment="1" applyProtection="1">
      <alignment horizontal="center" vertical="center"/>
    </xf>
    <xf numFmtId="3" fontId="3" fillId="0" borderId="8"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right" vertical="center"/>
    </xf>
    <xf numFmtId="3" fontId="3" fillId="0" borderId="97" xfId="1" applyNumberFormat="1" applyFont="1" applyFill="1" applyBorder="1" applyAlignment="1" applyProtection="1">
      <alignment horizontal="right" vertical="center"/>
    </xf>
    <xf numFmtId="3" fontId="3" fillId="0" borderId="57" xfId="1" applyNumberFormat="1" applyFont="1" applyFill="1" applyBorder="1" applyAlignment="1" applyProtection="1">
      <alignment horizontal="center" vertical="center"/>
    </xf>
    <xf numFmtId="3" fontId="3" fillId="0" borderId="60" xfId="1" applyNumberFormat="1" applyFont="1" applyFill="1" applyBorder="1" applyAlignment="1" applyProtection="1">
      <alignment horizontal="center" vertical="center"/>
    </xf>
    <xf numFmtId="3" fontId="3" fillId="0" borderId="98" xfId="1" applyNumberFormat="1" applyFont="1" applyFill="1" applyBorder="1" applyAlignment="1" applyProtection="1">
      <alignment horizontal="center" vertical="center"/>
    </xf>
    <xf numFmtId="3" fontId="3" fillId="0" borderId="59" xfId="1" applyNumberFormat="1" applyFont="1" applyFill="1" applyBorder="1" applyAlignment="1" applyProtection="1">
      <alignment horizontal="center" vertical="center"/>
    </xf>
    <xf numFmtId="3" fontId="3" fillId="0" borderId="56" xfId="1" applyNumberFormat="1" applyFont="1" applyFill="1" applyBorder="1" applyAlignment="1" applyProtection="1">
      <alignment horizontal="right" vertical="center"/>
      <protection locked="0"/>
    </xf>
    <xf numFmtId="3" fontId="3" fillId="0" borderId="97" xfId="1" applyNumberFormat="1" applyFont="1" applyFill="1" applyBorder="1" applyAlignment="1" applyProtection="1">
      <alignment vertical="center"/>
    </xf>
    <xf numFmtId="3" fontId="3" fillId="0" borderId="57" xfId="1" applyNumberFormat="1" applyFont="1" applyFill="1" applyBorder="1" applyAlignment="1" applyProtection="1">
      <alignment vertical="center"/>
      <protection locked="0"/>
    </xf>
    <xf numFmtId="3" fontId="3" fillId="0" borderId="98"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2" fillId="0" borderId="4" xfId="1" applyNumberFormat="1" applyFont="1" applyBorder="1" applyAlignment="1" applyProtection="1">
      <alignment vertical="center"/>
    </xf>
    <xf numFmtId="3" fontId="2" fillId="0" borderId="30" xfId="1" applyNumberFormat="1" applyFont="1" applyBorder="1" applyAlignment="1" applyProtection="1">
      <alignment vertical="center"/>
      <protection locked="0"/>
    </xf>
    <xf numFmtId="3" fontId="2" fillId="0" borderId="88" xfId="1" applyNumberFormat="1" applyFont="1" applyBorder="1" applyAlignment="1" applyProtection="1">
      <alignment vertical="center"/>
    </xf>
    <xf numFmtId="3" fontId="2" fillId="0" borderId="15" xfId="1" applyNumberFormat="1" applyFont="1" applyBorder="1" applyAlignment="1" applyProtection="1">
      <alignment vertical="center"/>
    </xf>
    <xf numFmtId="3" fontId="2" fillId="0" borderId="89" xfId="1" applyNumberFormat="1" applyFont="1" applyFill="1" applyBorder="1" applyAlignment="1" applyProtection="1">
      <alignment vertical="center"/>
    </xf>
    <xf numFmtId="3" fontId="2" fillId="0" borderId="90" xfId="1" applyNumberFormat="1" applyFont="1" applyFill="1" applyBorder="1" applyAlignment="1" applyProtection="1">
      <alignment vertical="center"/>
    </xf>
    <xf numFmtId="3" fontId="2" fillId="0" borderId="33" xfId="1" applyNumberFormat="1" applyFont="1" applyFill="1" applyBorder="1" applyAlignment="1" applyProtection="1">
      <alignment vertical="center"/>
    </xf>
    <xf numFmtId="3" fontId="2" fillId="0" borderId="99" xfId="1" applyNumberFormat="1" applyFont="1" applyFill="1" applyBorder="1" applyAlignment="1" applyProtection="1">
      <alignment vertical="center"/>
    </xf>
    <xf numFmtId="3" fontId="2" fillId="0" borderId="100" xfId="1" applyNumberFormat="1" applyFont="1" applyFill="1" applyBorder="1" applyAlignment="1" applyProtection="1">
      <alignment vertical="center"/>
    </xf>
    <xf numFmtId="3" fontId="2" fillId="0" borderId="101" xfId="1" applyNumberFormat="1" applyFont="1" applyFill="1" applyBorder="1" applyAlignment="1" applyProtection="1">
      <alignment vertical="center"/>
    </xf>
    <xf numFmtId="3" fontId="2" fillId="0" borderId="61" xfId="1" applyNumberFormat="1" applyFont="1" applyFill="1" applyBorder="1" applyAlignment="1" applyProtection="1">
      <alignment vertical="center"/>
    </xf>
    <xf numFmtId="3" fontId="2" fillId="0" borderId="4" xfId="1" applyNumberFormat="1" applyFont="1" applyFill="1" applyBorder="1" applyAlignment="1" applyProtection="1">
      <alignment vertical="center"/>
    </xf>
    <xf numFmtId="3" fontId="2" fillId="0" borderId="88" xfId="1" applyNumberFormat="1" applyFont="1" applyFill="1" applyBorder="1" applyAlignment="1" applyProtection="1">
      <alignment vertical="center"/>
    </xf>
    <xf numFmtId="3" fontId="2" fillId="0" borderId="32" xfId="1" applyNumberFormat="1" applyFont="1" applyFill="1" applyBorder="1" applyAlignment="1" applyProtection="1">
      <alignment vertical="center"/>
    </xf>
    <xf numFmtId="3" fontId="2" fillId="0" borderId="15" xfId="1" applyNumberFormat="1" applyFont="1" applyFill="1" applyBorder="1" applyAlignment="1" applyProtection="1">
      <alignment vertical="center"/>
    </xf>
    <xf numFmtId="3" fontId="2" fillId="3" borderId="102" xfId="1" applyNumberFormat="1" applyFont="1" applyFill="1" applyBorder="1" applyAlignment="1" applyProtection="1">
      <alignment vertical="center"/>
    </xf>
    <xf numFmtId="3" fontId="2" fillId="3" borderId="95" xfId="1" applyNumberFormat="1" applyFont="1" applyFill="1" applyBorder="1" applyAlignment="1" applyProtection="1">
      <alignment vertical="center"/>
    </xf>
    <xf numFmtId="3" fontId="2" fillId="3" borderId="52" xfId="1" applyNumberFormat="1" applyFont="1" applyFill="1" applyBorder="1" applyAlignment="1" applyProtection="1">
      <alignment vertical="center"/>
    </xf>
    <xf numFmtId="3" fontId="3" fillId="0" borderId="93" xfId="1" applyNumberFormat="1" applyFont="1" applyFill="1" applyBorder="1" applyAlignment="1" applyProtection="1">
      <alignment vertical="center"/>
    </xf>
    <xf numFmtId="3" fontId="3" fillId="0" borderId="52" xfId="1" applyNumberFormat="1" applyFont="1" applyFill="1" applyBorder="1" applyAlignment="1" applyProtection="1">
      <alignment vertical="center"/>
    </xf>
    <xf numFmtId="3" fontId="3" fillId="0" borderId="98" xfId="1" applyNumberFormat="1" applyFont="1" applyFill="1" applyBorder="1" applyAlignment="1" applyProtection="1">
      <alignment vertical="center"/>
    </xf>
    <xf numFmtId="3" fontId="3" fillId="0" borderId="56" xfId="1" applyNumberFormat="1" applyFont="1" applyFill="1" applyBorder="1" applyAlignment="1" applyProtection="1">
      <alignment vertical="center"/>
    </xf>
    <xf numFmtId="3" fontId="3" fillId="0" borderId="15" xfId="1" applyNumberFormat="1" applyFont="1" applyFill="1" applyBorder="1" applyAlignment="1" applyProtection="1">
      <alignment vertical="center"/>
      <protection locked="0"/>
    </xf>
    <xf numFmtId="3" fontId="3" fillId="0" borderId="38" xfId="1" applyNumberFormat="1" applyFont="1" applyFill="1" applyBorder="1" applyAlignment="1" applyProtection="1">
      <alignment vertical="center"/>
      <protection locked="0"/>
    </xf>
    <xf numFmtId="3" fontId="3" fillId="0" borderId="79" xfId="1" applyNumberFormat="1" applyFont="1" applyFill="1" applyBorder="1" applyAlignment="1" applyProtection="1">
      <alignment vertical="center"/>
      <protection locked="0"/>
    </xf>
    <xf numFmtId="3" fontId="3" fillId="0" borderId="37" xfId="1" applyNumberFormat="1" applyFont="1" applyFill="1" applyBorder="1" applyAlignment="1" applyProtection="1">
      <alignment vertical="center"/>
      <protection locked="0"/>
    </xf>
    <xf numFmtId="3" fontId="3" fillId="0" borderId="79"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98" xfId="1" applyNumberFormat="1" applyFont="1" applyFill="1" applyBorder="1" applyAlignment="1" applyProtection="1">
      <alignment vertical="center"/>
      <protection locked="0"/>
    </xf>
    <xf numFmtId="3" fontId="3" fillId="0" borderId="56" xfId="1" applyNumberFormat="1" applyFont="1" applyFill="1" applyBorder="1" applyAlignment="1" applyProtection="1">
      <alignment vertical="center"/>
      <protection locked="0"/>
    </xf>
    <xf numFmtId="3" fontId="3" fillId="0" borderId="42" xfId="1" applyNumberFormat="1" applyFont="1" applyFill="1" applyBorder="1" applyAlignment="1" applyProtection="1">
      <alignment vertical="center"/>
    </xf>
    <xf numFmtId="0" fontId="3" fillId="0" borderId="67" xfId="0" applyFont="1" applyBorder="1" applyAlignment="1" applyProtection="1">
      <alignment vertical="center" wrapText="1"/>
      <protection locked="0"/>
    </xf>
    <xf numFmtId="3" fontId="3" fillId="0" borderId="88" xfId="1" applyNumberFormat="1" applyFont="1" applyFill="1" applyBorder="1" applyAlignment="1" applyProtection="1">
      <alignment vertical="center"/>
    </xf>
    <xf numFmtId="3" fontId="3" fillId="0" borderId="15" xfId="1" applyNumberFormat="1" applyFont="1" applyFill="1" applyBorder="1" applyAlignment="1" applyProtection="1">
      <alignment vertical="center"/>
    </xf>
    <xf numFmtId="3" fontId="3" fillId="0" borderId="54" xfId="1" applyNumberFormat="1" applyFont="1" applyFill="1" applyBorder="1" applyAlignment="1" applyProtection="1">
      <alignment vertical="center"/>
    </xf>
    <xf numFmtId="3" fontId="3" fillId="0" borderId="93" xfId="1" applyNumberFormat="1" applyFont="1" applyFill="1" applyBorder="1" applyAlignment="1" applyProtection="1">
      <alignment vertical="center"/>
      <protection locked="0"/>
    </xf>
    <xf numFmtId="3" fontId="3" fillId="0" borderId="42" xfId="1" applyNumberFormat="1" applyFont="1" applyFill="1" applyBorder="1" applyAlignment="1" applyProtection="1">
      <alignment vertical="center"/>
      <protection locked="0"/>
    </xf>
    <xf numFmtId="3" fontId="3" fillId="0" borderId="47" xfId="1" applyNumberFormat="1" applyFont="1" applyFill="1" applyBorder="1" applyAlignment="1" applyProtection="1">
      <alignment vertical="center"/>
    </xf>
    <xf numFmtId="3" fontId="3" fillId="0" borderId="83" xfId="1" applyNumberFormat="1" applyFont="1" applyFill="1" applyBorder="1" applyAlignment="1" applyProtection="1">
      <alignment vertical="center"/>
    </xf>
    <xf numFmtId="3" fontId="3" fillId="0" borderId="70" xfId="1" applyNumberFormat="1" applyFont="1" applyFill="1" applyBorder="1" applyAlignment="1" applyProtection="1">
      <alignment vertical="center"/>
    </xf>
    <xf numFmtId="3" fontId="3" fillId="0" borderId="16" xfId="1" applyNumberFormat="1" applyFont="1" applyFill="1" applyBorder="1" applyAlignment="1" applyProtection="1">
      <alignment vertical="center"/>
      <protection locked="0"/>
    </xf>
    <xf numFmtId="3" fontId="3" fillId="0" borderId="82" xfId="1" applyNumberFormat="1" applyFont="1" applyFill="1" applyBorder="1" applyAlignment="1" applyProtection="1">
      <alignment vertical="center"/>
      <protection locked="0"/>
    </xf>
    <xf numFmtId="3" fontId="3" fillId="0" borderId="70" xfId="1" applyNumberFormat="1" applyFont="1" applyFill="1" applyBorder="1" applyAlignment="1" applyProtection="1">
      <alignment vertical="center"/>
      <protection locked="0"/>
    </xf>
    <xf numFmtId="3" fontId="3" fillId="0" borderId="102" xfId="1" applyNumberFormat="1" applyFont="1" applyFill="1" applyBorder="1" applyAlignment="1" applyProtection="1">
      <alignment vertical="center"/>
    </xf>
    <xf numFmtId="3" fontId="3" fillId="0" borderId="95" xfId="1" applyNumberFormat="1" applyFont="1" applyFill="1" applyBorder="1" applyAlignment="1" applyProtection="1">
      <alignment vertical="center"/>
    </xf>
    <xf numFmtId="3" fontId="2" fillId="0" borderId="54"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wrapText="1"/>
      <protection locked="0"/>
    </xf>
    <xf numFmtId="3" fontId="2" fillId="3" borderId="7" xfId="1" applyNumberFormat="1" applyFont="1" applyFill="1" applyBorder="1" applyAlignment="1" applyProtection="1">
      <alignment vertical="center"/>
    </xf>
    <xf numFmtId="3" fontId="2" fillId="3" borderId="46" xfId="1" applyNumberFormat="1" applyFont="1" applyFill="1" applyBorder="1" applyAlignment="1" applyProtection="1">
      <alignment vertical="center"/>
    </xf>
    <xf numFmtId="3" fontId="2" fillId="3" borderId="93" xfId="1" applyNumberFormat="1" applyFont="1" applyFill="1" applyBorder="1" applyAlignment="1" applyProtection="1">
      <alignment vertical="center"/>
    </xf>
    <xf numFmtId="3" fontId="2" fillId="3" borderId="45" xfId="1" applyNumberFormat="1" applyFont="1" applyFill="1" applyBorder="1" applyAlignment="1" applyProtection="1">
      <alignment vertical="center"/>
    </xf>
    <xf numFmtId="3" fontId="2" fillId="3" borderId="54" xfId="1" applyNumberFormat="1" applyFont="1" applyFill="1" applyBorder="1" applyAlignment="1" applyProtection="1">
      <alignment vertical="center"/>
    </xf>
    <xf numFmtId="3" fontId="3" fillId="0" borderId="103" xfId="1" applyNumberFormat="1" applyFont="1" applyFill="1" applyBorder="1" applyAlignment="1" applyProtection="1">
      <alignment vertical="center"/>
    </xf>
    <xf numFmtId="3" fontId="3" fillId="0" borderId="96" xfId="1" applyNumberFormat="1" applyFont="1" applyFill="1" applyBorder="1" applyAlignment="1" applyProtection="1">
      <alignment vertical="center"/>
    </xf>
    <xf numFmtId="3" fontId="3" fillId="0" borderId="71" xfId="1" applyNumberFormat="1" applyFont="1" applyFill="1" applyBorder="1" applyAlignment="1" applyProtection="1">
      <alignment vertical="center"/>
    </xf>
    <xf numFmtId="3" fontId="3" fillId="0" borderId="94" xfId="1" applyNumberFormat="1" applyFont="1" applyFill="1" applyBorder="1" applyAlignment="1" applyProtection="1">
      <alignment vertical="center"/>
      <protection locked="0"/>
    </xf>
    <xf numFmtId="3" fontId="3" fillId="0" borderId="47" xfId="1" applyNumberFormat="1" applyFont="1" applyFill="1" applyBorder="1" applyAlignment="1" applyProtection="1">
      <alignment vertical="center"/>
      <protection locked="0"/>
    </xf>
    <xf numFmtId="3" fontId="3" fillId="0" borderId="89" xfId="1" applyNumberFormat="1" applyFont="1" applyFill="1" applyBorder="1" applyAlignment="1" applyProtection="1">
      <alignment vertical="center"/>
    </xf>
    <xf numFmtId="3" fontId="3" fillId="0" borderId="90" xfId="1" applyNumberFormat="1" applyFont="1" applyFill="1" applyBorder="1" applyAlignment="1" applyProtection="1">
      <alignment vertical="center"/>
    </xf>
    <xf numFmtId="3" fontId="3" fillId="0" borderId="77" xfId="1" applyNumberFormat="1" applyFont="1" applyFill="1" applyBorder="1" applyAlignment="1" applyProtection="1">
      <alignment vertical="center"/>
    </xf>
    <xf numFmtId="3" fontId="3" fillId="0" borderId="33" xfId="1" applyNumberFormat="1" applyFont="1" applyFill="1" applyBorder="1" applyAlignment="1" applyProtection="1">
      <alignment vertical="center"/>
    </xf>
    <xf numFmtId="3" fontId="2" fillId="0" borderId="104" xfId="1" applyNumberFormat="1" applyFont="1" applyFill="1" applyBorder="1" applyAlignment="1" applyProtection="1">
      <alignment vertical="center"/>
    </xf>
    <xf numFmtId="3" fontId="2" fillId="0" borderId="105" xfId="1" applyNumberFormat="1" applyFont="1" applyFill="1" applyBorder="1" applyAlignment="1" applyProtection="1">
      <alignment vertical="center"/>
    </xf>
    <xf numFmtId="3" fontId="2" fillId="0" borderId="78" xfId="1" applyNumberFormat="1" applyFont="1" applyFill="1" applyBorder="1" applyAlignment="1" applyProtection="1">
      <alignment vertical="center"/>
    </xf>
    <xf numFmtId="3" fontId="2" fillId="0" borderId="7" xfId="1" applyNumberFormat="1" applyFont="1" applyFill="1" applyBorder="1" applyAlignment="1" applyProtection="1">
      <alignment vertical="center"/>
    </xf>
    <xf numFmtId="3" fontId="2" fillId="0" borderId="93" xfId="1" applyNumberFormat="1" applyFont="1" applyFill="1" applyBorder="1" applyAlignment="1" applyProtection="1">
      <alignment vertical="center"/>
    </xf>
    <xf numFmtId="3" fontId="2" fillId="0" borderId="42" xfId="1" applyNumberFormat="1" applyFont="1" applyFill="1" applyBorder="1" applyAlignment="1" applyProtection="1">
      <alignment vertical="center"/>
    </xf>
    <xf numFmtId="3" fontId="2" fillId="0" borderId="73" xfId="1" applyNumberFormat="1" applyFont="1" applyFill="1" applyBorder="1" applyAlignment="1" applyProtection="1">
      <alignment vertical="center"/>
      <protection locked="0"/>
    </xf>
    <xf numFmtId="3" fontId="2" fillId="0" borderId="105" xfId="1" applyNumberFormat="1" applyFont="1" applyFill="1" applyBorder="1" applyAlignment="1" applyProtection="1">
      <alignment vertical="center"/>
      <protection locked="0"/>
    </xf>
    <xf numFmtId="3" fontId="2" fillId="0" borderId="78" xfId="1" applyNumberFormat="1" applyFont="1" applyFill="1" applyBorder="1" applyAlignment="1" applyProtection="1">
      <alignment vertical="center"/>
      <protection locked="0"/>
    </xf>
    <xf numFmtId="3" fontId="2" fillId="0" borderId="43" xfId="1" applyNumberFormat="1" applyFont="1" applyFill="1" applyBorder="1" applyAlignment="1" applyProtection="1">
      <alignment vertical="center"/>
      <protection locked="0"/>
    </xf>
    <xf numFmtId="0" fontId="2" fillId="0" borderId="4" xfId="1" applyFont="1" applyFill="1" applyBorder="1" applyAlignment="1" applyProtection="1">
      <alignment horizontal="left" vertical="center"/>
    </xf>
    <xf numFmtId="0" fontId="8" fillId="0" borderId="4" xfId="1" applyFont="1" applyFill="1" applyBorder="1" applyAlignment="1" applyProtection="1">
      <alignment vertical="center"/>
    </xf>
    <xf numFmtId="3" fontId="3" fillId="0" borderId="45" xfId="1" applyNumberFormat="1" applyFont="1" applyFill="1" applyBorder="1" applyAlignment="1" applyProtection="1">
      <alignment horizontal="right" vertical="center"/>
      <protection locked="0"/>
    </xf>
    <xf numFmtId="3" fontId="2" fillId="0" borderId="32" xfId="1" applyNumberFormat="1" applyFont="1" applyBorder="1" applyAlignment="1" applyProtection="1">
      <alignment vertical="center"/>
      <protection locked="0"/>
    </xf>
    <xf numFmtId="3" fontId="2" fillId="0" borderId="45" xfId="1" applyNumberFormat="1" applyFont="1" applyFill="1" applyBorder="1" applyAlignment="1" applyProtection="1">
      <alignment vertical="center"/>
      <protection locked="0"/>
    </xf>
    <xf numFmtId="3" fontId="3" fillId="0" borderId="37" xfId="1" applyNumberFormat="1" applyFont="1" applyFill="1" applyBorder="1" applyAlignment="1" applyProtection="1">
      <alignment horizontal="right" vertical="center"/>
      <protection locked="0"/>
    </xf>
    <xf numFmtId="3" fontId="3" fillId="0" borderId="20" xfId="1" applyNumberFormat="1" applyFont="1" applyFill="1" applyBorder="1" applyAlignment="1" applyProtection="1">
      <alignment vertical="center"/>
      <protection locked="0"/>
    </xf>
    <xf numFmtId="3" fontId="3" fillId="0" borderId="42" xfId="1" applyNumberFormat="1" applyFont="1" applyFill="1" applyBorder="1" applyAlignment="1" applyProtection="1">
      <alignment horizontal="right" vertical="center"/>
      <protection locked="0"/>
    </xf>
    <xf numFmtId="3" fontId="3" fillId="0" borderId="52"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horizontal="center" vertical="center"/>
    </xf>
    <xf numFmtId="3" fontId="3" fillId="0" borderId="56" xfId="1" applyNumberFormat="1" applyFont="1" applyFill="1" applyBorder="1" applyAlignment="1" applyProtection="1">
      <alignment horizontal="center" vertical="center"/>
    </xf>
    <xf numFmtId="3" fontId="2" fillId="3" borderId="42" xfId="1" applyNumberFormat="1" applyFont="1" applyFill="1" applyBorder="1" applyAlignment="1" applyProtection="1">
      <alignment vertical="center"/>
    </xf>
    <xf numFmtId="0" fontId="3" fillId="0" borderId="15"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3" fontId="3" fillId="0" borderId="17" xfId="1" applyNumberFormat="1" applyFont="1" applyFill="1" applyBorder="1" applyAlignment="1" applyProtection="1">
      <alignment horizontal="center" vertical="center" wrapText="1"/>
      <protection locked="0"/>
    </xf>
    <xf numFmtId="3" fontId="3" fillId="0" borderId="39" xfId="1" applyNumberFormat="1" applyFont="1" applyBorder="1" applyAlignment="1" applyProtection="1">
      <alignment horizontal="center" vertical="center" wrapText="1"/>
      <protection locked="0"/>
    </xf>
    <xf numFmtId="0" fontId="3" fillId="0" borderId="39" xfId="1" applyFont="1" applyBorder="1" applyAlignment="1" applyProtection="1">
      <alignment horizontal="center" vertical="center" wrapText="1"/>
      <protection locked="0"/>
    </xf>
    <xf numFmtId="3" fontId="3" fillId="0" borderId="39" xfId="1" applyNumberFormat="1" applyFont="1" applyFill="1" applyBorder="1" applyAlignment="1" applyProtection="1">
      <alignment horizontal="center" vertical="center" wrapText="1"/>
      <protection locked="0"/>
    </xf>
    <xf numFmtId="3" fontId="2" fillId="0" borderId="0" xfId="1" applyNumberFormat="1" applyFont="1" applyFill="1" applyBorder="1" applyAlignment="1" applyProtection="1">
      <alignment vertical="center"/>
    </xf>
    <xf numFmtId="3" fontId="3" fillId="0" borderId="46" xfId="1" applyNumberFormat="1" applyFont="1" applyFill="1" applyBorder="1" applyAlignment="1" applyProtection="1">
      <alignment horizontal="right" vertical="center"/>
      <protection locked="0"/>
    </xf>
    <xf numFmtId="3" fontId="2" fillId="0" borderId="33" xfId="1" applyNumberFormat="1" applyFont="1" applyFill="1" applyBorder="1" applyAlignment="1" applyProtection="1">
      <alignment horizontal="right" vertical="center"/>
      <protection locked="0"/>
    </xf>
    <xf numFmtId="3" fontId="3" fillId="0" borderId="25" xfId="1" applyNumberFormat="1" applyFont="1" applyFill="1" applyBorder="1" applyAlignment="1" applyProtection="1">
      <alignment horizontal="right" vertical="center"/>
      <protection locked="0"/>
    </xf>
    <xf numFmtId="3" fontId="3" fillId="0" borderId="92" xfId="1" applyNumberFormat="1" applyFont="1" applyFill="1" applyBorder="1" applyAlignment="1" applyProtection="1">
      <alignment horizontal="right" vertical="center"/>
      <protection locked="0"/>
    </xf>
    <xf numFmtId="3" fontId="3" fillId="0" borderId="23" xfId="1" applyNumberFormat="1" applyFont="1" applyFill="1" applyBorder="1" applyAlignment="1" applyProtection="1">
      <alignment horizontal="right" vertical="center"/>
      <protection locked="0"/>
    </xf>
    <xf numFmtId="3" fontId="3" fillId="0" borderId="106" xfId="1" applyNumberFormat="1" applyFont="1" applyFill="1" applyBorder="1" applyAlignment="1" applyProtection="1">
      <alignment horizontal="right" vertical="center"/>
    </xf>
    <xf numFmtId="3" fontId="3" fillId="0" borderId="20" xfId="1" applyNumberFormat="1" applyFont="1" applyFill="1" applyBorder="1" applyAlignment="1" applyProtection="1">
      <alignment horizontal="center" vertical="center"/>
      <protection locked="0"/>
    </xf>
    <xf numFmtId="3" fontId="3" fillId="0" borderId="42" xfId="1" applyNumberFormat="1" applyFont="1" applyFill="1" applyBorder="1" applyAlignment="1" applyProtection="1">
      <alignment horizontal="center" vertical="center"/>
      <protection locked="0"/>
    </xf>
    <xf numFmtId="3" fontId="3" fillId="0" borderId="30" xfId="1" applyNumberFormat="1" applyFont="1" applyFill="1" applyBorder="1" applyAlignment="1" applyProtection="1">
      <alignment horizontal="center" vertical="center"/>
      <protection locked="0"/>
    </xf>
    <xf numFmtId="3" fontId="3" fillId="0" borderId="31" xfId="1" applyNumberFormat="1" applyFont="1" applyFill="1" applyBorder="1" applyAlignment="1" applyProtection="1">
      <alignment horizontal="center" vertical="center"/>
      <protection locked="0"/>
    </xf>
    <xf numFmtId="3" fontId="3" fillId="0" borderId="15" xfId="1" applyNumberFormat="1" applyFont="1" applyFill="1" applyBorder="1" applyAlignment="1" applyProtection="1">
      <alignment horizontal="center" vertical="center"/>
      <protection locked="0"/>
    </xf>
    <xf numFmtId="3" fontId="3" fillId="0" borderId="38" xfId="1" applyNumberFormat="1" applyFont="1" applyFill="1" applyBorder="1" applyAlignment="1" applyProtection="1">
      <alignment horizontal="center" vertical="center"/>
      <protection locked="0"/>
    </xf>
    <xf numFmtId="3" fontId="3" fillId="0" borderId="39" xfId="1" applyNumberFormat="1" applyFont="1" applyFill="1" applyBorder="1" applyAlignment="1" applyProtection="1">
      <alignment horizontal="center" vertical="center"/>
      <protection locked="0"/>
    </xf>
    <xf numFmtId="3" fontId="3" fillId="0" borderId="37" xfId="1" applyNumberFormat="1" applyFont="1" applyFill="1" applyBorder="1" applyAlignment="1" applyProtection="1">
      <alignment horizontal="center" vertical="center"/>
      <protection locked="0"/>
    </xf>
    <xf numFmtId="3" fontId="3" fillId="0" borderId="48" xfId="1" applyNumberFormat="1" applyFont="1" applyFill="1" applyBorder="1" applyAlignment="1" applyProtection="1">
      <alignment horizontal="center" vertical="center"/>
      <protection locked="0"/>
    </xf>
    <xf numFmtId="3" fontId="3" fillId="0" borderId="49" xfId="1" applyNumberFormat="1" applyFont="1" applyFill="1" applyBorder="1" applyAlignment="1" applyProtection="1">
      <alignment horizontal="center" vertical="center"/>
      <protection locked="0"/>
    </xf>
    <xf numFmtId="3" fontId="3" fillId="0" borderId="47" xfId="1" applyNumberFormat="1" applyFont="1" applyFill="1" applyBorder="1" applyAlignment="1" applyProtection="1">
      <alignment horizontal="center" vertical="center"/>
      <protection locked="0"/>
    </xf>
    <xf numFmtId="3" fontId="3" fillId="0" borderId="40" xfId="1" applyNumberFormat="1" applyFont="1" applyFill="1" applyBorder="1" applyAlignment="1" applyProtection="1">
      <alignment horizontal="center" vertical="center"/>
      <protection locked="0"/>
    </xf>
    <xf numFmtId="3" fontId="2" fillId="0" borderId="15" xfId="1" applyNumberFormat="1" applyFont="1" applyBorder="1" applyAlignment="1" applyProtection="1">
      <alignment vertical="center"/>
      <protection locked="0"/>
    </xf>
    <xf numFmtId="3" fontId="2" fillId="0" borderId="33" xfId="1" applyNumberFormat="1" applyFont="1" applyFill="1" applyBorder="1" applyAlignment="1" applyProtection="1">
      <alignment vertical="center"/>
      <protection locked="0"/>
    </xf>
    <xf numFmtId="3" fontId="2" fillId="0" borderId="61" xfId="1" applyNumberFormat="1" applyFont="1" applyFill="1" applyBorder="1" applyAlignment="1" applyProtection="1">
      <alignment vertical="center"/>
      <protection locked="0"/>
    </xf>
    <xf numFmtId="3" fontId="2" fillId="0" borderId="15" xfId="1" applyNumberFormat="1" applyFont="1" applyFill="1" applyBorder="1" applyAlignment="1" applyProtection="1">
      <alignment vertical="center"/>
      <protection locked="0"/>
    </xf>
    <xf numFmtId="3" fontId="2" fillId="3" borderId="52" xfId="1" applyNumberFormat="1" applyFont="1" applyFill="1" applyBorder="1" applyAlignment="1" applyProtection="1">
      <alignment vertical="center"/>
      <protection locked="0"/>
    </xf>
    <xf numFmtId="3" fontId="3" fillId="0" borderId="52" xfId="1" applyNumberFormat="1" applyFont="1" applyFill="1" applyBorder="1" applyAlignment="1" applyProtection="1">
      <alignment vertical="center"/>
      <protection locked="0"/>
    </xf>
    <xf numFmtId="3" fontId="3" fillId="0" borderId="54" xfId="1" applyNumberFormat="1" applyFont="1" applyFill="1" applyBorder="1" applyAlignment="1" applyProtection="1">
      <alignment vertical="center"/>
      <protection locked="0"/>
    </xf>
    <xf numFmtId="3" fontId="2" fillId="0" borderId="54" xfId="1" applyNumberFormat="1" applyFont="1" applyFill="1" applyBorder="1" applyAlignment="1" applyProtection="1">
      <alignment vertical="center"/>
      <protection locked="0"/>
    </xf>
    <xf numFmtId="3" fontId="2" fillId="3" borderId="54" xfId="1" applyNumberFormat="1" applyFont="1" applyFill="1" applyBorder="1" applyAlignment="1" applyProtection="1">
      <alignment vertical="center"/>
      <protection locked="0"/>
    </xf>
    <xf numFmtId="3" fontId="3" fillId="0" borderId="33"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protection locked="0"/>
    </xf>
    <xf numFmtId="0" fontId="3" fillId="0" borderId="15"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0" fontId="3" fillId="0" borderId="0" xfId="1" applyFont="1"/>
    <xf numFmtId="0" fontId="9" fillId="0" borderId="0" xfId="1" applyFont="1" applyAlignment="1">
      <alignment horizontal="center"/>
    </xf>
    <xf numFmtId="0" fontId="10" fillId="0" borderId="0" xfId="1" applyFont="1" applyAlignment="1"/>
    <xf numFmtId="3" fontId="2" fillId="0" borderId="39" xfId="1" applyNumberFormat="1" applyFont="1" applyFill="1" applyBorder="1" applyAlignment="1" applyProtection="1">
      <alignment horizontal="center" vertical="center" wrapText="1"/>
      <protection locked="0"/>
    </xf>
    <xf numFmtId="3" fontId="2" fillId="0" borderId="39" xfId="1" applyNumberFormat="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protection locked="0"/>
    </xf>
    <xf numFmtId="0" fontId="3" fillId="0" borderId="17" xfId="1" applyFont="1" applyFill="1" applyBorder="1" applyAlignment="1" applyProtection="1">
      <alignment horizontal="center" vertical="center" wrapText="1"/>
      <protection locked="0"/>
    </xf>
    <xf numFmtId="0" fontId="3" fillId="0" borderId="0" xfId="1" applyFont="1" applyAlignment="1">
      <alignment wrapText="1"/>
    </xf>
    <xf numFmtId="3" fontId="2" fillId="0" borderId="39" xfId="1" applyNumberFormat="1" applyFont="1" applyBorder="1" applyAlignment="1" applyProtection="1">
      <alignment horizontal="center" vertical="center" wrapText="1"/>
      <protection locked="0"/>
    </xf>
    <xf numFmtId="0" fontId="3" fillId="0" borderId="0" xfId="1" applyFont="1" applyFill="1"/>
    <xf numFmtId="0" fontId="3" fillId="0" borderId="0" xfId="1" applyFont="1" applyAlignment="1">
      <alignment horizontal="left"/>
    </xf>
    <xf numFmtId="0" fontId="3" fillId="0" borderId="0" xfId="1" applyFont="1" applyAlignment="1" applyProtection="1">
      <alignment horizontal="center" vertical="center"/>
      <protection locked="0"/>
    </xf>
    <xf numFmtId="0" fontId="3" fillId="0" borderId="0" xfId="1" applyFont="1" applyProtection="1">
      <protection locked="0"/>
    </xf>
    <xf numFmtId="3" fontId="3" fillId="0" borderId="19" xfId="1" applyNumberFormat="1" applyFont="1" applyFill="1" applyBorder="1" applyAlignment="1" applyProtection="1">
      <alignment horizontal="right" vertical="center"/>
    </xf>
    <xf numFmtId="3" fontId="3" fillId="0" borderId="32" xfId="1" applyNumberFormat="1" applyFont="1" applyFill="1" applyBorder="1" applyAlignment="1" applyProtection="1">
      <alignment horizontal="right" vertical="center"/>
    </xf>
    <xf numFmtId="3" fontId="3" fillId="0" borderId="20" xfId="1" applyNumberFormat="1" applyFont="1" applyFill="1" applyBorder="1" applyAlignment="1" applyProtection="1">
      <alignment vertical="center"/>
    </xf>
    <xf numFmtId="3" fontId="3" fillId="0" borderId="23" xfId="1" applyNumberFormat="1" applyFont="1" applyFill="1" applyBorder="1" applyAlignment="1" applyProtection="1">
      <alignment vertical="center"/>
    </xf>
    <xf numFmtId="3" fontId="3" fillId="0" borderId="32" xfId="1" applyNumberFormat="1" applyFont="1" applyFill="1" applyBorder="1" applyAlignment="1" applyProtection="1">
      <alignment horizontal="center" vertical="center"/>
      <protection locked="0"/>
    </xf>
    <xf numFmtId="3" fontId="3" fillId="0" borderId="98" xfId="1" applyNumberFormat="1" applyFont="1" applyFill="1" applyBorder="1" applyAlignment="1" applyProtection="1">
      <alignment horizontal="center" vertical="center"/>
      <protection locked="0"/>
    </xf>
    <xf numFmtId="3" fontId="3" fillId="0" borderId="58" xfId="1" applyNumberFormat="1" applyFont="1" applyFill="1" applyBorder="1" applyAlignment="1" applyProtection="1">
      <alignment horizontal="center" vertical="center"/>
      <protection locked="0"/>
    </xf>
    <xf numFmtId="49" fontId="3" fillId="0" borderId="1" xfId="1" applyNumberFormat="1" applyFont="1" applyFill="1" applyBorder="1" applyAlignment="1" applyProtection="1">
      <alignment horizontal="center" vertical="center" wrapText="1"/>
    </xf>
    <xf numFmtId="0" fontId="2" fillId="0" borderId="4" xfId="1" applyFont="1" applyFill="1" applyBorder="1" applyAlignment="1" applyProtection="1">
      <alignment vertical="center"/>
      <protection locked="0"/>
    </xf>
    <xf numFmtId="3" fontId="3" fillId="0" borderId="84"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center" vertical="center"/>
    </xf>
    <xf numFmtId="3" fontId="3" fillId="0" borderId="91" xfId="1" applyNumberFormat="1" applyFont="1" applyFill="1" applyBorder="1" applyAlignment="1" applyProtection="1">
      <alignment vertical="center"/>
      <protection locked="0"/>
    </xf>
    <xf numFmtId="3" fontId="3" fillId="0" borderId="97" xfId="1" applyNumberFormat="1" applyFont="1" applyFill="1" applyBorder="1" applyAlignment="1" applyProtection="1">
      <alignment vertical="center"/>
      <protection locked="0"/>
    </xf>
    <xf numFmtId="3" fontId="3" fillId="0" borderId="4" xfId="1" applyNumberFormat="1" applyFont="1" applyFill="1" applyBorder="1" applyAlignment="1" applyProtection="1">
      <alignment vertical="center"/>
      <protection locked="0"/>
    </xf>
    <xf numFmtId="0" fontId="3" fillId="0" borderId="91" xfId="3" applyFont="1" applyBorder="1" applyAlignment="1" applyProtection="1">
      <alignment wrapText="1"/>
      <protection locked="0"/>
    </xf>
    <xf numFmtId="0" fontId="3" fillId="0" borderId="5" xfId="3" applyFont="1" applyBorder="1" applyAlignment="1" applyProtection="1">
      <alignment wrapText="1"/>
      <protection locked="0"/>
    </xf>
    <xf numFmtId="0" fontId="3" fillId="0" borderId="79" xfId="3" applyFont="1" applyBorder="1" applyAlignment="1" applyProtection="1">
      <alignment wrapText="1"/>
      <protection locked="0"/>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xf numFmtId="0" fontId="2" fillId="2" borderId="0" xfId="1" applyFont="1" applyFill="1" applyBorder="1" applyAlignment="1" applyProtection="1">
      <alignment horizontal="right" vertical="center"/>
      <protection locked="0"/>
    </xf>
    <xf numFmtId="49" fontId="4" fillId="2" borderId="1" xfId="1" applyNumberFormat="1" applyFont="1" applyFill="1" applyBorder="1" applyAlignment="1" applyProtection="1">
      <alignment horizontal="center" vertical="center"/>
    </xf>
    <xf numFmtId="49" fontId="4"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center" vertical="center"/>
    </xf>
    <xf numFmtId="49" fontId="2" fillId="2" borderId="5" xfId="1" applyNumberFormat="1" applyFont="1" applyFill="1" applyBorder="1" applyAlignment="1" applyProtection="1">
      <alignment horizontal="center" vertical="center" wrapText="1"/>
      <protection locked="0"/>
    </xf>
    <xf numFmtId="49" fontId="2" fillId="2" borderId="6" xfId="1" applyNumberFormat="1" applyFont="1" applyFill="1" applyBorder="1" applyAlignment="1" applyProtection="1">
      <alignment horizontal="center" vertical="center" wrapText="1"/>
      <protection locked="0"/>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49" fontId="3" fillId="0" borderId="11"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wrapText="1"/>
    </xf>
    <xf numFmtId="0" fontId="3" fillId="0" borderId="20"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49" fontId="3" fillId="0" borderId="15"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xf>
    <xf numFmtId="49" fontId="3" fillId="0" borderId="13" xfId="1" applyNumberFormat="1" applyFont="1" applyFill="1" applyBorder="1" applyAlignment="1" applyProtection="1">
      <alignment horizontal="center" vertical="center"/>
    </xf>
    <xf numFmtId="0" fontId="3" fillId="0" borderId="16" xfId="1" applyFont="1" applyFill="1" applyBorder="1" applyAlignment="1" applyProtection="1">
      <alignment horizontal="center" vertical="center" textRotation="90"/>
    </xf>
    <xf numFmtId="0" fontId="3" fillId="0" borderId="21" xfId="1" applyFont="1" applyFill="1" applyBorder="1" applyAlignment="1" applyProtection="1">
      <alignment horizontal="center" vertical="center" textRotation="90"/>
    </xf>
    <xf numFmtId="0" fontId="3" fillId="0" borderId="17" xfId="1" applyFont="1" applyFill="1" applyBorder="1" applyAlignment="1" applyProtection="1">
      <alignment horizontal="center" vertical="center" textRotation="90" wrapText="1"/>
    </xf>
    <xf numFmtId="0" fontId="3" fillId="0" borderId="22" xfId="1" applyFont="1" applyFill="1" applyBorder="1" applyAlignment="1" applyProtection="1">
      <alignment horizontal="center" vertical="center" textRotation="90" wrapText="1"/>
    </xf>
    <xf numFmtId="0" fontId="3" fillId="0" borderId="18" xfId="1" applyFont="1" applyFill="1" applyBorder="1" applyAlignment="1" applyProtection="1">
      <alignment horizontal="center" vertical="center" textRotation="90" wrapText="1"/>
    </xf>
    <xf numFmtId="0" fontId="3" fillId="0" borderId="23" xfId="1" applyFont="1" applyFill="1" applyBorder="1" applyAlignment="1" applyProtection="1">
      <alignment horizontal="center" vertical="center" textRotation="90" wrapText="1"/>
    </xf>
    <xf numFmtId="0" fontId="3" fillId="0" borderId="70" xfId="1" applyFont="1" applyFill="1" applyBorder="1" applyAlignment="1" applyProtection="1">
      <alignment horizontal="center" vertical="center" textRotation="90"/>
    </xf>
    <xf numFmtId="0" fontId="3" fillId="0" borderId="20" xfId="1" applyFont="1" applyFill="1" applyBorder="1" applyAlignment="1" applyProtection="1">
      <alignment horizontal="center" vertical="center" textRotation="90"/>
    </xf>
    <xf numFmtId="0" fontId="3" fillId="0" borderId="82" xfId="1" applyNumberFormat="1" applyFont="1" applyFill="1" applyBorder="1" applyAlignment="1" applyProtection="1">
      <alignment horizontal="center" vertical="center" textRotation="90" wrapText="1"/>
    </xf>
    <xf numFmtId="0" fontId="3" fillId="0" borderId="85" xfId="1" applyNumberFormat="1" applyFont="1" applyFill="1" applyBorder="1" applyAlignment="1" applyProtection="1">
      <alignment horizontal="center" vertical="center" textRotation="90" wrapText="1"/>
    </xf>
    <xf numFmtId="0" fontId="3" fillId="0" borderId="19" xfId="1" applyFont="1" applyFill="1" applyBorder="1" applyAlignment="1" applyProtection="1">
      <alignment horizontal="center" vertical="center" wrapText="1"/>
    </xf>
    <xf numFmtId="0" fontId="3" fillId="0" borderId="24" xfId="1" applyFont="1" applyFill="1" applyBorder="1" applyAlignment="1" applyProtection="1">
      <alignment horizontal="center" vertical="center" wrapText="1"/>
    </xf>
    <xf numFmtId="0" fontId="3" fillId="0" borderId="70" xfId="1" applyFont="1" applyFill="1" applyBorder="1" applyAlignment="1" applyProtection="1">
      <alignment horizontal="center" vertical="center" textRotation="90" wrapText="1"/>
    </xf>
    <xf numFmtId="0" fontId="3" fillId="0" borderId="20" xfId="1" applyFont="1" applyFill="1" applyBorder="1" applyAlignment="1" applyProtection="1">
      <alignment horizontal="center" vertical="center" textRotation="90" wrapText="1"/>
    </xf>
    <xf numFmtId="0" fontId="3" fillId="0" borderId="82" xfId="1" applyFont="1" applyFill="1" applyBorder="1" applyAlignment="1" applyProtection="1">
      <alignment horizontal="center" vertical="center" textRotation="90" wrapText="1"/>
    </xf>
    <xf numFmtId="0" fontId="3" fillId="0" borderId="85" xfId="1" applyFont="1" applyFill="1" applyBorder="1" applyAlignment="1" applyProtection="1">
      <alignment horizontal="center" vertical="center" textRotation="90" wrapText="1"/>
    </xf>
    <xf numFmtId="0" fontId="2" fillId="0" borderId="73" xfId="1" applyFont="1" applyFill="1" applyBorder="1" applyAlignment="1" applyProtection="1">
      <alignment horizontal="left" vertical="center"/>
    </xf>
    <xf numFmtId="0" fontId="2" fillId="0" borderId="74" xfId="1" applyFont="1" applyFill="1" applyBorder="1" applyAlignment="1" applyProtection="1">
      <alignment horizontal="left" vertical="center"/>
    </xf>
    <xf numFmtId="0" fontId="2" fillId="0" borderId="43" xfId="1" applyFont="1" applyFill="1" applyBorder="1" applyAlignment="1" applyProtection="1">
      <alignment horizontal="left" vertical="center"/>
    </xf>
    <xf numFmtId="0" fontId="2" fillId="0" borderId="46" xfId="1" applyFont="1" applyFill="1" applyBorder="1" applyAlignment="1" applyProtection="1">
      <alignment horizontal="left" vertical="center"/>
    </xf>
    <xf numFmtId="0" fontId="3" fillId="0" borderId="17" xfId="1" applyNumberFormat="1" applyFont="1" applyFill="1" applyBorder="1" applyAlignment="1" applyProtection="1">
      <alignment horizontal="center" vertical="center" textRotation="90" wrapText="1"/>
    </xf>
    <xf numFmtId="0" fontId="3" fillId="0" borderId="22" xfId="1" applyNumberFormat="1" applyFont="1" applyFill="1" applyBorder="1" applyAlignment="1" applyProtection="1">
      <alignment horizontal="center" vertical="center" textRotation="90" wrapText="1"/>
    </xf>
    <xf numFmtId="0" fontId="3" fillId="0" borderId="18" xfId="1" applyNumberFormat="1" applyFont="1" applyFill="1" applyBorder="1" applyAlignment="1" applyProtection="1">
      <alignment horizontal="center" vertical="center" textRotation="90" wrapText="1"/>
    </xf>
    <xf numFmtId="0" fontId="3" fillId="0" borderId="23" xfId="1" applyNumberFormat="1" applyFont="1" applyFill="1" applyBorder="1" applyAlignment="1" applyProtection="1">
      <alignment horizontal="center" vertical="center" textRotation="90" wrapText="1"/>
    </xf>
    <xf numFmtId="0" fontId="3" fillId="0" borderId="16" xfId="1" applyFont="1" applyFill="1" applyBorder="1" applyAlignment="1" applyProtection="1">
      <alignment horizontal="center" vertical="center" textRotation="90" wrapText="1"/>
    </xf>
    <xf numFmtId="0" fontId="3" fillId="0" borderId="21" xfId="1" applyFont="1" applyFill="1" applyBorder="1" applyAlignment="1" applyProtection="1">
      <alignment horizontal="center" vertical="center" textRotation="90" wrapText="1"/>
    </xf>
    <xf numFmtId="0" fontId="3" fillId="0" borderId="83" xfId="1" applyFont="1" applyFill="1" applyBorder="1" applyAlignment="1" applyProtection="1">
      <alignment horizontal="center" vertical="center" textRotation="90"/>
    </xf>
    <xf numFmtId="0" fontId="3" fillId="0" borderId="84" xfId="1" applyFont="1" applyFill="1" applyBorder="1" applyAlignment="1" applyProtection="1">
      <alignment horizontal="center" vertical="center" textRotation="90"/>
    </xf>
    <xf numFmtId="0" fontId="3" fillId="0" borderId="69" xfId="1" applyFont="1" applyFill="1" applyBorder="1" applyAlignment="1" applyProtection="1">
      <alignment horizontal="center" vertical="center" textRotation="90" wrapText="1"/>
    </xf>
    <xf numFmtId="0" fontId="3" fillId="0" borderId="24" xfId="1" applyFont="1" applyFill="1" applyBorder="1" applyAlignment="1" applyProtection="1">
      <alignment horizontal="center" vertical="center" textRotation="90" wrapText="1"/>
    </xf>
    <xf numFmtId="49" fontId="3" fillId="2" borderId="5" xfId="1" applyNumberFormat="1" applyFont="1" applyFill="1" applyBorder="1" applyAlignment="1" applyProtection="1">
      <alignment horizontal="center" vertical="center" wrapText="1"/>
      <protection locked="0"/>
    </xf>
    <xf numFmtId="49" fontId="3" fillId="2" borderId="6" xfId="1" applyNumberFormat="1" applyFont="1" applyFill="1" applyBorder="1" applyAlignment="1" applyProtection="1">
      <alignment horizontal="center" vertical="center" wrapText="1"/>
      <protection locked="0"/>
    </xf>
    <xf numFmtId="49" fontId="3" fillId="0" borderId="102" xfId="1" applyNumberFormat="1" applyFont="1" applyFill="1" applyBorder="1" applyAlignment="1" applyProtection="1">
      <alignment horizontal="center" vertical="center"/>
    </xf>
    <xf numFmtId="49" fontId="3" fillId="0" borderId="107"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textRotation="90"/>
    </xf>
    <xf numFmtId="0" fontId="3" fillId="0" borderId="108" xfId="1" applyFont="1" applyFill="1" applyBorder="1" applyAlignment="1" applyProtection="1">
      <alignment horizontal="center" vertical="center" textRotation="90" wrapText="1"/>
    </xf>
    <xf numFmtId="0" fontId="3" fillId="0" borderId="109" xfId="1" applyFont="1" applyFill="1" applyBorder="1" applyAlignment="1" applyProtection="1">
      <alignment horizontal="center" vertical="center" textRotation="90" wrapText="1"/>
    </xf>
    <xf numFmtId="0" fontId="3" fillId="0" borderId="11" xfId="1" applyFont="1" applyFill="1" applyBorder="1" applyAlignment="1" applyProtection="1">
      <alignment horizontal="center" vertical="center" textRotation="90"/>
    </xf>
    <xf numFmtId="0" fontId="3" fillId="0" borderId="88" xfId="1" applyNumberFormat="1" applyFont="1" applyFill="1" applyBorder="1" applyAlignment="1" applyProtection="1">
      <alignment horizontal="center" vertical="center" textRotation="90" wrapText="1"/>
    </xf>
    <xf numFmtId="0" fontId="3" fillId="0" borderId="31" xfId="1" applyFont="1" applyFill="1" applyBorder="1" applyAlignment="1" applyProtection="1">
      <alignment horizontal="center" vertical="center" textRotation="90" wrapText="1"/>
    </xf>
    <xf numFmtId="0" fontId="3" fillId="0" borderId="32" xfId="1" applyFont="1" applyFill="1" applyBorder="1" applyAlignment="1" applyProtection="1">
      <alignment horizontal="center" vertical="center" textRotation="90" wrapText="1"/>
    </xf>
    <xf numFmtId="0" fontId="3" fillId="0" borderId="4" xfId="1" applyFont="1" applyFill="1" applyBorder="1" applyAlignment="1" applyProtection="1">
      <alignment horizontal="center" vertical="center" wrapText="1"/>
    </xf>
    <xf numFmtId="0" fontId="3" fillId="0" borderId="84"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textRotation="90" wrapText="1"/>
    </xf>
    <xf numFmtId="0" fontId="3" fillId="0" borderId="88" xfId="1" applyFont="1" applyFill="1" applyBorder="1" applyAlignment="1" applyProtection="1">
      <alignment horizontal="center" vertical="center" textRotation="90" wrapText="1"/>
    </xf>
    <xf numFmtId="0" fontId="3" fillId="0" borderId="32" xfId="1" applyNumberFormat="1" applyFont="1" applyFill="1" applyBorder="1" applyAlignment="1" applyProtection="1">
      <alignment horizontal="center" vertical="center" textRotation="90" wrapText="1"/>
    </xf>
    <xf numFmtId="0" fontId="3" fillId="0" borderId="0" xfId="1" applyFont="1" applyAlignment="1">
      <alignment horizontal="left" vertical="center"/>
    </xf>
    <xf numFmtId="0" fontId="2" fillId="0" borderId="0" xfId="1" applyFont="1" applyAlignment="1">
      <alignment horizontal="left" vertical="center"/>
    </xf>
    <xf numFmtId="0" fontId="3" fillId="0" borderId="39" xfId="1" applyFont="1" applyBorder="1" applyAlignment="1">
      <alignment horizontal="center" vertical="center" wrapText="1"/>
    </xf>
    <xf numFmtId="0" fontId="2" fillId="0" borderId="39" xfId="1" applyFont="1" applyBorder="1" applyAlignment="1">
      <alignment horizontal="right" vertical="center" wrapText="1"/>
    </xf>
    <xf numFmtId="0" fontId="9" fillId="0" borderId="0" xfId="1" applyFont="1" applyAlignment="1">
      <alignment horizontal="center" vertical="center"/>
    </xf>
    <xf numFmtId="0" fontId="10" fillId="0" borderId="0" xfId="1" applyFont="1" applyAlignment="1">
      <alignment horizontal="left" vertical="center"/>
    </xf>
    <xf numFmtId="3" fontId="3" fillId="0" borderId="17" xfId="1" applyNumberFormat="1" applyFont="1" applyFill="1" applyBorder="1" applyAlignment="1" applyProtection="1">
      <alignment horizontal="center" vertical="center" wrapText="1"/>
      <protection locked="0"/>
    </xf>
    <xf numFmtId="3" fontId="3" fillId="0" borderId="31" xfId="1" applyNumberFormat="1" applyFont="1" applyFill="1" applyBorder="1" applyAlignment="1" applyProtection="1">
      <alignment horizontal="center" vertical="center" wrapText="1"/>
      <protection locked="0"/>
    </xf>
    <xf numFmtId="0" fontId="3" fillId="0" borderId="39" xfId="1" applyFont="1" applyBorder="1" applyAlignment="1" applyProtection="1">
      <alignment horizontal="left" vertical="center" wrapText="1"/>
      <protection locked="0"/>
    </xf>
    <xf numFmtId="0" fontId="3" fillId="0" borderId="40" xfId="1" applyFont="1" applyBorder="1" applyAlignment="1" applyProtection="1">
      <alignment horizontal="left" vertical="center" wrapText="1"/>
      <protection locked="0"/>
    </xf>
    <xf numFmtId="0" fontId="3" fillId="0" borderId="79" xfId="1" applyFont="1" applyBorder="1" applyAlignment="1" applyProtection="1">
      <alignment horizontal="left" vertical="center" wrapText="1"/>
      <protection locked="0"/>
    </xf>
    <xf numFmtId="3" fontId="3" fillId="0" borderId="39" xfId="1" applyNumberFormat="1" applyFont="1" applyBorder="1" applyAlignment="1" applyProtection="1">
      <alignment horizontal="center" vertical="center" wrapText="1"/>
      <protection locked="0"/>
    </xf>
    <xf numFmtId="3" fontId="3" fillId="0" borderId="58" xfId="1" applyNumberFormat="1" applyFont="1" applyFill="1" applyBorder="1" applyAlignment="1" applyProtection="1">
      <alignment horizontal="center" vertical="center" wrapText="1"/>
      <protection locked="0"/>
    </xf>
    <xf numFmtId="0" fontId="3" fillId="0" borderId="39" xfId="1" applyFont="1" applyBorder="1" applyAlignment="1" applyProtection="1">
      <alignment horizontal="center" vertical="center" wrapText="1"/>
      <protection locked="0"/>
    </xf>
    <xf numFmtId="0" fontId="3" fillId="0" borderId="39" xfId="0" applyFont="1" applyBorder="1" applyAlignment="1" applyProtection="1">
      <alignment horizontal="left" vertical="center" wrapText="1"/>
      <protection locked="0"/>
    </xf>
    <xf numFmtId="0" fontId="3" fillId="0" borderId="0" xfId="1" applyFont="1" applyBorder="1" applyAlignment="1">
      <alignment horizontal="left" vertical="center"/>
    </xf>
    <xf numFmtId="0" fontId="3" fillId="0" borderId="81" xfId="1" applyFont="1" applyBorder="1" applyAlignment="1">
      <alignment horizontal="left" vertical="center"/>
    </xf>
    <xf numFmtId="0" fontId="3" fillId="0" borderId="39" xfId="1" applyFont="1" applyFill="1" applyBorder="1" applyAlignment="1" applyProtection="1">
      <alignment horizontal="left" vertical="center" wrapText="1"/>
      <protection locked="0"/>
    </xf>
    <xf numFmtId="0" fontId="3" fillId="0" borderId="39" xfId="0" applyFont="1" applyFill="1" applyBorder="1" applyAlignment="1" applyProtection="1">
      <alignment horizontal="left" vertical="center" wrapText="1"/>
      <protection locked="0"/>
    </xf>
    <xf numFmtId="0" fontId="3" fillId="0" borderId="40" xfId="1" applyFont="1" applyFill="1" applyBorder="1" applyAlignment="1" applyProtection="1">
      <alignment horizontal="left" vertical="center" wrapText="1"/>
      <protection locked="0"/>
    </xf>
    <xf numFmtId="0" fontId="3" fillId="0" borderId="79" xfId="1" applyFont="1" applyFill="1" applyBorder="1" applyAlignment="1" applyProtection="1">
      <alignment horizontal="left" vertical="center" wrapText="1"/>
      <protection locked="0"/>
    </xf>
    <xf numFmtId="0" fontId="3" fillId="0" borderId="0" xfId="1" applyFont="1" applyAlignment="1">
      <alignment horizontal="left" vertical="top" wrapText="1"/>
    </xf>
    <xf numFmtId="0" fontId="3" fillId="0" borderId="18" xfId="1" applyFont="1" applyBorder="1" applyAlignment="1" applyProtection="1">
      <alignment horizontal="left" vertical="center" wrapText="1"/>
      <protection locked="0"/>
    </xf>
    <xf numFmtId="0" fontId="3" fillId="0" borderId="82" xfId="1" applyFont="1" applyBorder="1" applyAlignment="1" applyProtection="1">
      <alignment horizontal="left" vertical="center" wrapText="1"/>
      <protection locked="0"/>
    </xf>
    <xf numFmtId="0" fontId="3" fillId="0" borderId="0" xfId="1" applyFont="1" applyBorder="1" applyAlignment="1">
      <alignment horizontal="left" vertical="center" wrapText="1"/>
    </xf>
    <xf numFmtId="3" fontId="3" fillId="0" borderId="39" xfId="1" applyNumberFormat="1" applyFont="1" applyFill="1" applyBorder="1" applyAlignment="1" applyProtection="1">
      <alignment horizontal="center" vertical="center" wrapText="1"/>
      <protection locked="0"/>
    </xf>
    <xf numFmtId="0" fontId="3" fillId="0" borderId="0" xfId="1" applyFont="1" applyAlignment="1">
      <alignment horizontal="left" wrapText="1"/>
    </xf>
    <xf numFmtId="3" fontId="3" fillId="0" borderId="17" xfId="1" applyNumberFormat="1" applyFont="1" applyBorder="1" applyAlignment="1" applyProtection="1">
      <alignment horizontal="center" vertical="center" wrapText="1"/>
      <protection locked="0"/>
    </xf>
    <xf numFmtId="3" fontId="3" fillId="0" borderId="31" xfId="1" applyNumberFormat="1" applyFont="1" applyBorder="1" applyAlignment="1" applyProtection="1">
      <alignment horizontal="center" vertical="center" wrapText="1"/>
      <protection locked="0"/>
    </xf>
    <xf numFmtId="3" fontId="3" fillId="0" borderId="58" xfId="1" applyNumberFormat="1" applyFont="1" applyBorder="1" applyAlignment="1" applyProtection="1">
      <alignment horizontal="center" vertical="center" wrapText="1"/>
      <protection locked="0"/>
    </xf>
    <xf numFmtId="0" fontId="1" fillId="0" borderId="79" xfId="1" applyBorder="1" applyAlignment="1">
      <alignment horizontal="left" vertical="center" wrapText="1"/>
    </xf>
    <xf numFmtId="0" fontId="3" fillId="0" borderId="0" xfId="1" applyFont="1" applyAlignment="1" applyProtection="1">
      <alignment horizontal="left" wrapText="1"/>
      <protection locked="0"/>
    </xf>
    <xf numFmtId="0" fontId="3" fillId="0" borderId="17" xfId="1" applyFont="1" applyBorder="1" applyAlignment="1" applyProtection="1">
      <alignment horizontal="center" vertical="center" wrapText="1"/>
      <protection locked="0"/>
    </xf>
    <xf numFmtId="0" fontId="3" fillId="0" borderId="31" xfId="1" applyFont="1" applyBorder="1" applyAlignment="1" applyProtection="1">
      <alignment horizontal="center" vertical="center" wrapText="1"/>
      <protection locked="0"/>
    </xf>
    <xf numFmtId="0" fontId="3" fillId="0" borderId="58" xfId="1" applyFont="1" applyBorder="1" applyAlignment="1" applyProtection="1">
      <alignment horizontal="center" vertical="center" wrapText="1"/>
      <protection locked="0"/>
    </xf>
    <xf numFmtId="0" fontId="3" fillId="0" borderId="32" xfId="1" applyFont="1" applyBorder="1" applyAlignment="1" applyProtection="1">
      <alignment horizontal="left" vertical="center" wrapText="1"/>
      <protection locked="0"/>
    </xf>
    <xf numFmtId="0" fontId="3" fillId="0" borderId="88" xfId="1" applyFont="1" applyBorder="1" applyAlignment="1" applyProtection="1">
      <alignment horizontal="left" vertical="center" wrapText="1"/>
      <protection locked="0"/>
    </xf>
    <xf numFmtId="0" fontId="3" fillId="0" borderId="59" xfId="1" applyFont="1" applyBorder="1" applyAlignment="1" applyProtection="1">
      <alignment horizontal="left" vertical="center" wrapText="1"/>
      <protection locked="0"/>
    </xf>
    <xf numFmtId="0" fontId="3" fillId="0" borderId="98" xfId="1" applyFont="1" applyBorder="1" applyAlignment="1" applyProtection="1">
      <alignment horizontal="left" vertical="center" wrapText="1"/>
      <protection locked="0"/>
    </xf>
    <xf numFmtId="0" fontId="2" fillId="0" borderId="40" xfId="1" applyFont="1" applyBorder="1" applyAlignment="1">
      <alignment horizontal="right" vertical="center" wrapText="1"/>
    </xf>
    <xf numFmtId="0" fontId="2" fillId="0" borderId="5" xfId="1" applyFont="1" applyBorder="1" applyAlignment="1">
      <alignment horizontal="right" vertical="center" wrapText="1"/>
    </xf>
    <xf numFmtId="0" fontId="2" fillId="0" borderId="79" xfId="1" applyFont="1" applyBorder="1" applyAlignment="1">
      <alignment horizontal="right" vertical="center" wrapText="1"/>
    </xf>
    <xf numFmtId="164" fontId="2" fillId="0" borderId="0" xfId="1" applyNumberFormat="1" applyFont="1" applyAlignment="1">
      <alignment horizontal="left" vertical="center"/>
    </xf>
    <xf numFmtId="0" fontId="3" fillId="0" borderId="18" xfId="1" applyFont="1" applyBorder="1" applyAlignment="1">
      <alignment horizontal="center" vertical="center" wrapText="1"/>
    </xf>
    <xf numFmtId="0" fontId="3" fillId="0" borderId="59" xfId="1" applyFont="1" applyBorder="1" applyAlignment="1">
      <alignment horizontal="center" vertical="center" wrapText="1"/>
    </xf>
    <xf numFmtId="0" fontId="3" fillId="0" borderId="80" xfId="1" applyFont="1" applyBorder="1" applyAlignment="1">
      <alignment horizontal="center" vertical="center" wrapText="1"/>
    </xf>
    <xf numFmtId="0" fontId="3" fillId="0" borderId="82" xfId="1" applyFont="1" applyBorder="1" applyAlignment="1">
      <alignment horizontal="center" vertical="center" wrapText="1"/>
    </xf>
    <xf numFmtId="0" fontId="3" fillId="0" borderId="81" xfId="1" applyFont="1" applyBorder="1" applyAlignment="1">
      <alignment horizontal="center" vertical="center" wrapText="1"/>
    </xf>
    <xf numFmtId="0" fontId="3" fillId="0" borderId="98"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58" xfId="1" applyFont="1" applyBorder="1" applyAlignment="1">
      <alignment horizontal="center" vertical="center" wrapText="1"/>
    </xf>
    <xf numFmtId="0" fontId="3" fillId="0" borderId="1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1" applyFont="1" applyFill="1" applyBorder="1" applyAlignment="1">
      <alignment horizontal="center" vertical="center" wrapText="1"/>
    </xf>
    <xf numFmtId="0" fontId="3" fillId="0" borderId="58" xfId="1" applyFont="1" applyFill="1" applyBorder="1" applyAlignment="1">
      <alignment horizontal="center" vertical="center" wrapText="1"/>
    </xf>
    <xf numFmtId="0" fontId="3" fillId="0" borderId="17" xfId="1" applyFont="1" applyFill="1" applyBorder="1" applyAlignment="1" applyProtection="1">
      <alignment horizontal="center" vertical="center" wrapText="1"/>
      <protection locked="0"/>
    </xf>
    <xf numFmtId="0" fontId="1" fillId="0" borderId="31" xfId="1" applyFill="1" applyBorder="1" applyAlignment="1">
      <alignment horizontal="center" vertical="center" wrapText="1"/>
    </xf>
    <xf numFmtId="0" fontId="1" fillId="0" borderId="58" xfId="1" applyFill="1" applyBorder="1" applyAlignment="1">
      <alignment horizontal="center" vertical="center" wrapText="1"/>
    </xf>
    <xf numFmtId="0" fontId="3" fillId="0" borderId="18" xfId="1" applyFont="1" applyFill="1" applyBorder="1" applyAlignment="1" applyProtection="1">
      <alignment horizontal="left" vertical="center" wrapText="1"/>
      <protection locked="0"/>
    </xf>
    <xf numFmtId="0" fontId="3" fillId="0" borderId="82" xfId="1" applyFont="1" applyFill="1" applyBorder="1" applyAlignment="1" applyProtection="1">
      <alignment horizontal="left" vertical="center" wrapText="1"/>
      <protection locked="0"/>
    </xf>
    <xf numFmtId="0" fontId="1" fillId="0" borderId="32" xfId="1" applyFill="1" applyBorder="1" applyAlignment="1">
      <alignment horizontal="left" vertical="center" wrapText="1"/>
    </xf>
    <xf numFmtId="0" fontId="1" fillId="0" borderId="88" xfId="1" applyFill="1" applyBorder="1" applyAlignment="1">
      <alignment horizontal="left" vertical="center" wrapText="1"/>
    </xf>
    <xf numFmtId="0" fontId="1" fillId="0" borderId="59" xfId="1" applyFill="1" applyBorder="1" applyAlignment="1">
      <alignment horizontal="left" vertical="center" wrapText="1"/>
    </xf>
    <xf numFmtId="0" fontId="1" fillId="0" borderId="98" xfId="1" applyFill="1" applyBorder="1" applyAlignment="1">
      <alignment horizontal="left" vertical="center" wrapText="1"/>
    </xf>
    <xf numFmtId="0" fontId="3" fillId="0" borderId="31" xfId="1" applyFont="1" applyFill="1" applyBorder="1" applyAlignment="1" applyProtection="1">
      <alignment horizontal="center" vertical="center" wrapText="1"/>
      <protection locked="0"/>
    </xf>
    <xf numFmtId="0" fontId="3" fillId="0" borderId="58" xfId="1" applyFont="1" applyFill="1" applyBorder="1" applyAlignment="1" applyProtection="1">
      <alignment horizontal="center" vertical="center" wrapText="1"/>
      <protection locked="0"/>
    </xf>
    <xf numFmtId="0" fontId="3" fillId="0" borderId="18" xfId="1" applyFont="1" applyFill="1" applyBorder="1" applyAlignment="1">
      <alignment horizontal="left" vertical="center" wrapText="1"/>
    </xf>
    <xf numFmtId="0" fontId="3" fillId="0" borderId="82" xfId="1" applyFont="1" applyFill="1" applyBorder="1" applyAlignment="1">
      <alignment horizontal="left" vertical="center" wrapText="1"/>
    </xf>
    <xf numFmtId="0" fontId="3" fillId="0" borderId="32" xfId="1" applyFont="1" applyFill="1" applyBorder="1" applyAlignment="1">
      <alignment horizontal="left" vertical="center" wrapText="1"/>
    </xf>
    <xf numFmtId="0" fontId="3" fillId="0" borderId="88" xfId="1" applyFont="1" applyFill="1" applyBorder="1" applyAlignment="1">
      <alignment horizontal="left" vertical="center" wrapText="1"/>
    </xf>
    <xf numFmtId="0" fontId="1" fillId="0" borderId="79" xfId="1" applyFill="1" applyBorder="1" applyAlignment="1">
      <alignment horizontal="left" vertical="center" wrapText="1"/>
    </xf>
    <xf numFmtId="0" fontId="3" fillId="0" borderId="32" xfId="1" applyFont="1" applyFill="1" applyBorder="1" applyAlignment="1" applyProtection="1">
      <alignment horizontal="left" vertical="center" wrapText="1"/>
      <protection locked="0"/>
    </xf>
    <xf numFmtId="0" fontId="3" fillId="0" borderId="88" xfId="1" applyFont="1" applyFill="1" applyBorder="1" applyAlignment="1" applyProtection="1">
      <alignment horizontal="left" vertical="center" wrapText="1"/>
      <protection locked="0"/>
    </xf>
    <xf numFmtId="0" fontId="3" fillId="0" borderId="59" xfId="1" applyFont="1" applyFill="1" applyBorder="1" applyAlignment="1" applyProtection="1">
      <alignment horizontal="left" vertical="center" wrapText="1"/>
      <protection locked="0"/>
    </xf>
    <xf numFmtId="0" fontId="3" fillId="0" borderId="98" xfId="1" applyFont="1" applyFill="1" applyBorder="1" applyAlignment="1" applyProtection="1">
      <alignment horizontal="left" vertical="center" wrapText="1"/>
      <protection locked="0"/>
    </xf>
    <xf numFmtId="0" fontId="3" fillId="0" borderId="0" xfId="1" applyFont="1" applyAlignment="1">
      <alignment horizontal="left"/>
    </xf>
    <xf numFmtId="164" fontId="2" fillId="0" borderId="0" xfId="1" applyNumberFormat="1" applyFont="1" applyAlignment="1">
      <alignment horizontal="left"/>
    </xf>
    <xf numFmtId="0" fontId="9" fillId="0" borderId="0" xfId="1" applyFont="1" applyAlignment="1">
      <alignment horizontal="center"/>
    </xf>
  </cellXfs>
  <cellStyles count="4">
    <cellStyle name="Normal" xfId="0" builtinId="0"/>
    <cellStyle name="Normal 2" xfId="1"/>
    <cellStyle name="Normal 3 2 2 2" xfId="2"/>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9</xdr:col>
      <xdr:colOff>0</xdr:colOff>
      <xdr:row>38</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821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38</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821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38</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821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41</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87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41</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876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105</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2212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105</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0" y="2212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105</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2212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105</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2212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105</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2212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105</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2212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105</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2212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105</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0" y="2212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4"/>
  <sheetViews>
    <sheetView showGridLines="0" view="pageLayout" zoomScaleNormal="100" workbookViewId="0">
      <selection activeCell="T9" sqref="T9"/>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318</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319</v>
      </c>
      <c r="D3" s="551"/>
      <c r="E3" s="551"/>
      <c r="F3" s="551"/>
      <c r="G3" s="551"/>
      <c r="H3" s="551"/>
      <c r="I3" s="551"/>
      <c r="J3" s="551"/>
      <c r="K3" s="551"/>
      <c r="L3" s="551"/>
      <c r="M3" s="551"/>
      <c r="N3" s="551"/>
      <c r="O3" s="551"/>
      <c r="P3" s="552"/>
      <c r="Q3" s="311"/>
    </row>
    <row r="4" spans="1:17" ht="12.75" customHeight="1" x14ac:dyDescent="0.25">
      <c r="A4" s="2" t="s">
        <v>2</v>
      </c>
      <c r="B4" s="3"/>
      <c r="C4" s="551" t="s">
        <v>320</v>
      </c>
      <c r="D4" s="551"/>
      <c r="E4" s="551"/>
      <c r="F4" s="551"/>
      <c r="G4" s="551"/>
      <c r="H4" s="551"/>
      <c r="I4" s="551"/>
      <c r="J4" s="551"/>
      <c r="K4" s="551"/>
      <c r="L4" s="551"/>
      <c r="M4" s="551"/>
      <c r="N4" s="551"/>
      <c r="O4" s="551"/>
      <c r="P4" s="552"/>
      <c r="Q4" s="311"/>
    </row>
    <row r="5" spans="1:17" ht="12.75" customHeight="1" x14ac:dyDescent="0.25">
      <c r="A5" s="4" t="s">
        <v>3</v>
      </c>
      <c r="B5" s="5"/>
      <c r="C5" s="545" t="s">
        <v>326</v>
      </c>
      <c r="D5" s="545"/>
      <c r="E5" s="545"/>
      <c r="F5" s="545"/>
      <c r="G5" s="545"/>
      <c r="H5" s="545"/>
      <c r="I5" s="545"/>
      <c r="J5" s="545"/>
      <c r="K5" s="545"/>
      <c r="L5" s="545"/>
      <c r="M5" s="545"/>
      <c r="N5" s="545"/>
      <c r="O5" s="545"/>
      <c r="P5" s="546"/>
      <c r="Q5" s="311"/>
    </row>
    <row r="6" spans="1:17" ht="12.75" customHeight="1" x14ac:dyDescent="0.25">
      <c r="A6" s="4" t="s">
        <v>4</v>
      </c>
      <c r="B6" s="5"/>
      <c r="C6" s="545" t="s">
        <v>321</v>
      </c>
      <c r="D6" s="545"/>
      <c r="E6" s="545"/>
      <c r="F6" s="545"/>
      <c r="G6" s="545"/>
      <c r="H6" s="545"/>
      <c r="I6" s="545"/>
      <c r="J6" s="545"/>
      <c r="K6" s="545"/>
      <c r="L6" s="545"/>
      <c r="M6" s="545"/>
      <c r="N6" s="545"/>
      <c r="O6" s="545"/>
      <c r="P6" s="546"/>
      <c r="Q6" s="311"/>
    </row>
    <row r="7" spans="1:17" x14ac:dyDescent="0.25">
      <c r="A7" s="4" t="s">
        <v>5</v>
      </c>
      <c r="B7" s="5"/>
      <c r="C7" s="551" t="s">
        <v>322</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323</v>
      </c>
      <c r="D9" s="545"/>
      <c r="E9" s="545"/>
      <c r="F9" s="545"/>
      <c r="G9" s="545"/>
      <c r="H9" s="545"/>
      <c r="I9" s="545"/>
      <c r="J9" s="545"/>
      <c r="K9" s="545"/>
      <c r="L9" s="545"/>
      <c r="M9" s="545"/>
      <c r="N9" s="545"/>
      <c r="O9" s="545"/>
      <c r="P9" s="546"/>
      <c r="Q9" s="311"/>
    </row>
    <row r="10" spans="1:17" ht="12.75" customHeight="1" x14ac:dyDescent="0.25">
      <c r="A10" s="4"/>
      <c r="B10" s="5" t="s">
        <v>8</v>
      </c>
      <c r="C10" s="545"/>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c r="D12" s="545"/>
      <c r="E12" s="545"/>
      <c r="F12" s="545"/>
      <c r="G12" s="545"/>
      <c r="H12" s="545"/>
      <c r="I12" s="545"/>
      <c r="J12" s="545"/>
      <c r="K12" s="545"/>
      <c r="L12" s="545"/>
      <c r="M12" s="545"/>
      <c r="N12" s="545"/>
      <c r="O12" s="545"/>
      <c r="P12" s="546"/>
      <c r="Q12" s="311"/>
    </row>
    <row r="13" spans="1:17" ht="12.75" customHeight="1" x14ac:dyDescent="0.25">
      <c r="A13" s="4"/>
      <c r="B13" s="5" t="s">
        <v>11</v>
      </c>
      <c r="C13" s="545"/>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11"/>
      <c r="Q15" s="312"/>
    </row>
    <row r="16" spans="1:17" s="12" customFormat="1" ht="12.75" customHeight="1" x14ac:dyDescent="0.25">
      <c r="A16" s="556"/>
      <c r="B16" s="559"/>
      <c r="C16" s="562" t="s">
        <v>15</v>
      </c>
      <c r="D16" s="564" t="s">
        <v>16</v>
      </c>
      <c r="E16" s="566" t="s">
        <v>17</v>
      </c>
      <c r="F16" s="568" t="s">
        <v>18</v>
      </c>
      <c r="G16" s="570" t="s">
        <v>19</v>
      </c>
      <c r="H16" s="564" t="s">
        <v>20</v>
      </c>
      <c r="I16" s="582" t="s">
        <v>21</v>
      </c>
      <c r="J16" s="564" t="s">
        <v>22</v>
      </c>
      <c r="K16" s="566" t="s">
        <v>23</v>
      </c>
      <c r="L16" s="574" t="s">
        <v>24</v>
      </c>
      <c r="M16" s="576" t="s">
        <v>25</v>
      </c>
      <c r="N16" s="564" t="s">
        <v>26</v>
      </c>
      <c r="O16" s="566" t="s">
        <v>27</v>
      </c>
      <c r="P16" s="572" t="s">
        <v>28</v>
      </c>
      <c r="Q16" s="312"/>
    </row>
    <row r="17" spans="1:17" s="13" customFormat="1" ht="66" customHeight="1" thickBot="1" x14ac:dyDescent="0.3">
      <c r="A17" s="557"/>
      <c r="B17" s="559"/>
      <c r="C17" s="563"/>
      <c r="D17" s="565"/>
      <c r="E17" s="567"/>
      <c r="F17" s="569"/>
      <c r="G17" s="571"/>
      <c r="H17" s="565"/>
      <c r="I17" s="583"/>
      <c r="J17" s="565"/>
      <c r="K17" s="567"/>
      <c r="L17" s="575"/>
      <c r="M17" s="577"/>
      <c r="N17" s="565"/>
      <c r="O17" s="567"/>
      <c r="P17" s="573"/>
      <c r="Q17" s="313"/>
    </row>
    <row r="18" spans="1:17" s="13" customFormat="1" ht="9.75" customHeight="1" thickTop="1" x14ac:dyDescent="0.25">
      <c r="A18" s="14" t="s">
        <v>29</v>
      </c>
      <c r="B18" s="14">
        <v>2</v>
      </c>
      <c r="C18" s="15">
        <v>3</v>
      </c>
      <c r="D18" s="16">
        <v>4</v>
      </c>
      <c r="E18" s="17">
        <v>5</v>
      </c>
      <c r="F18" s="14">
        <v>6</v>
      </c>
      <c r="G18" s="318">
        <v>7</v>
      </c>
      <c r="H18" s="16">
        <v>8</v>
      </c>
      <c r="I18" s="16">
        <v>9</v>
      </c>
      <c r="J18" s="16">
        <v>10</v>
      </c>
      <c r="K18" s="17">
        <v>11</v>
      </c>
      <c r="L18" s="14">
        <v>12</v>
      </c>
      <c r="M18" s="318">
        <v>13</v>
      </c>
      <c r="N18" s="16">
        <v>14</v>
      </c>
      <c r="O18" s="17">
        <v>15</v>
      </c>
      <c r="P18" s="18">
        <v>16</v>
      </c>
      <c r="Q18" s="313"/>
    </row>
    <row r="19" spans="1:17" s="25" customFormat="1" hidden="1" x14ac:dyDescent="0.25">
      <c r="A19" s="19"/>
      <c r="B19" s="20" t="s">
        <v>30</v>
      </c>
      <c r="C19" s="21"/>
      <c r="D19" s="22"/>
      <c r="E19" s="22"/>
      <c r="F19" s="22"/>
      <c r="G19" s="22"/>
      <c r="H19" s="22"/>
      <c r="I19" s="22"/>
      <c r="J19" s="22"/>
      <c r="K19" s="22"/>
      <c r="L19" s="22"/>
      <c r="M19" s="22"/>
      <c r="N19" s="22"/>
      <c r="O19" s="23"/>
      <c r="P19" s="24"/>
    </row>
    <row r="20" spans="1:17" s="25" customFormat="1" ht="12.75" thickBot="1" x14ac:dyDescent="0.3">
      <c r="A20" s="26"/>
      <c r="B20" s="27" t="s">
        <v>31</v>
      </c>
      <c r="C20" s="28">
        <f>SUM(F20,I20,L20,O20)</f>
        <v>93798</v>
      </c>
      <c r="D20" s="29">
        <f t="shared" ref="D20" si="0">SUM(D21,D24,D25,D41,D42)</f>
        <v>98033</v>
      </c>
      <c r="E20" s="324">
        <f>SUM(E21,E24,E25,E41,E42)</f>
        <v>-4235</v>
      </c>
      <c r="F20" s="325">
        <f>SUM(F21,F24,F25,F41,F42)</f>
        <v>93798</v>
      </c>
      <c r="G20" s="323">
        <f t="shared" ref="G20:O20" si="1">SUM(G21,G24,G25,G41,G42)</f>
        <v>0</v>
      </c>
      <c r="H20" s="29">
        <f t="shared" si="1"/>
        <v>0</v>
      </c>
      <c r="I20" s="29">
        <f t="shared" si="1"/>
        <v>0</v>
      </c>
      <c r="J20" s="29">
        <f t="shared" si="1"/>
        <v>0</v>
      </c>
      <c r="K20" s="324">
        <f t="shared" si="1"/>
        <v>0</v>
      </c>
      <c r="L20" s="325">
        <f t="shared" si="1"/>
        <v>0</v>
      </c>
      <c r="M20" s="323">
        <f t="shared" si="1"/>
        <v>0</v>
      </c>
      <c r="N20" s="29">
        <f t="shared" si="1"/>
        <v>0</v>
      </c>
      <c r="O20" s="29">
        <f t="shared" si="1"/>
        <v>0</v>
      </c>
      <c r="P20" s="30"/>
      <c r="Q20" s="314"/>
    </row>
    <row r="21" spans="1:17" ht="12.75" hidden="1" thickTop="1" x14ac:dyDescent="0.25">
      <c r="A21" s="31"/>
      <c r="B21" s="32" t="s">
        <v>32</v>
      </c>
      <c r="C21" s="33">
        <f t="shared" ref="C21" si="2">SUM(F21,I21,L21,O21)</f>
        <v>0</v>
      </c>
      <c r="D21" s="34">
        <f t="shared" ref="D21:E21" si="3">SUM(D22:D23)</f>
        <v>0</v>
      </c>
      <c r="E21" s="34">
        <f t="shared" si="3"/>
        <v>0</v>
      </c>
      <c r="F21" s="34">
        <f>SUM(F22:F23)</f>
        <v>0</v>
      </c>
      <c r="G21" s="34">
        <f t="shared" ref="G21:O21" si="4">SUM(G22:G23)</f>
        <v>0</v>
      </c>
      <c r="H21" s="34">
        <f t="shared" si="4"/>
        <v>0</v>
      </c>
      <c r="I21" s="34">
        <f t="shared" si="4"/>
        <v>0</v>
      </c>
      <c r="J21" s="34">
        <f t="shared" si="4"/>
        <v>0</v>
      </c>
      <c r="K21" s="34">
        <f t="shared" si="4"/>
        <v>0</v>
      </c>
      <c r="L21" s="34">
        <f t="shared" si="4"/>
        <v>0</v>
      </c>
      <c r="M21" s="34">
        <f>SUM(M22:M23)</f>
        <v>0</v>
      </c>
      <c r="N21" s="34">
        <f t="shared" si="4"/>
        <v>0</v>
      </c>
      <c r="O21" s="34">
        <f t="shared" si="4"/>
        <v>0</v>
      </c>
      <c r="P21" s="35"/>
    </row>
    <row r="22" spans="1:17" ht="12.75" hidden="1" thickTop="1" x14ac:dyDescent="0.25">
      <c r="A22" s="36"/>
      <c r="B22" s="37" t="s">
        <v>33</v>
      </c>
      <c r="C22" s="38">
        <f>SUM(F22,I22,L22,O22)</f>
        <v>0</v>
      </c>
      <c r="D22" s="39"/>
      <c r="E22" s="39"/>
      <c r="F22" s="39">
        <f>D22+E22</f>
        <v>0</v>
      </c>
      <c r="G22" s="39"/>
      <c r="H22" s="39"/>
      <c r="I22" s="39">
        <f>G22+H22</f>
        <v>0</v>
      </c>
      <c r="J22" s="39"/>
      <c r="K22" s="39"/>
      <c r="L22" s="39">
        <f>J22+K22</f>
        <v>0</v>
      </c>
      <c r="M22" s="39"/>
      <c r="N22" s="39"/>
      <c r="O22" s="40">
        <f t="shared" ref="O22" si="5">M22+N22</f>
        <v>0</v>
      </c>
      <c r="P22" s="41"/>
    </row>
    <row r="23" spans="1:17" ht="12.75" hidden="1" thickTop="1" x14ac:dyDescent="0.25">
      <c r="A23" s="42"/>
      <c r="B23" s="43" t="s">
        <v>34</v>
      </c>
      <c r="C23" s="44">
        <f t="shared" ref="C23" si="6">SUM(F23,I23,L23,O23)</f>
        <v>0</v>
      </c>
      <c r="D23" s="45"/>
      <c r="E23" s="45"/>
      <c r="F23" s="45">
        <f t="shared" ref="F23:F24" si="7">D23+E23</f>
        <v>0</v>
      </c>
      <c r="G23" s="45"/>
      <c r="H23" s="45"/>
      <c r="I23" s="45">
        <f t="shared" ref="I23:I24" si="8">G23+H23</f>
        <v>0</v>
      </c>
      <c r="J23" s="45"/>
      <c r="K23" s="45"/>
      <c r="L23" s="45">
        <f>J23+K23</f>
        <v>0</v>
      </c>
      <c r="M23" s="45"/>
      <c r="N23" s="45"/>
      <c r="O23" s="46">
        <f>M23+N23</f>
        <v>0</v>
      </c>
      <c r="P23" s="47"/>
    </row>
    <row r="24" spans="1:17" s="25" customFormat="1" ht="25.5" thickTop="1" thickBot="1" x14ac:dyDescent="0.3">
      <c r="A24" s="48">
        <v>19300</v>
      </c>
      <c r="B24" s="48" t="s">
        <v>35</v>
      </c>
      <c r="C24" s="49">
        <f>SUM(F24,I24)</f>
        <v>93798</v>
      </c>
      <c r="D24" s="50">
        <v>98033</v>
      </c>
      <c r="E24" s="343">
        <v>-4235</v>
      </c>
      <c r="F24" s="471">
        <f t="shared" si="7"/>
        <v>93798</v>
      </c>
      <c r="G24" s="342"/>
      <c r="H24" s="50"/>
      <c r="I24" s="50">
        <f t="shared" si="8"/>
        <v>0</v>
      </c>
      <c r="J24" s="51" t="s">
        <v>36</v>
      </c>
      <c r="K24" s="52" t="s">
        <v>36</v>
      </c>
      <c r="L24" s="346" t="s">
        <v>36</v>
      </c>
      <c r="M24" s="345" t="s">
        <v>36</v>
      </c>
      <c r="N24" s="52" t="s">
        <v>36</v>
      </c>
      <c r="O24" s="52" t="s">
        <v>36</v>
      </c>
      <c r="P24" s="53"/>
      <c r="Q24" s="314"/>
    </row>
    <row r="25" spans="1:17" s="25" customFormat="1" ht="24.75" hidden="1" thickTop="1" x14ac:dyDescent="0.25">
      <c r="A25" s="54"/>
      <c r="B25" s="55" t="s">
        <v>37</v>
      </c>
      <c r="C25" s="56">
        <f>SUM(F25)</f>
        <v>0</v>
      </c>
      <c r="D25" s="151"/>
      <c r="E25" s="151"/>
      <c r="F25" s="58">
        <f>D25+E25</f>
        <v>0</v>
      </c>
      <c r="G25" s="59" t="s">
        <v>36</v>
      </c>
      <c r="H25" s="59" t="s">
        <v>36</v>
      </c>
      <c r="I25" s="59" t="s">
        <v>36</v>
      </c>
      <c r="J25" s="59" t="s">
        <v>36</v>
      </c>
      <c r="K25" s="59" t="s">
        <v>36</v>
      </c>
      <c r="L25" s="59" t="s">
        <v>36</v>
      </c>
      <c r="M25" s="60" t="s">
        <v>36</v>
      </c>
      <c r="N25" s="60" t="s">
        <v>36</v>
      </c>
      <c r="O25" s="60" t="s">
        <v>36</v>
      </c>
      <c r="P25" s="61"/>
    </row>
    <row r="26" spans="1:17" s="25" customFormat="1" ht="36.75" hidden="1" thickTop="1" x14ac:dyDescent="0.25">
      <c r="A26" s="55">
        <v>21300</v>
      </c>
      <c r="B26" s="55" t="s">
        <v>38</v>
      </c>
      <c r="C26" s="56">
        <f>SUM(L26)</f>
        <v>0</v>
      </c>
      <c r="D26" s="59" t="s">
        <v>36</v>
      </c>
      <c r="E26" s="59" t="s">
        <v>36</v>
      </c>
      <c r="F26" s="59" t="s">
        <v>36</v>
      </c>
      <c r="G26" s="59" t="s">
        <v>36</v>
      </c>
      <c r="H26" s="59" t="s">
        <v>36</v>
      </c>
      <c r="I26" s="59" t="s">
        <v>36</v>
      </c>
      <c r="J26" s="57">
        <f t="shared" ref="J26:K26" si="9">SUM(J27,J31,J33,J36)</f>
        <v>0</v>
      </c>
      <c r="K26" s="57">
        <f t="shared" si="9"/>
        <v>0</v>
      </c>
      <c r="L26" s="57">
        <f>SUM(L27,L31,L33,L36)</f>
        <v>0</v>
      </c>
      <c r="M26" s="60" t="s">
        <v>36</v>
      </c>
      <c r="N26" s="60" t="s">
        <v>36</v>
      </c>
      <c r="O26" s="60" t="s">
        <v>36</v>
      </c>
      <c r="P26" s="61"/>
    </row>
    <row r="27" spans="1:17" s="25" customFormat="1" ht="24.75" hidden="1" thickTop="1" x14ac:dyDescent="0.25">
      <c r="A27" s="62">
        <v>21350</v>
      </c>
      <c r="B27" s="55" t="s">
        <v>39</v>
      </c>
      <c r="C27" s="56">
        <f t="shared" ref="C27:C40" si="10">SUM(L27)</f>
        <v>0</v>
      </c>
      <c r="D27" s="59" t="s">
        <v>36</v>
      </c>
      <c r="E27" s="59" t="s">
        <v>36</v>
      </c>
      <c r="F27" s="59" t="s">
        <v>36</v>
      </c>
      <c r="G27" s="59" t="s">
        <v>36</v>
      </c>
      <c r="H27" s="59" t="s">
        <v>36</v>
      </c>
      <c r="I27" s="59" t="s">
        <v>36</v>
      </c>
      <c r="J27" s="57">
        <f t="shared" ref="J27:K27" si="11">SUM(J28:J30)</f>
        <v>0</v>
      </c>
      <c r="K27" s="57">
        <f t="shared" si="11"/>
        <v>0</v>
      </c>
      <c r="L27" s="57">
        <f>SUM(L28:L30)</f>
        <v>0</v>
      </c>
      <c r="M27" s="60" t="s">
        <v>36</v>
      </c>
      <c r="N27" s="60" t="s">
        <v>36</v>
      </c>
      <c r="O27" s="60" t="s">
        <v>36</v>
      </c>
      <c r="P27" s="61"/>
    </row>
    <row r="28" spans="1:17" ht="12.75" hidden="1" thickTop="1" x14ac:dyDescent="0.25">
      <c r="A28" s="36">
        <v>21351</v>
      </c>
      <c r="B28" s="63" t="s">
        <v>40</v>
      </c>
      <c r="C28" s="64">
        <f t="shared" si="10"/>
        <v>0</v>
      </c>
      <c r="D28" s="65" t="s">
        <v>36</v>
      </c>
      <c r="E28" s="65" t="s">
        <v>36</v>
      </c>
      <c r="F28" s="65" t="s">
        <v>36</v>
      </c>
      <c r="G28" s="65" t="s">
        <v>36</v>
      </c>
      <c r="H28" s="65" t="s">
        <v>36</v>
      </c>
      <c r="I28" s="65" t="s">
        <v>36</v>
      </c>
      <c r="J28" s="65"/>
      <c r="K28" s="65"/>
      <c r="L28" s="66">
        <f t="shared" ref="L28:L30" si="12">J28+K28</f>
        <v>0</v>
      </c>
      <c r="M28" s="67" t="s">
        <v>36</v>
      </c>
      <c r="N28" s="67" t="s">
        <v>36</v>
      </c>
      <c r="O28" s="67" t="s">
        <v>36</v>
      </c>
      <c r="P28" s="68"/>
    </row>
    <row r="29" spans="1:17" ht="12.75" hidden="1" thickTop="1" x14ac:dyDescent="0.25">
      <c r="A29" s="42">
        <v>21352</v>
      </c>
      <c r="B29" s="69" t="s">
        <v>41</v>
      </c>
      <c r="C29" s="70">
        <f t="shared" si="10"/>
        <v>0</v>
      </c>
      <c r="D29" s="71" t="s">
        <v>36</v>
      </c>
      <c r="E29" s="71" t="s">
        <v>36</v>
      </c>
      <c r="F29" s="71" t="s">
        <v>36</v>
      </c>
      <c r="G29" s="71" t="s">
        <v>36</v>
      </c>
      <c r="H29" s="71" t="s">
        <v>36</v>
      </c>
      <c r="I29" s="71" t="s">
        <v>36</v>
      </c>
      <c r="J29" s="71"/>
      <c r="K29" s="71"/>
      <c r="L29" s="72">
        <f t="shared" si="12"/>
        <v>0</v>
      </c>
      <c r="M29" s="73" t="s">
        <v>36</v>
      </c>
      <c r="N29" s="73" t="s">
        <v>36</v>
      </c>
      <c r="O29" s="73" t="s">
        <v>36</v>
      </c>
      <c r="P29" s="74"/>
    </row>
    <row r="30" spans="1:17" ht="24.75" hidden="1" thickTop="1" x14ac:dyDescent="0.25">
      <c r="A30" s="42">
        <v>21359</v>
      </c>
      <c r="B30" s="69" t="s">
        <v>42</v>
      </c>
      <c r="C30" s="70">
        <f t="shared" si="10"/>
        <v>0</v>
      </c>
      <c r="D30" s="71" t="s">
        <v>36</v>
      </c>
      <c r="E30" s="71" t="s">
        <v>36</v>
      </c>
      <c r="F30" s="71" t="s">
        <v>36</v>
      </c>
      <c r="G30" s="71" t="s">
        <v>36</v>
      </c>
      <c r="H30" s="71" t="s">
        <v>36</v>
      </c>
      <c r="I30" s="71" t="s">
        <v>36</v>
      </c>
      <c r="J30" s="71"/>
      <c r="K30" s="71"/>
      <c r="L30" s="72">
        <f t="shared" si="12"/>
        <v>0</v>
      </c>
      <c r="M30" s="73" t="s">
        <v>36</v>
      </c>
      <c r="N30" s="73" t="s">
        <v>36</v>
      </c>
      <c r="O30" s="73" t="s">
        <v>36</v>
      </c>
      <c r="P30" s="74"/>
    </row>
    <row r="31" spans="1:17" s="25" customFormat="1" ht="36.75" hidden="1" thickTop="1" x14ac:dyDescent="0.25">
      <c r="A31" s="62">
        <v>21370</v>
      </c>
      <c r="B31" s="55" t="s">
        <v>43</v>
      </c>
      <c r="C31" s="56">
        <f t="shared" si="10"/>
        <v>0</v>
      </c>
      <c r="D31" s="59" t="s">
        <v>36</v>
      </c>
      <c r="E31" s="59" t="s">
        <v>36</v>
      </c>
      <c r="F31" s="59" t="s">
        <v>36</v>
      </c>
      <c r="G31" s="59" t="s">
        <v>36</v>
      </c>
      <c r="H31" s="59" t="s">
        <v>36</v>
      </c>
      <c r="I31" s="59" t="s">
        <v>36</v>
      </c>
      <c r="J31" s="57">
        <f t="shared" ref="J31:K31" si="13">SUM(J32)</f>
        <v>0</v>
      </c>
      <c r="K31" s="57">
        <f t="shared" si="13"/>
        <v>0</v>
      </c>
      <c r="L31" s="57">
        <f>SUM(L32)</f>
        <v>0</v>
      </c>
      <c r="M31" s="60" t="s">
        <v>36</v>
      </c>
      <c r="N31" s="60" t="s">
        <v>36</v>
      </c>
      <c r="O31" s="60" t="s">
        <v>36</v>
      </c>
      <c r="P31" s="61"/>
    </row>
    <row r="32" spans="1:17" ht="36.75" hidden="1" thickTop="1" x14ac:dyDescent="0.25">
      <c r="A32" s="75">
        <v>21379</v>
      </c>
      <c r="B32" s="76" t="s">
        <v>44</v>
      </c>
      <c r="C32" s="77">
        <f t="shared" si="10"/>
        <v>0</v>
      </c>
      <c r="D32" s="78" t="s">
        <v>36</v>
      </c>
      <c r="E32" s="78" t="s">
        <v>36</v>
      </c>
      <c r="F32" s="78" t="s">
        <v>36</v>
      </c>
      <c r="G32" s="78" t="s">
        <v>36</v>
      </c>
      <c r="H32" s="78" t="s">
        <v>36</v>
      </c>
      <c r="I32" s="78" t="s">
        <v>36</v>
      </c>
      <c r="J32" s="78"/>
      <c r="K32" s="78"/>
      <c r="L32" s="79">
        <f>J32+K32</f>
        <v>0</v>
      </c>
      <c r="M32" s="80" t="s">
        <v>36</v>
      </c>
      <c r="N32" s="80" t="s">
        <v>36</v>
      </c>
      <c r="O32" s="80" t="s">
        <v>36</v>
      </c>
      <c r="P32" s="81"/>
    </row>
    <row r="33" spans="1:16" s="25" customFormat="1" ht="12.75" hidden="1" thickTop="1" x14ac:dyDescent="0.25">
      <c r="A33" s="62">
        <v>21380</v>
      </c>
      <c r="B33" s="55" t="s">
        <v>45</v>
      </c>
      <c r="C33" s="56">
        <f t="shared" si="10"/>
        <v>0</v>
      </c>
      <c r="D33" s="59" t="s">
        <v>36</v>
      </c>
      <c r="E33" s="59" t="s">
        <v>36</v>
      </c>
      <c r="F33" s="59" t="s">
        <v>36</v>
      </c>
      <c r="G33" s="59" t="s">
        <v>36</v>
      </c>
      <c r="H33" s="59" t="s">
        <v>36</v>
      </c>
      <c r="I33" s="59" t="s">
        <v>36</v>
      </c>
      <c r="J33" s="57">
        <f t="shared" ref="J33:K33" si="14">SUM(J34:J35)</f>
        <v>0</v>
      </c>
      <c r="K33" s="57">
        <f t="shared" si="14"/>
        <v>0</v>
      </c>
      <c r="L33" s="57">
        <f>SUM(L34:L35)</f>
        <v>0</v>
      </c>
      <c r="M33" s="60" t="s">
        <v>36</v>
      </c>
      <c r="N33" s="60" t="s">
        <v>36</v>
      </c>
      <c r="O33" s="60" t="s">
        <v>36</v>
      </c>
      <c r="P33" s="61"/>
    </row>
    <row r="34" spans="1:16" ht="12.75" hidden="1" thickTop="1" x14ac:dyDescent="0.25">
      <c r="A34" s="37">
        <v>21381</v>
      </c>
      <c r="B34" s="63" t="s">
        <v>46</v>
      </c>
      <c r="C34" s="64">
        <f t="shared" si="10"/>
        <v>0</v>
      </c>
      <c r="D34" s="65" t="s">
        <v>36</v>
      </c>
      <c r="E34" s="65" t="s">
        <v>36</v>
      </c>
      <c r="F34" s="65" t="s">
        <v>36</v>
      </c>
      <c r="G34" s="65" t="s">
        <v>36</v>
      </c>
      <c r="H34" s="65" t="s">
        <v>36</v>
      </c>
      <c r="I34" s="65" t="s">
        <v>36</v>
      </c>
      <c r="J34" s="65"/>
      <c r="K34" s="65"/>
      <c r="L34" s="66">
        <f t="shared" ref="L34:L35" si="15">J34+K34</f>
        <v>0</v>
      </c>
      <c r="M34" s="67" t="s">
        <v>36</v>
      </c>
      <c r="N34" s="67" t="s">
        <v>36</v>
      </c>
      <c r="O34" s="67" t="s">
        <v>36</v>
      </c>
      <c r="P34" s="68"/>
    </row>
    <row r="35" spans="1:16" ht="24.75" hidden="1" thickTop="1" x14ac:dyDescent="0.25">
      <c r="A35" s="43">
        <v>21383</v>
      </c>
      <c r="B35" s="69" t="s">
        <v>47</v>
      </c>
      <c r="C35" s="70">
        <f t="shared" si="10"/>
        <v>0</v>
      </c>
      <c r="D35" s="71" t="s">
        <v>36</v>
      </c>
      <c r="E35" s="71" t="s">
        <v>36</v>
      </c>
      <c r="F35" s="71" t="s">
        <v>36</v>
      </c>
      <c r="G35" s="71" t="s">
        <v>36</v>
      </c>
      <c r="H35" s="71" t="s">
        <v>36</v>
      </c>
      <c r="I35" s="71" t="s">
        <v>36</v>
      </c>
      <c r="J35" s="71"/>
      <c r="K35" s="71"/>
      <c r="L35" s="72">
        <f t="shared" si="15"/>
        <v>0</v>
      </c>
      <c r="M35" s="73" t="s">
        <v>36</v>
      </c>
      <c r="N35" s="73" t="s">
        <v>36</v>
      </c>
      <c r="O35" s="73" t="s">
        <v>36</v>
      </c>
      <c r="P35" s="74"/>
    </row>
    <row r="36" spans="1:16" s="25" customFormat="1" ht="24.75" hidden="1" thickTop="1" x14ac:dyDescent="0.25">
      <c r="A36" s="62">
        <v>21390</v>
      </c>
      <c r="B36" s="55" t="s">
        <v>48</v>
      </c>
      <c r="C36" s="56">
        <f t="shared" si="10"/>
        <v>0</v>
      </c>
      <c r="D36" s="59" t="s">
        <v>36</v>
      </c>
      <c r="E36" s="59" t="s">
        <v>36</v>
      </c>
      <c r="F36" s="59" t="s">
        <v>36</v>
      </c>
      <c r="G36" s="59" t="s">
        <v>36</v>
      </c>
      <c r="H36" s="59" t="s">
        <v>36</v>
      </c>
      <c r="I36" s="59" t="s">
        <v>36</v>
      </c>
      <c r="J36" s="57">
        <f t="shared" ref="J36:K36" si="16">SUM(J37:J40)</f>
        <v>0</v>
      </c>
      <c r="K36" s="57">
        <f t="shared" si="16"/>
        <v>0</v>
      </c>
      <c r="L36" s="57">
        <f>SUM(L37:L40)</f>
        <v>0</v>
      </c>
      <c r="M36" s="60" t="s">
        <v>36</v>
      </c>
      <c r="N36" s="60" t="s">
        <v>36</v>
      </c>
      <c r="O36" s="60" t="s">
        <v>36</v>
      </c>
      <c r="P36" s="61"/>
    </row>
    <row r="37" spans="1:16" ht="24.75" hidden="1" thickTop="1" x14ac:dyDescent="0.25">
      <c r="A37" s="37">
        <v>21391</v>
      </c>
      <c r="B37" s="63" t="s">
        <v>49</v>
      </c>
      <c r="C37" s="64">
        <f t="shared" si="10"/>
        <v>0</v>
      </c>
      <c r="D37" s="65" t="s">
        <v>36</v>
      </c>
      <c r="E37" s="65" t="s">
        <v>36</v>
      </c>
      <c r="F37" s="65" t="s">
        <v>36</v>
      </c>
      <c r="G37" s="65" t="s">
        <v>36</v>
      </c>
      <c r="H37" s="65" t="s">
        <v>36</v>
      </c>
      <c r="I37" s="65" t="s">
        <v>36</v>
      </c>
      <c r="J37" s="65"/>
      <c r="K37" s="65"/>
      <c r="L37" s="66">
        <f t="shared" ref="L37:L40" si="17">J37+K37</f>
        <v>0</v>
      </c>
      <c r="M37" s="67" t="s">
        <v>36</v>
      </c>
      <c r="N37" s="67" t="s">
        <v>36</v>
      </c>
      <c r="O37" s="67" t="s">
        <v>36</v>
      </c>
      <c r="P37" s="68"/>
    </row>
    <row r="38" spans="1:16" ht="12.75" hidden="1" thickTop="1" x14ac:dyDescent="0.25">
      <c r="A38" s="43">
        <v>21393</v>
      </c>
      <c r="B38" s="69" t="s">
        <v>50</v>
      </c>
      <c r="C38" s="70">
        <f t="shared" si="10"/>
        <v>0</v>
      </c>
      <c r="D38" s="71" t="s">
        <v>36</v>
      </c>
      <c r="E38" s="71" t="s">
        <v>36</v>
      </c>
      <c r="F38" s="71" t="s">
        <v>36</v>
      </c>
      <c r="G38" s="71" t="s">
        <v>36</v>
      </c>
      <c r="H38" s="71" t="s">
        <v>36</v>
      </c>
      <c r="I38" s="71" t="s">
        <v>36</v>
      </c>
      <c r="J38" s="71"/>
      <c r="K38" s="71"/>
      <c r="L38" s="72">
        <f t="shared" si="17"/>
        <v>0</v>
      </c>
      <c r="M38" s="73" t="s">
        <v>36</v>
      </c>
      <c r="N38" s="73" t="s">
        <v>36</v>
      </c>
      <c r="O38" s="73" t="s">
        <v>36</v>
      </c>
      <c r="P38" s="74"/>
    </row>
    <row r="39" spans="1:16" ht="12.75" hidden="1" thickTop="1" x14ac:dyDescent="0.25">
      <c r="A39" s="43">
        <v>21395</v>
      </c>
      <c r="B39" s="69" t="s">
        <v>51</v>
      </c>
      <c r="C39" s="70">
        <f t="shared" si="10"/>
        <v>0</v>
      </c>
      <c r="D39" s="71" t="s">
        <v>36</v>
      </c>
      <c r="E39" s="71" t="s">
        <v>36</v>
      </c>
      <c r="F39" s="71" t="s">
        <v>36</v>
      </c>
      <c r="G39" s="71" t="s">
        <v>36</v>
      </c>
      <c r="H39" s="71" t="s">
        <v>36</v>
      </c>
      <c r="I39" s="71" t="s">
        <v>36</v>
      </c>
      <c r="J39" s="71"/>
      <c r="K39" s="71"/>
      <c r="L39" s="72">
        <f t="shared" si="17"/>
        <v>0</v>
      </c>
      <c r="M39" s="73" t="s">
        <v>36</v>
      </c>
      <c r="N39" s="73" t="s">
        <v>36</v>
      </c>
      <c r="O39" s="73" t="s">
        <v>36</v>
      </c>
      <c r="P39" s="74"/>
    </row>
    <row r="40" spans="1:16" ht="24.75" hidden="1" thickTop="1" x14ac:dyDescent="0.25">
      <c r="A40" s="43">
        <v>21399</v>
      </c>
      <c r="B40" s="69" t="s">
        <v>52</v>
      </c>
      <c r="C40" s="70">
        <f t="shared" si="10"/>
        <v>0</v>
      </c>
      <c r="D40" s="71" t="s">
        <v>36</v>
      </c>
      <c r="E40" s="71" t="s">
        <v>36</v>
      </c>
      <c r="F40" s="71" t="s">
        <v>36</v>
      </c>
      <c r="G40" s="71" t="s">
        <v>36</v>
      </c>
      <c r="H40" s="71" t="s">
        <v>36</v>
      </c>
      <c r="I40" s="71" t="s">
        <v>36</v>
      </c>
      <c r="J40" s="71"/>
      <c r="K40" s="71"/>
      <c r="L40" s="72">
        <f t="shared" si="17"/>
        <v>0</v>
      </c>
      <c r="M40" s="73" t="s">
        <v>36</v>
      </c>
      <c r="N40" s="73" t="s">
        <v>36</v>
      </c>
      <c r="O40" s="73" t="s">
        <v>36</v>
      </c>
      <c r="P40" s="74"/>
    </row>
    <row r="41" spans="1:16" s="25" customFormat="1" ht="36.75" hidden="1" customHeight="1" x14ac:dyDescent="0.25">
      <c r="A41" s="62">
        <v>21420</v>
      </c>
      <c r="B41" s="55" t="s">
        <v>53</v>
      </c>
      <c r="C41" s="82">
        <f>SUM(F41)</f>
        <v>0</v>
      </c>
      <c r="D41" s="58"/>
      <c r="E41" s="58"/>
      <c r="F41" s="58">
        <f>D41+E41</f>
        <v>0</v>
      </c>
      <c r="G41" s="59" t="s">
        <v>36</v>
      </c>
      <c r="H41" s="59" t="s">
        <v>36</v>
      </c>
      <c r="I41" s="59" t="s">
        <v>36</v>
      </c>
      <c r="J41" s="59" t="s">
        <v>36</v>
      </c>
      <c r="K41" s="59" t="s">
        <v>36</v>
      </c>
      <c r="L41" s="59" t="s">
        <v>36</v>
      </c>
      <c r="M41" s="60" t="s">
        <v>36</v>
      </c>
      <c r="N41" s="60" t="s">
        <v>36</v>
      </c>
      <c r="O41" s="60" t="s">
        <v>36</v>
      </c>
      <c r="P41" s="61"/>
    </row>
    <row r="42" spans="1:16" s="25" customFormat="1" ht="24.75" hidden="1" thickTop="1" x14ac:dyDescent="0.25">
      <c r="A42" s="83">
        <v>21490</v>
      </c>
      <c r="B42" s="84" t="s">
        <v>54</v>
      </c>
      <c r="C42" s="82">
        <f>SUM(F42,I42,L42)</f>
        <v>0</v>
      </c>
      <c r="D42" s="85">
        <f t="shared" ref="D42:E42" si="18">D43</f>
        <v>0</v>
      </c>
      <c r="E42" s="85">
        <f t="shared" si="18"/>
        <v>0</v>
      </c>
      <c r="F42" s="85">
        <f>F43</f>
        <v>0</v>
      </c>
      <c r="G42" s="85">
        <f t="shared" ref="G42:K42" si="19">G43</f>
        <v>0</v>
      </c>
      <c r="H42" s="85">
        <f t="shared" si="19"/>
        <v>0</v>
      </c>
      <c r="I42" s="85">
        <f t="shared" si="19"/>
        <v>0</v>
      </c>
      <c r="J42" s="85">
        <f t="shared" si="19"/>
        <v>0</v>
      </c>
      <c r="K42" s="85">
        <f t="shared" si="19"/>
        <v>0</v>
      </c>
      <c r="L42" s="85">
        <f>L43</f>
        <v>0</v>
      </c>
      <c r="M42" s="60" t="s">
        <v>36</v>
      </c>
      <c r="N42" s="60" t="s">
        <v>36</v>
      </c>
      <c r="O42" s="60" t="s">
        <v>36</v>
      </c>
      <c r="P42" s="61"/>
    </row>
    <row r="43" spans="1:16" s="25" customFormat="1" ht="24.75" hidden="1" thickTop="1" x14ac:dyDescent="0.25">
      <c r="A43" s="43">
        <v>21499</v>
      </c>
      <c r="B43" s="69" t="s">
        <v>55</v>
      </c>
      <c r="C43" s="86">
        <f>SUM(F43,I43,L43)</f>
        <v>0</v>
      </c>
      <c r="D43" s="79"/>
      <c r="E43" s="79"/>
      <c r="F43" s="66">
        <f>D43+E43</f>
        <v>0</v>
      </c>
      <c r="G43" s="66"/>
      <c r="H43" s="66"/>
      <c r="I43" s="66">
        <f>G43+H43</f>
        <v>0</v>
      </c>
      <c r="J43" s="66"/>
      <c r="K43" s="66"/>
      <c r="L43" s="66">
        <f>J43+K43</f>
        <v>0</v>
      </c>
      <c r="M43" s="80" t="s">
        <v>36</v>
      </c>
      <c r="N43" s="80" t="s">
        <v>36</v>
      </c>
      <c r="O43" s="80" t="s">
        <v>36</v>
      </c>
      <c r="P43" s="81"/>
    </row>
    <row r="44" spans="1:16" ht="24.75" hidden="1" thickTop="1" x14ac:dyDescent="0.25">
      <c r="A44" s="87">
        <v>23000</v>
      </c>
      <c r="B44" s="88" t="s">
        <v>56</v>
      </c>
      <c r="C44" s="82">
        <f>SUM(O44)</f>
        <v>0</v>
      </c>
      <c r="D44" s="89" t="s">
        <v>36</v>
      </c>
      <c r="E44" s="89" t="s">
        <v>36</v>
      </c>
      <c r="F44" s="89" t="s">
        <v>36</v>
      </c>
      <c r="G44" s="89" t="s">
        <v>36</v>
      </c>
      <c r="H44" s="89" t="s">
        <v>36</v>
      </c>
      <c r="I44" s="89" t="s">
        <v>36</v>
      </c>
      <c r="J44" s="89" t="s">
        <v>36</v>
      </c>
      <c r="K44" s="89" t="s">
        <v>36</v>
      </c>
      <c r="L44" s="89" t="s">
        <v>36</v>
      </c>
      <c r="M44" s="90">
        <f t="shared" ref="M44:N44" si="20">SUM(M45:M46)</f>
        <v>0</v>
      </c>
      <c r="N44" s="90">
        <f t="shared" si="20"/>
        <v>0</v>
      </c>
      <c r="O44" s="90">
        <f>SUM(O45:O46)</f>
        <v>0</v>
      </c>
      <c r="P44" s="91"/>
    </row>
    <row r="45" spans="1:16" ht="24.75" hidden="1" thickTop="1" x14ac:dyDescent="0.25">
      <c r="A45" s="92">
        <v>23410</v>
      </c>
      <c r="B45" s="93" t="s">
        <v>57</v>
      </c>
      <c r="C45" s="94">
        <f t="shared" ref="C45:C46" si="21">SUM(O45)</f>
        <v>0</v>
      </c>
      <c r="D45" s="95" t="s">
        <v>36</v>
      </c>
      <c r="E45" s="95" t="s">
        <v>36</v>
      </c>
      <c r="F45" s="95" t="s">
        <v>36</v>
      </c>
      <c r="G45" s="95" t="s">
        <v>36</v>
      </c>
      <c r="H45" s="95" t="s">
        <v>36</v>
      </c>
      <c r="I45" s="95" t="s">
        <v>36</v>
      </c>
      <c r="J45" s="95" t="s">
        <v>36</v>
      </c>
      <c r="K45" s="95" t="s">
        <v>36</v>
      </c>
      <c r="L45" s="95" t="s">
        <v>36</v>
      </c>
      <c r="M45" s="95"/>
      <c r="N45" s="95"/>
      <c r="O45" s="96">
        <f t="shared" ref="O45:O46" si="22">M45+N45</f>
        <v>0</v>
      </c>
      <c r="P45" s="97"/>
    </row>
    <row r="46" spans="1:16" ht="24.75" hidden="1" thickTop="1" x14ac:dyDescent="0.25">
      <c r="A46" s="92">
        <v>23510</v>
      </c>
      <c r="B46" s="93" t="s">
        <v>58</v>
      </c>
      <c r="C46" s="94">
        <f t="shared" si="21"/>
        <v>0</v>
      </c>
      <c r="D46" s="95" t="s">
        <v>36</v>
      </c>
      <c r="E46" s="95" t="s">
        <v>36</v>
      </c>
      <c r="F46" s="95" t="s">
        <v>36</v>
      </c>
      <c r="G46" s="95" t="s">
        <v>36</v>
      </c>
      <c r="H46" s="95" t="s">
        <v>36</v>
      </c>
      <c r="I46" s="95" t="s">
        <v>36</v>
      </c>
      <c r="J46" s="95" t="s">
        <v>36</v>
      </c>
      <c r="K46" s="95" t="s">
        <v>36</v>
      </c>
      <c r="L46" s="95" t="s">
        <v>36</v>
      </c>
      <c r="M46" s="95"/>
      <c r="N46" s="95"/>
      <c r="O46" s="96">
        <f t="shared" si="22"/>
        <v>0</v>
      </c>
      <c r="P46" s="97"/>
    </row>
    <row r="47" spans="1:16" ht="12.75" hidden="1" thickTop="1" x14ac:dyDescent="0.25">
      <c r="A47" s="98"/>
      <c r="B47" s="93"/>
      <c r="C47" s="99"/>
      <c r="D47" s="141"/>
      <c r="E47" s="141"/>
      <c r="F47" s="95"/>
      <c r="G47" s="95"/>
      <c r="H47" s="95"/>
      <c r="I47" s="95"/>
      <c r="J47" s="95"/>
      <c r="K47" s="95"/>
      <c r="L47" s="101"/>
      <c r="M47" s="101"/>
      <c r="N47" s="101"/>
      <c r="O47" s="102"/>
      <c r="P47" s="103"/>
    </row>
    <row r="48" spans="1:16" s="25" customFormat="1" ht="12.75" hidden="1" thickTop="1" x14ac:dyDescent="0.25">
      <c r="A48" s="104"/>
      <c r="B48" s="105" t="s">
        <v>59</v>
      </c>
      <c r="C48" s="106"/>
      <c r="D48" s="212"/>
      <c r="E48" s="212"/>
      <c r="F48" s="107"/>
      <c r="G48" s="107"/>
      <c r="H48" s="107"/>
      <c r="I48" s="107"/>
      <c r="J48" s="107"/>
      <c r="K48" s="107"/>
      <c r="L48" s="107"/>
      <c r="M48" s="107"/>
      <c r="N48" s="107"/>
      <c r="O48" s="108"/>
      <c r="P48" s="109"/>
    </row>
    <row r="49" spans="1:17" s="25" customFormat="1" ht="13.5" thickTop="1" thickBot="1" x14ac:dyDescent="0.3">
      <c r="A49" s="110"/>
      <c r="B49" s="26" t="s">
        <v>60</v>
      </c>
      <c r="C49" s="111">
        <f t="shared" ref="C49:C112" si="23">SUM(F49,I49,L49,O49)</f>
        <v>93798</v>
      </c>
      <c r="D49" s="112">
        <f t="shared" ref="D49:E49" si="24">SUM(D50,D281)</f>
        <v>98033</v>
      </c>
      <c r="E49" s="200">
        <f t="shared" si="24"/>
        <v>-4235</v>
      </c>
      <c r="F49" s="400">
        <f>SUM(F50,F281)</f>
        <v>93798</v>
      </c>
      <c r="G49" s="399">
        <f t="shared" ref="G49:O49" si="25">SUM(G50,G281)</f>
        <v>0</v>
      </c>
      <c r="H49" s="112">
        <f t="shared" si="25"/>
        <v>0</v>
      </c>
      <c r="I49" s="112">
        <f t="shared" si="25"/>
        <v>0</v>
      </c>
      <c r="J49" s="112">
        <f t="shared" si="25"/>
        <v>0</v>
      </c>
      <c r="K49" s="200">
        <f t="shared" si="25"/>
        <v>0</v>
      </c>
      <c r="L49" s="400">
        <f t="shared" si="25"/>
        <v>0</v>
      </c>
      <c r="M49" s="399">
        <f t="shared" si="25"/>
        <v>0</v>
      </c>
      <c r="N49" s="112">
        <f t="shared" si="25"/>
        <v>0</v>
      </c>
      <c r="O49" s="112">
        <f t="shared" si="25"/>
        <v>0</v>
      </c>
      <c r="P49" s="113"/>
      <c r="Q49" s="314"/>
    </row>
    <row r="50" spans="1:17" s="25" customFormat="1" ht="36.75" thickTop="1" x14ac:dyDescent="0.25">
      <c r="A50" s="114"/>
      <c r="B50" s="115" t="s">
        <v>61</v>
      </c>
      <c r="C50" s="116">
        <f t="shared" si="23"/>
        <v>93798</v>
      </c>
      <c r="D50" s="117">
        <f t="shared" ref="D50:E50" si="26">SUM(D51,D193)</f>
        <v>98033</v>
      </c>
      <c r="E50" s="403">
        <f t="shared" si="26"/>
        <v>-4235</v>
      </c>
      <c r="F50" s="404">
        <f>SUM(F51,F193)</f>
        <v>93798</v>
      </c>
      <c r="G50" s="402">
        <f t="shared" ref="G50:O50" si="27">SUM(G51,G193)</f>
        <v>0</v>
      </c>
      <c r="H50" s="117">
        <f t="shared" si="27"/>
        <v>0</v>
      </c>
      <c r="I50" s="117">
        <f t="shared" si="27"/>
        <v>0</v>
      </c>
      <c r="J50" s="117">
        <f t="shared" si="27"/>
        <v>0</v>
      </c>
      <c r="K50" s="403">
        <f t="shared" si="27"/>
        <v>0</v>
      </c>
      <c r="L50" s="404">
        <f t="shared" si="27"/>
        <v>0</v>
      </c>
      <c r="M50" s="402">
        <f t="shared" si="27"/>
        <v>0</v>
      </c>
      <c r="N50" s="117">
        <f t="shared" si="27"/>
        <v>0</v>
      </c>
      <c r="O50" s="117">
        <f t="shared" si="27"/>
        <v>0</v>
      </c>
      <c r="P50" s="118"/>
      <c r="Q50" s="314"/>
    </row>
    <row r="51" spans="1:17" s="25" customFormat="1" ht="24" x14ac:dyDescent="0.25">
      <c r="A51" s="119"/>
      <c r="B51" s="19" t="s">
        <v>62</v>
      </c>
      <c r="C51" s="120">
        <f t="shared" si="23"/>
        <v>93798</v>
      </c>
      <c r="D51" s="121">
        <f t="shared" ref="D51:E51" si="28">SUM(D52,D74,D172,D186)</f>
        <v>98033</v>
      </c>
      <c r="E51" s="407">
        <f t="shared" si="28"/>
        <v>-4235</v>
      </c>
      <c r="F51" s="408">
        <f>SUM(F52,F74,F172,F186)</f>
        <v>93798</v>
      </c>
      <c r="G51" s="406">
        <f t="shared" ref="G51:O51" si="29">SUM(G52,G74,G172,G186)</f>
        <v>0</v>
      </c>
      <c r="H51" s="121">
        <f t="shared" si="29"/>
        <v>0</v>
      </c>
      <c r="I51" s="121">
        <f t="shared" si="29"/>
        <v>0</v>
      </c>
      <c r="J51" s="121">
        <f t="shared" si="29"/>
        <v>0</v>
      </c>
      <c r="K51" s="407">
        <f t="shared" si="29"/>
        <v>0</v>
      </c>
      <c r="L51" s="408">
        <f t="shared" si="29"/>
        <v>0</v>
      </c>
      <c r="M51" s="406">
        <f t="shared" si="29"/>
        <v>0</v>
      </c>
      <c r="N51" s="121">
        <f t="shared" si="29"/>
        <v>0</v>
      </c>
      <c r="O51" s="121">
        <f t="shared" si="29"/>
        <v>0</v>
      </c>
      <c r="P51" s="122"/>
      <c r="Q51" s="314"/>
    </row>
    <row r="52" spans="1:17" s="25" customFormat="1" hidden="1" x14ac:dyDescent="0.25">
      <c r="A52" s="123">
        <v>1000</v>
      </c>
      <c r="B52" s="123" t="s">
        <v>63</v>
      </c>
      <c r="C52" s="124">
        <f t="shared" si="23"/>
        <v>0</v>
      </c>
      <c r="D52" s="125">
        <f t="shared" ref="D52:E52" si="30">SUM(D53,D66)</f>
        <v>0</v>
      </c>
      <c r="E52" s="125">
        <f t="shared" si="30"/>
        <v>0</v>
      </c>
      <c r="F52" s="125">
        <f>SUM(F53,F66)</f>
        <v>0</v>
      </c>
      <c r="G52" s="125">
        <f t="shared" ref="G52:O52" si="31">SUM(G53,G66)</f>
        <v>0</v>
      </c>
      <c r="H52" s="125">
        <f t="shared" si="31"/>
        <v>0</v>
      </c>
      <c r="I52" s="125">
        <f t="shared" si="31"/>
        <v>0</v>
      </c>
      <c r="J52" s="125">
        <f t="shared" si="31"/>
        <v>0</v>
      </c>
      <c r="K52" s="125">
        <f t="shared" si="31"/>
        <v>0</v>
      </c>
      <c r="L52" s="125">
        <f t="shared" si="31"/>
        <v>0</v>
      </c>
      <c r="M52" s="125">
        <f t="shared" si="31"/>
        <v>0</v>
      </c>
      <c r="N52" s="125">
        <f t="shared" si="31"/>
        <v>0</v>
      </c>
      <c r="O52" s="125">
        <f t="shared" si="31"/>
        <v>0</v>
      </c>
      <c r="P52" s="126"/>
    </row>
    <row r="53" spans="1:17" hidden="1" x14ac:dyDescent="0.25">
      <c r="A53" s="55">
        <v>1100</v>
      </c>
      <c r="B53" s="127" t="s">
        <v>64</v>
      </c>
      <c r="C53" s="56">
        <f t="shared" si="23"/>
        <v>0</v>
      </c>
      <c r="D53" s="57">
        <f t="shared" ref="D53:E53" si="32">SUM(D54,D57,D65)</f>
        <v>0</v>
      </c>
      <c r="E53" s="57">
        <f t="shared" si="32"/>
        <v>0</v>
      </c>
      <c r="F53" s="57">
        <f>SUM(F54,F57,F65)</f>
        <v>0</v>
      </c>
      <c r="G53" s="57">
        <f t="shared" ref="G53:N53" si="33">SUM(G54,G57,G65)</f>
        <v>0</v>
      </c>
      <c r="H53" s="57">
        <f t="shared" si="33"/>
        <v>0</v>
      </c>
      <c r="I53" s="57">
        <f t="shared" si="33"/>
        <v>0</v>
      </c>
      <c r="J53" s="57">
        <f t="shared" si="33"/>
        <v>0</v>
      </c>
      <c r="K53" s="57">
        <f t="shared" si="33"/>
        <v>0</v>
      </c>
      <c r="L53" s="57">
        <f t="shared" si="33"/>
        <v>0</v>
      </c>
      <c r="M53" s="57">
        <f t="shared" si="33"/>
        <v>0</v>
      </c>
      <c r="N53" s="57">
        <f t="shared" si="33"/>
        <v>0</v>
      </c>
      <c r="O53" s="57">
        <f>SUM(O54,O57,O65)</f>
        <v>0</v>
      </c>
      <c r="P53" s="128"/>
    </row>
    <row r="54" spans="1:17" hidden="1" x14ac:dyDescent="0.25">
      <c r="A54" s="129">
        <v>1110</v>
      </c>
      <c r="B54" s="93" t="s">
        <v>65</v>
      </c>
      <c r="C54" s="99">
        <f t="shared" si="23"/>
        <v>0</v>
      </c>
      <c r="D54" s="141"/>
      <c r="E54" s="141"/>
      <c r="F54" s="100">
        <f>SUM(F55:F56)</f>
        <v>0</v>
      </c>
      <c r="G54" s="100"/>
      <c r="H54" s="100"/>
      <c r="I54" s="100">
        <f>SUM(I55:I56)</f>
        <v>0</v>
      </c>
      <c r="J54" s="100"/>
      <c r="K54" s="100"/>
      <c r="L54" s="100">
        <f>SUM(L55:L56)</f>
        <v>0</v>
      </c>
      <c r="M54" s="100"/>
      <c r="N54" s="100"/>
      <c r="O54" s="130">
        <f>SUM(O55:O56)</f>
        <v>0</v>
      </c>
      <c r="P54" s="131"/>
    </row>
    <row r="55" spans="1:17" hidden="1" x14ac:dyDescent="0.25">
      <c r="A55" s="37">
        <v>1111</v>
      </c>
      <c r="B55" s="63" t="s">
        <v>66</v>
      </c>
      <c r="C55" s="64">
        <f t="shared" si="23"/>
        <v>0</v>
      </c>
      <c r="D55" s="66"/>
      <c r="E55" s="66"/>
      <c r="F55" s="66">
        <f>D55+E55</f>
        <v>0</v>
      </c>
      <c r="G55" s="66"/>
      <c r="H55" s="66"/>
      <c r="I55" s="66">
        <f>G55+H55</f>
        <v>0</v>
      </c>
      <c r="J55" s="66"/>
      <c r="K55" s="66"/>
      <c r="L55" s="66">
        <f>J55+K55</f>
        <v>0</v>
      </c>
      <c r="M55" s="66"/>
      <c r="N55" s="66"/>
      <c r="O55" s="133">
        <f>M55+N55</f>
        <v>0</v>
      </c>
      <c r="P55" s="134"/>
    </row>
    <row r="56" spans="1:17" ht="24" hidden="1" customHeight="1" x14ac:dyDescent="0.25">
      <c r="A56" s="43">
        <v>1119</v>
      </c>
      <c r="B56" s="69" t="s">
        <v>67</v>
      </c>
      <c r="C56" s="70">
        <f t="shared" si="23"/>
        <v>0</v>
      </c>
      <c r="D56" s="72"/>
      <c r="E56" s="72"/>
      <c r="F56" s="72">
        <f>D56+E56</f>
        <v>0</v>
      </c>
      <c r="G56" s="72"/>
      <c r="H56" s="72"/>
      <c r="I56" s="72">
        <f>G56+H56</f>
        <v>0</v>
      </c>
      <c r="J56" s="72"/>
      <c r="K56" s="72"/>
      <c r="L56" s="72">
        <f>J56+K56</f>
        <v>0</v>
      </c>
      <c r="M56" s="72"/>
      <c r="N56" s="72"/>
      <c r="O56" s="136">
        <f>M56+N56</f>
        <v>0</v>
      </c>
      <c r="P56" s="137"/>
    </row>
    <row r="57" spans="1:17" ht="23.25" hidden="1" customHeight="1" x14ac:dyDescent="0.25">
      <c r="A57" s="138">
        <v>1140</v>
      </c>
      <c r="B57" s="69" t="s">
        <v>68</v>
      </c>
      <c r="C57" s="70">
        <f t="shared" si="23"/>
        <v>0</v>
      </c>
      <c r="D57" s="135">
        <f t="shared" ref="D57:E57" si="34">SUM(D58:D64)</f>
        <v>0</v>
      </c>
      <c r="E57" s="135">
        <f t="shared" si="34"/>
        <v>0</v>
      </c>
      <c r="F57" s="135">
        <f>SUM(F58:F64)</f>
        <v>0</v>
      </c>
      <c r="G57" s="135">
        <f t="shared" ref="G57:N57" si="35">SUM(G58:G64)</f>
        <v>0</v>
      </c>
      <c r="H57" s="135">
        <f t="shared" si="35"/>
        <v>0</v>
      </c>
      <c r="I57" s="135">
        <f t="shared" si="35"/>
        <v>0</v>
      </c>
      <c r="J57" s="135">
        <f t="shared" si="35"/>
        <v>0</v>
      </c>
      <c r="K57" s="135">
        <f t="shared" si="35"/>
        <v>0</v>
      </c>
      <c r="L57" s="135">
        <f t="shared" si="35"/>
        <v>0</v>
      </c>
      <c r="M57" s="135">
        <f t="shared" si="35"/>
        <v>0</v>
      </c>
      <c r="N57" s="135">
        <f t="shared" si="35"/>
        <v>0</v>
      </c>
      <c r="O57" s="139">
        <f>SUM(O58:O64)</f>
        <v>0</v>
      </c>
      <c r="P57" s="140"/>
    </row>
    <row r="58" spans="1:17" hidden="1" x14ac:dyDescent="0.25">
      <c r="A58" s="43">
        <v>1141</v>
      </c>
      <c r="B58" s="69" t="s">
        <v>69</v>
      </c>
      <c r="C58" s="70">
        <f t="shared" si="23"/>
        <v>0</v>
      </c>
      <c r="D58" s="72"/>
      <c r="E58" s="72"/>
      <c r="F58" s="72">
        <f t="shared" ref="F58:F65" si="36">D58+E58</f>
        <v>0</v>
      </c>
      <c r="G58" s="72"/>
      <c r="H58" s="72"/>
      <c r="I58" s="72">
        <f t="shared" ref="I58:I65" si="37">G58+H58</f>
        <v>0</v>
      </c>
      <c r="J58" s="72"/>
      <c r="K58" s="72"/>
      <c r="L58" s="72">
        <f t="shared" ref="L58:L65" si="38">J58+K58</f>
        <v>0</v>
      </c>
      <c r="M58" s="72"/>
      <c r="N58" s="72"/>
      <c r="O58" s="136">
        <f t="shared" ref="O58:O65" si="39">M58+N58</f>
        <v>0</v>
      </c>
      <c r="P58" s="137"/>
    </row>
    <row r="59" spans="1:17" ht="24.75" hidden="1" customHeight="1" x14ac:dyDescent="0.25">
      <c r="A59" s="43">
        <v>1142</v>
      </c>
      <c r="B59" s="69" t="s">
        <v>70</v>
      </c>
      <c r="C59" s="70">
        <f t="shared" si="23"/>
        <v>0</v>
      </c>
      <c r="D59" s="72"/>
      <c r="E59" s="72"/>
      <c r="F59" s="72">
        <f t="shared" si="36"/>
        <v>0</v>
      </c>
      <c r="G59" s="72"/>
      <c r="H59" s="72"/>
      <c r="I59" s="72">
        <f t="shared" si="37"/>
        <v>0</v>
      </c>
      <c r="J59" s="72"/>
      <c r="K59" s="72"/>
      <c r="L59" s="72">
        <f t="shared" si="38"/>
        <v>0</v>
      </c>
      <c r="M59" s="72"/>
      <c r="N59" s="72"/>
      <c r="O59" s="136">
        <f t="shared" si="39"/>
        <v>0</v>
      </c>
      <c r="P59" s="137"/>
    </row>
    <row r="60" spans="1:17" ht="24" hidden="1" x14ac:dyDescent="0.25">
      <c r="A60" s="43">
        <v>1145</v>
      </c>
      <c r="B60" s="69" t="s">
        <v>71</v>
      </c>
      <c r="C60" s="70">
        <f t="shared" si="23"/>
        <v>0</v>
      </c>
      <c r="D60" s="72"/>
      <c r="E60" s="72"/>
      <c r="F60" s="72">
        <f t="shared" si="36"/>
        <v>0</v>
      </c>
      <c r="G60" s="72"/>
      <c r="H60" s="72"/>
      <c r="I60" s="72">
        <f t="shared" si="37"/>
        <v>0</v>
      </c>
      <c r="J60" s="72"/>
      <c r="K60" s="72"/>
      <c r="L60" s="72">
        <f t="shared" si="38"/>
        <v>0</v>
      </c>
      <c r="M60" s="72"/>
      <c r="N60" s="72"/>
      <c r="O60" s="136">
        <f t="shared" si="39"/>
        <v>0</v>
      </c>
      <c r="P60" s="137"/>
    </row>
    <row r="61" spans="1:17" ht="27.75" hidden="1" customHeight="1" x14ac:dyDescent="0.25">
      <c r="A61" s="43">
        <v>1146</v>
      </c>
      <c r="B61" s="69" t="s">
        <v>72</v>
      </c>
      <c r="C61" s="70">
        <f t="shared" si="23"/>
        <v>0</v>
      </c>
      <c r="D61" s="72"/>
      <c r="E61" s="72"/>
      <c r="F61" s="72">
        <f t="shared" si="36"/>
        <v>0</v>
      </c>
      <c r="G61" s="72"/>
      <c r="H61" s="72"/>
      <c r="I61" s="72">
        <f t="shared" si="37"/>
        <v>0</v>
      </c>
      <c r="J61" s="72"/>
      <c r="K61" s="72"/>
      <c r="L61" s="72">
        <f t="shared" si="38"/>
        <v>0</v>
      </c>
      <c r="M61" s="72"/>
      <c r="N61" s="72"/>
      <c r="O61" s="136">
        <f t="shared" si="39"/>
        <v>0</v>
      </c>
      <c r="P61" s="137"/>
    </row>
    <row r="62" spans="1:17" hidden="1" x14ac:dyDescent="0.25">
      <c r="A62" s="43">
        <v>1147</v>
      </c>
      <c r="B62" s="69" t="s">
        <v>73</v>
      </c>
      <c r="C62" s="70">
        <f t="shared" si="23"/>
        <v>0</v>
      </c>
      <c r="D62" s="72"/>
      <c r="E62" s="72"/>
      <c r="F62" s="72">
        <f t="shared" si="36"/>
        <v>0</v>
      </c>
      <c r="G62" s="72"/>
      <c r="H62" s="72"/>
      <c r="I62" s="72">
        <f t="shared" si="37"/>
        <v>0</v>
      </c>
      <c r="J62" s="72"/>
      <c r="K62" s="72"/>
      <c r="L62" s="72">
        <f t="shared" si="38"/>
        <v>0</v>
      </c>
      <c r="M62" s="72"/>
      <c r="N62" s="72"/>
      <c r="O62" s="136">
        <f t="shared" si="39"/>
        <v>0</v>
      </c>
      <c r="P62" s="137"/>
    </row>
    <row r="63" spans="1:17" hidden="1" x14ac:dyDescent="0.25">
      <c r="A63" s="43">
        <v>1148</v>
      </c>
      <c r="B63" s="69" t="s">
        <v>74</v>
      </c>
      <c r="C63" s="70">
        <f t="shared" si="23"/>
        <v>0</v>
      </c>
      <c r="D63" s="72"/>
      <c r="E63" s="72"/>
      <c r="F63" s="72">
        <f t="shared" si="36"/>
        <v>0</v>
      </c>
      <c r="G63" s="72"/>
      <c r="H63" s="72"/>
      <c r="I63" s="72">
        <f t="shared" si="37"/>
        <v>0</v>
      </c>
      <c r="J63" s="72"/>
      <c r="K63" s="72"/>
      <c r="L63" s="72">
        <f t="shared" si="38"/>
        <v>0</v>
      </c>
      <c r="M63" s="72"/>
      <c r="N63" s="72"/>
      <c r="O63" s="136">
        <f t="shared" si="39"/>
        <v>0</v>
      </c>
      <c r="P63" s="137"/>
    </row>
    <row r="64" spans="1:17" ht="36" hidden="1" x14ac:dyDescent="0.25">
      <c r="A64" s="43">
        <v>1149</v>
      </c>
      <c r="B64" s="69" t="s">
        <v>75</v>
      </c>
      <c r="C64" s="70">
        <f t="shared" si="23"/>
        <v>0</v>
      </c>
      <c r="D64" s="72"/>
      <c r="E64" s="72"/>
      <c r="F64" s="72">
        <f t="shared" si="36"/>
        <v>0</v>
      </c>
      <c r="G64" s="72"/>
      <c r="H64" s="72"/>
      <c r="I64" s="72">
        <f t="shared" si="37"/>
        <v>0</v>
      </c>
      <c r="J64" s="72"/>
      <c r="K64" s="72"/>
      <c r="L64" s="72">
        <f t="shared" si="38"/>
        <v>0</v>
      </c>
      <c r="M64" s="72"/>
      <c r="N64" s="72"/>
      <c r="O64" s="136">
        <f t="shared" si="39"/>
        <v>0</v>
      </c>
      <c r="P64" s="137"/>
    </row>
    <row r="65" spans="1:17" ht="36" hidden="1" x14ac:dyDescent="0.25">
      <c r="A65" s="129">
        <v>1150</v>
      </c>
      <c r="B65" s="93" t="s">
        <v>76</v>
      </c>
      <c r="C65" s="99">
        <f t="shared" si="23"/>
        <v>0</v>
      </c>
      <c r="D65" s="141"/>
      <c r="E65" s="141"/>
      <c r="F65" s="141">
        <f t="shared" si="36"/>
        <v>0</v>
      </c>
      <c r="G65" s="141"/>
      <c r="H65" s="141"/>
      <c r="I65" s="141">
        <f t="shared" si="37"/>
        <v>0</v>
      </c>
      <c r="J65" s="141"/>
      <c r="K65" s="141"/>
      <c r="L65" s="141">
        <f t="shared" si="38"/>
        <v>0</v>
      </c>
      <c r="M65" s="141"/>
      <c r="N65" s="141"/>
      <c r="O65" s="142">
        <f t="shared" si="39"/>
        <v>0</v>
      </c>
      <c r="P65" s="143"/>
    </row>
    <row r="66" spans="1:17" ht="36" hidden="1" x14ac:dyDescent="0.25">
      <c r="A66" s="55">
        <v>1200</v>
      </c>
      <c r="B66" s="127" t="s">
        <v>77</v>
      </c>
      <c r="C66" s="56">
        <f t="shared" si="23"/>
        <v>0</v>
      </c>
      <c r="D66" s="57">
        <f t="shared" ref="D66:E66" si="40">SUM(D67:D68)</f>
        <v>0</v>
      </c>
      <c r="E66" s="57">
        <f t="shared" si="40"/>
        <v>0</v>
      </c>
      <c r="F66" s="57">
        <f>SUM(F67:F68)</f>
        <v>0</v>
      </c>
      <c r="G66" s="57">
        <f t="shared" ref="G66:N66" si="41">SUM(G67:G68)</f>
        <v>0</v>
      </c>
      <c r="H66" s="57">
        <f t="shared" si="41"/>
        <v>0</v>
      </c>
      <c r="I66" s="57">
        <f t="shared" si="41"/>
        <v>0</v>
      </c>
      <c r="J66" s="57">
        <f t="shared" si="41"/>
        <v>0</v>
      </c>
      <c r="K66" s="57">
        <f t="shared" si="41"/>
        <v>0</v>
      </c>
      <c r="L66" s="57">
        <f t="shared" si="41"/>
        <v>0</v>
      </c>
      <c r="M66" s="57">
        <f t="shared" si="41"/>
        <v>0</v>
      </c>
      <c r="N66" s="57">
        <f t="shared" si="41"/>
        <v>0</v>
      </c>
      <c r="O66" s="144">
        <f>SUM(O67:O68)</f>
        <v>0</v>
      </c>
      <c r="P66" s="145"/>
    </row>
    <row r="67" spans="1:17" ht="24" hidden="1" x14ac:dyDescent="0.25">
      <c r="A67" s="211">
        <v>1210</v>
      </c>
      <c r="B67" s="63" t="s">
        <v>78</v>
      </c>
      <c r="C67" s="64">
        <f t="shared" si="23"/>
        <v>0</v>
      </c>
      <c r="D67" s="66"/>
      <c r="E67" s="66"/>
      <c r="F67" s="66">
        <f>D67+E67</f>
        <v>0</v>
      </c>
      <c r="G67" s="66"/>
      <c r="H67" s="66"/>
      <c r="I67" s="66">
        <f>G67+H67</f>
        <v>0</v>
      </c>
      <c r="J67" s="66"/>
      <c r="K67" s="66"/>
      <c r="L67" s="66">
        <f>J67+K67</f>
        <v>0</v>
      </c>
      <c r="M67" s="66"/>
      <c r="N67" s="66"/>
      <c r="O67" s="133">
        <f>M67+N67</f>
        <v>0</v>
      </c>
      <c r="P67" s="134"/>
    </row>
    <row r="68" spans="1:17" ht="24" hidden="1" x14ac:dyDescent="0.25">
      <c r="A68" s="138">
        <v>1220</v>
      </c>
      <c r="B68" s="69" t="s">
        <v>79</v>
      </c>
      <c r="C68" s="70">
        <f t="shared" si="23"/>
        <v>0</v>
      </c>
      <c r="D68" s="135">
        <f t="shared" ref="D68:E68" si="42">SUM(D69:D73)</f>
        <v>0</v>
      </c>
      <c r="E68" s="135">
        <f t="shared" si="42"/>
        <v>0</v>
      </c>
      <c r="F68" s="135">
        <f>SUM(F69:F73)</f>
        <v>0</v>
      </c>
      <c r="G68" s="135">
        <f t="shared" ref="G68:O68" si="43">SUM(G69:G73)</f>
        <v>0</v>
      </c>
      <c r="H68" s="135">
        <f t="shared" si="43"/>
        <v>0</v>
      </c>
      <c r="I68" s="135">
        <f t="shared" si="43"/>
        <v>0</v>
      </c>
      <c r="J68" s="135">
        <f t="shared" si="43"/>
        <v>0</v>
      </c>
      <c r="K68" s="135">
        <f t="shared" si="43"/>
        <v>0</v>
      </c>
      <c r="L68" s="135">
        <f t="shared" si="43"/>
        <v>0</v>
      </c>
      <c r="M68" s="135">
        <f t="shared" si="43"/>
        <v>0</v>
      </c>
      <c r="N68" s="135">
        <f t="shared" si="43"/>
        <v>0</v>
      </c>
      <c r="O68" s="135">
        <f t="shared" si="43"/>
        <v>0</v>
      </c>
      <c r="P68" s="140"/>
    </row>
    <row r="69" spans="1:17" ht="60" hidden="1" x14ac:dyDescent="0.25">
      <c r="A69" s="43">
        <v>1221</v>
      </c>
      <c r="B69" s="69" t="s">
        <v>80</v>
      </c>
      <c r="C69" s="70">
        <f t="shared" si="23"/>
        <v>0</v>
      </c>
      <c r="D69" s="72"/>
      <c r="E69" s="72"/>
      <c r="F69" s="72">
        <f t="shared" ref="F69:F73" si="44">D69+E69</f>
        <v>0</v>
      </c>
      <c r="G69" s="72"/>
      <c r="H69" s="72"/>
      <c r="I69" s="72">
        <f t="shared" ref="I69:I73" si="45">G69+H69</f>
        <v>0</v>
      </c>
      <c r="J69" s="72"/>
      <c r="K69" s="72"/>
      <c r="L69" s="72">
        <f t="shared" ref="L69:L73" si="46">J69+K69</f>
        <v>0</v>
      </c>
      <c r="M69" s="72"/>
      <c r="N69" s="72"/>
      <c r="O69" s="136">
        <f t="shared" ref="O69:O73" si="47">M69+N69</f>
        <v>0</v>
      </c>
      <c r="P69" s="137"/>
    </row>
    <row r="70" spans="1:17" hidden="1" x14ac:dyDescent="0.25">
      <c r="A70" s="43">
        <v>1223</v>
      </c>
      <c r="B70" s="69" t="s">
        <v>81</v>
      </c>
      <c r="C70" s="70">
        <f t="shared" si="23"/>
        <v>0</v>
      </c>
      <c r="D70" s="72"/>
      <c r="E70" s="72"/>
      <c r="F70" s="72">
        <f t="shared" si="44"/>
        <v>0</v>
      </c>
      <c r="G70" s="72"/>
      <c r="H70" s="72"/>
      <c r="I70" s="72">
        <f t="shared" si="45"/>
        <v>0</v>
      </c>
      <c r="J70" s="72"/>
      <c r="K70" s="72"/>
      <c r="L70" s="72">
        <f t="shared" si="46"/>
        <v>0</v>
      </c>
      <c r="M70" s="72"/>
      <c r="N70" s="72"/>
      <c r="O70" s="136">
        <f t="shared" si="47"/>
        <v>0</v>
      </c>
      <c r="P70" s="137"/>
    </row>
    <row r="71" spans="1:17" hidden="1" x14ac:dyDescent="0.25">
      <c r="A71" s="43">
        <v>1225</v>
      </c>
      <c r="B71" s="69" t="s">
        <v>82</v>
      </c>
      <c r="C71" s="70">
        <f t="shared" si="23"/>
        <v>0</v>
      </c>
      <c r="D71" s="72"/>
      <c r="E71" s="72"/>
      <c r="F71" s="72">
        <f t="shared" si="44"/>
        <v>0</v>
      </c>
      <c r="G71" s="72"/>
      <c r="H71" s="72"/>
      <c r="I71" s="72">
        <f t="shared" si="45"/>
        <v>0</v>
      </c>
      <c r="J71" s="72"/>
      <c r="K71" s="72"/>
      <c r="L71" s="72">
        <f t="shared" si="46"/>
        <v>0</v>
      </c>
      <c r="M71" s="72"/>
      <c r="N71" s="72"/>
      <c r="O71" s="136">
        <f t="shared" si="47"/>
        <v>0</v>
      </c>
      <c r="P71" s="137"/>
    </row>
    <row r="72" spans="1:17" ht="36" hidden="1" x14ac:dyDescent="0.25">
      <c r="A72" s="43">
        <v>1227</v>
      </c>
      <c r="B72" s="69" t="s">
        <v>83</v>
      </c>
      <c r="C72" s="70">
        <f t="shared" si="23"/>
        <v>0</v>
      </c>
      <c r="D72" s="72"/>
      <c r="E72" s="72"/>
      <c r="F72" s="72">
        <f t="shared" si="44"/>
        <v>0</v>
      </c>
      <c r="G72" s="72"/>
      <c r="H72" s="72"/>
      <c r="I72" s="72">
        <f t="shared" si="45"/>
        <v>0</v>
      </c>
      <c r="J72" s="72"/>
      <c r="K72" s="72"/>
      <c r="L72" s="72">
        <f t="shared" si="46"/>
        <v>0</v>
      </c>
      <c r="M72" s="72"/>
      <c r="N72" s="72"/>
      <c r="O72" s="136">
        <f t="shared" si="47"/>
        <v>0</v>
      </c>
      <c r="P72" s="137"/>
    </row>
    <row r="73" spans="1:17" ht="60" hidden="1" x14ac:dyDescent="0.25">
      <c r="A73" s="43">
        <v>1228</v>
      </c>
      <c r="B73" s="69" t="s">
        <v>84</v>
      </c>
      <c r="C73" s="70">
        <f t="shared" si="23"/>
        <v>0</v>
      </c>
      <c r="D73" s="72"/>
      <c r="E73" s="72"/>
      <c r="F73" s="72">
        <f t="shared" si="44"/>
        <v>0</v>
      </c>
      <c r="G73" s="72"/>
      <c r="H73" s="72"/>
      <c r="I73" s="72">
        <f t="shared" si="45"/>
        <v>0</v>
      </c>
      <c r="J73" s="72"/>
      <c r="K73" s="72"/>
      <c r="L73" s="72">
        <f t="shared" si="46"/>
        <v>0</v>
      </c>
      <c r="M73" s="72"/>
      <c r="N73" s="72"/>
      <c r="O73" s="136">
        <f t="shared" si="47"/>
        <v>0</v>
      </c>
      <c r="P73" s="137"/>
    </row>
    <row r="74" spans="1:17" x14ac:dyDescent="0.25">
      <c r="A74" s="123">
        <v>2000</v>
      </c>
      <c r="B74" s="123" t="s">
        <v>85</v>
      </c>
      <c r="C74" s="124">
        <f t="shared" si="23"/>
        <v>93798</v>
      </c>
      <c r="D74" s="125">
        <f t="shared" ref="D74:E74" si="48">SUM(D75,D82,D129,D163,D164,D171)</f>
        <v>98033</v>
      </c>
      <c r="E74" s="157">
        <f t="shared" si="48"/>
        <v>-4235</v>
      </c>
      <c r="F74" s="411">
        <f>SUM(F75,F82,F129,F163,F164,F171)</f>
        <v>93798</v>
      </c>
      <c r="G74" s="410">
        <f t="shared" ref="G74:O74" si="49">SUM(G75,G82,G129,G163,G164,G171)</f>
        <v>0</v>
      </c>
      <c r="H74" s="125">
        <f t="shared" si="49"/>
        <v>0</v>
      </c>
      <c r="I74" s="125">
        <f t="shared" si="49"/>
        <v>0</v>
      </c>
      <c r="J74" s="125">
        <f t="shared" si="49"/>
        <v>0</v>
      </c>
      <c r="K74" s="157">
        <f t="shared" si="49"/>
        <v>0</v>
      </c>
      <c r="L74" s="411">
        <f t="shared" si="49"/>
        <v>0</v>
      </c>
      <c r="M74" s="410">
        <f t="shared" si="49"/>
        <v>0</v>
      </c>
      <c r="N74" s="125">
        <f t="shared" si="49"/>
        <v>0</v>
      </c>
      <c r="O74" s="125">
        <f t="shared" si="49"/>
        <v>0</v>
      </c>
      <c r="P74" s="126"/>
      <c r="Q74" s="311"/>
    </row>
    <row r="75" spans="1:17" ht="24" hidden="1" x14ac:dyDescent="0.25">
      <c r="A75" s="55">
        <v>2100</v>
      </c>
      <c r="B75" s="127" t="s">
        <v>86</v>
      </c>
      <c r="C75" s="56">
        <f t="shared" si="23"/>
        <v>0</v>
      </c>
      <c r="D75" s="57">
        <f t="shared" ref="D75:E75" si="50">SUM(D76,D79)</f>
        <v>0</v>
      </c>
      <c r="E75" s="57">
        <f t="shared" si="50"/>
        <v>0</v>
      </c>
      <c r="F75" s="57">
        <f>SUM(F76,F79)</f>
        <v>0</v>
      </c>
      <c r="G75" s="57">
        <f t="shared" ref="G75:O75" si="51">SUM(G76,G79)</f>
        <v>0</v>
      </c>
      <c r="H75" s="57">
        <f t="shared" si="51"/>
        <v>0</v>
      </c>
      <c r="I75" s="57">
        <f t="shared" si="51"/>
        <v>0</v>
      </c>
      <c r="J75" s="57">
        <f t="shared" si="51"/>
        <v>0</v>
      </c>
      <c r="K75" s="57">
        <f t="shared" si="51"/>
        <v>0</v>
      </c>
      <c r="L75" s="57">
        <f t="shared" si="51"/>
        <v>0</v>
      </c>
      <c r="M75" s="57">
        <f t="shared" si="51"/>
        <v>0</v>
      </c>
      <c r="N75" s="57">
        <f t="shared" si="51"/>
        <v>0</v>
      </c>
      <c r="O75" s="57">
        <f t="shared" si="51"/>
        <v>0</v>
      </c>
      <c r="P75" s="145"/>
    </row>
    <row r="76" spans="1:17" ht="24" hidden="1" x14ac:dyDescent="0.25">
      <c r="A76" s="211">
        <v>2110</v>
      </c>
      <c r="B76" s="63" t="s">
        <v>87</v>
      </c>
      <c r="C76" s="64">
        <f t="shared" si="23"/>
        <v>0</v>
      </c>
      <c r="D76" s="132">
        <f t="shared" ref="D76:E76" si="52">SUM(D77:D78)</f>
        <v>0</v>
      </c>
      <c r="E76" s="132">
        <f t="shared" si="52"/>
        <v>0</v>
      </c>
      <c r="F76" s="132">
        <f>SUM(F77:F78)</f>
        <v>0</v>
      </c>
      <c r="G76" s="132">
        <f t="shared" ref="G76:O76" si="53">SUM(G77:G78)</f>
        <v>0</v>
      </c>
      <c r="H76" s="132">
        <f t="shared" si="53"/>
        <v>0</v>
      </c>
      <c r="I76" s="132">
        <f t="shared" si="53"/>
        <v>0</v>
      </c>
      <c r="J76" s="132">
        <f t="shared" si="53"/>
        <v>0</v>
      </c>
      <c r="K76" s="132">
        <f t="shared" si="53"/>
        <v>0</v>
      </c>
      <c r="L76" s="132">
        <f t="shared" si="53"/>
        <v>0</v>
      </c>
      <c r="M76" s="132">
        <f t="shared" si="53"/>
        <v>0</v>
      </c>
      <c r="N76" s="132">
        <f t="shared" si="53"/>
        <v>0</v>
      </c>
      <c r="O76" s="132">
        <f t="shared" si="53"/>
        <v>0</v>
      </c>
      <c r="P76" s="146"/>
    </row>
    <row r="77" spans="1:17" hidden="1" x14ac:dyDescent="0.25">
      <c r="A77" s="43">
        <v>2111</v>
      </c>
      <c r="B77" s="69" t="s">
        <v>88</v>
      </c>
      <c r="C77" s="70">
        <f t="shared" si="23"/>
        <v>0</v>
      </c>
      <c r="D77" s="72"/>
      <c r="E77" s="72"/>
      <c r="F77" s="72">
        <f t="shared" ref="F77:F78" si="54">D77+E77</f>
        <v>0</v>
      </c>
      <c r="G77" s="72"/>
      <c r="H77" s="72"/>
      <c r="I77" s="72">
        <f t="shared" ref="I77:I78" si="55">G77+H77</f>
        <v>0</v>
      </c>
      <c r="J77" s="72"/>
      <c r="K77" s="72"/>
      <c r="L77" s="72">
        <f t="shared" ref="L77:L78" si="56">J77+K77</f>
        <v>0</v>
      </c>
      <c r="M77" s="72"/>
      <c r="N77" s="72"/>
      <c r="O77" s="136">
        <f t="shared" ref="O77:O78" si="57">M77+N77</f>
        <v>0</v>
      </c>
      <c r="P77" s="137"/>
    </row>
    <row r="78" spans="1:17" ht="24" hidden="1" x14ac:dyDescent="0.25">
      <c r="A78" s="43">
        <v>2112</v>
      </c>
      <c r="B78" s="69" t="s">
        <v>89</v>
      </c>
      <c r="C78" s="70">
        <f t="shared" si="23"/>
        <v>0</v>
      </c>
      <c r="D78" s="72"/>
      <c r="E78" s="72"/>
      <c r="F78" s="72">
        <f t="shared" si="54"/>
        <v>0</v>
      </c>
      <c r="G78" s="72"/>
      <c r="H78" s="72"/>
      <c r="I78" s="72">
        <f t="shared" si="55"/>
        <v>0</v>
      </c>
      <c r="J78" s="72"/>
      <c r="K78" s="72"/>
      <c r="L78" s="72">
        <f t="shared" si="56"/>
        <v>0</v>
      </c>
      <c r="M78" s="72"/>
      <c r="N78" s="72"/>
      <c r="O78" s="136">
        <f t="shared" si="57"/>
        <v>0</v>
      </c>
      <c r="P78" s="137"/>
    </row>
    <row r="79" spans="1:17" ht="24" hidden="1" x14ac:dyDescent="0.25">
      <c r="A79" s="138">
        <v>2120</v>
      </c>
      <c r="B79" s="69" t="s">
        <v>90</v>
      </c>
      <c r="C79" s="70">
        <f t="shared" si="23"/>
        <v>0</v>
      </c>
      <c r="D79" s="135">
        <f t="shared" ref="D79:E79" si="58">SUM(D80:D81)</f>
        <v>0</v>
      </c>
      <c r="E79" s="135">
        <f t="shared" si="58"/>
        <v>0</v>
      </c>
      <c r="F79" s="135">
        <f>SUM(F80:F81)</f>
        <v>0</v>
      </c>
      <c r="G79" s="135">
        <f t="shared" ref="G79:O79" si="59">SUM(G80:G81)</f>
        <v>0</v>
      </c>
      <c r="H79" s="135">
        <f t="shared" si="59"/>
        <v>0</v>
      </c>
      <c r="I79" s="135">
        <f t="shared" si="59"/>
        <v>0</v>
      </c>
      <c r="J79" s="135">
        <f t="shared" si="59"/>
        <v>0</v>
      </c>
      <c r="K79" s="135">
        <f t="shared" si="59"/>
        <v>0</v>
      </c>
      <c r="L79" s="135">
        <f t="shared" si="59"/>
        <v>0</v>
      </c>
      <c r="M79" s="135">
        <f t="shared" si="59"/>
        <v>0</v>
      </c>
      <c r="N79" s="135">
        <f t="shared" si="59"/>
        <v>0</v>
      </c>
      <c r="O79" s="135">
        <f t="shared" si="59"/>
        <v>0</v>
      </c>
      <c r="P79" s="140"/>
    </row>
    <row r="80" spans="1:17" hidden="1" x14ac:dyDescent="0.25">
      <c r="A80" s="43">
        <v>2121</v>
      </c>
      <c r="B80" s="69" t="s">
        <v>88</v>
      </c>
      <c r="C80" s="70">
        <f t="shared" si="23"/>
        <v>0</v>
      </c>
      <c r="D80" s="72"/>
      <c r="E80" s="72"/>
      <c r="F80" s="72">
        <f t="shared" ref="F80:F81" si="60">D80+E80</f>
        <v>0</v>
      </c>
      <c r="G80" s="72"/>
      <c r="H80" s="72"/>
      <c r="I80" s="72">
        <f t="shared" ref="I80:I81" si="61">G80+H80</f>
        <v>0</v>
      </c>
      <c r="J80" s="72"/>
      <c r="K80" s="72"/>
      <c r="L80" s="72">
        <f t="shared" ref="L80:L81" si="62">J80+K80</f>
        <v>0</v>
      </c>
      <c r="M80" s="72"/>
      <c r="N80" s="72"/>
      <c r="O80" s="136">
        <f t="shared" ref="O80:O81" si="63">M80+N80</f>
        <v>0</v>
      </c>
      <c r="P80" s="137"/>
    </row>
    <row r="81" spans="1:17" ht="24" hidden="1" x14ac:dyDescent="0.25">
      <c r="A81" s="43">
        <v>2122</v>
      </c>
      <c r="B81" s="69" t="s">
        <v>89</v>
      </c>
      <c r="C81" s="70">
        <f t="shared" si="23"/>
        <v>0</v>
      </c>
      <c r="D81" s="72"/>
      <c r="E81" s="72"/>
      <c r="F81" s="72">
        <f t="shared" si="60"/>
        <v>0</v>
      </c>
      <c r="G81" s="72"/>
      <c r="H81" s="72"/>
      <c r="I81" s="72">
        <f t="shared" si="61"/>
        <v>0</v>
      </c>
      <c r="J81" s="72"/>
      <c r="K81" s="72"/>
      <c r="L81" s="72">
        <f t="shared" si="62"/>
        <v>0</v>
      </c>
      <c r="M81" s="72"/>
      <c r="N81" s="72"/>
      <c r="O81" s="136">
        <f t="shared" si="63"/>
        <v>0</v>
      </c>
      <c r="P81" s="137"/>
    </row>
    <row r="82" spans="1:17" x14ac:dyDescent="0.25">
      <c r="A82" s="55">
        <v>2200</v>
      </c>
      <c r="B82" s="127" t="s">
        <v>91</v>
      </c>
      <c r="C82" s="56">
        <f t="shared" si="23"/>
        <v>93798</v>
      </c>
      <c r="D82" s="57">
        <f t="shared" ref="D82:E82" si="64">SUM(D83,D88,D94,D102,D111,D115,D121,D127)</f>
        <v>98033</v>
      </c>
      <c r="E82" s="144">
        <f t="shared" si="64"/>
        <v>-4235</v>
      </c>
      <c r="F82" s="424">
        <f>SUM(F83,F88,F94,F102,F111,F115,F121,F127)</f>
        <v>93798</v>
      </c>
      <c r="G82" s="412">
        <f t="shared" ref="G82:O82" si="65">SUM(G83,G88,G94,G102,G111,G115,G121,G127)</f>
        <v>0</v>
      </c>
      <c r="H82" s="57">
        <f t="shared" si="65"/>
        <v>0</v>
      </c>
      <c r="I82" s="57">
        <f t="shared" si="65"/>
        <v>0</v>
      </c>
      <c r="J82" s="57">
        <f t="shared" si="65"/>
        <v>0</v>
      </c>
      <c r="K82" s="144">
        <f t="shared" si="65"/>
        <v>0</v>
      </c>
      <c r="L82" s="424">
        <f t="shared" si="65"/>
        <v>0</v>
      </c>
      <c r="M82" s="412">
        <f t="shared" si="65"/>
        <v>0</v>
      </c>
      <c r="N82" s="57">
        <f t="shared" si="65"/>
        <v>0</v>
      </c>
      <c r="O82" s="57">
        <f t="shared" si="65"/>
        <v>0</v>
      </c>
      <c r="P82" s="147"/>
      <c r="Q82" s="311"/>
    </row>
    <row r="83" spans="1:17" ht="24" hidden="1" x14ac:dyDescent="0.25">
      <c r="A83" s="129">
        <v>2210</v>
      </c>
      <c r="B83" s="93" t="s">
        <v>92</v>
      </c>
      <c r="C83" s="99">
        <f t="shared" si="23"/>
        <v>0</v>
      </c>
      <c r="D83" s="100">
        <f t="shared" ref="D83:E83" si="66">SUM(D84:D87)</f>
        <v>0</v>
      </c>
      <c r="E83" s="100">
        <f t="shared" si="66"/>
        <v>0</v>
      </c>
      <c r="F83" s="100">
        <f>SUM(F84:F87)</f>
        <v>0</v>
      </c>
      <c r="G83" s="100">
        <f t="shared" ref="G83:O83" si="67">SUM(G84:G87)</f>
        <v>0</v>
      </c>
      <c r="H83" s="100">
        <f t="shared" si="67"/>
        <v>0</v>
      </c>
      <c r="I83" s="100">
        <f t="shared" si="67"/>
        <v>0</v>
      </c>
      <c r="J83" s="100">
        <f t="shared" si="67"/>
        <v>0</v>
      </c>
      <c r="K83" s="100">
        <f t="shared" si="67"/>
        <v>0</v>
      </c>
      <c r="L83" s="100">
        <f t="shared" si="67"/>
        <v>0</v>
      </c>
      <c r="M83" s="100">
        <f t="shared" si="67"/>
        <v>0</v>
      </c>
      <c r="N83" s="100">
        <f t="shared" si="67"/>
        <v>0</v>
      </c>
      <c r="O83" s="100">
        <f t="shared" si="67"/>
        <v>0</v>
      </c>
      <c r="P83" s="131"/>
    </row>
    <row r="84" spans="1:17" ht="24" hidden="1" x14ac:dyDescent="0.25">
      <c r="A84" s="37">
        <v>2211</v>
      </c>
      <c r="B84" s="63" t="s">
        <v>93</v>
      </c>
      <c r="C84" s="64">
        <f t="shared" si="23"/>
        <v>0</v>
      </c>
      <c r="D84" s="66"/>
      <c r="E84" s="66"/>
      <c r="F84" s="66">
        <f t="shared" ref="F84:F87" si="68">D84+E84</f>
        <v>0</v>
      </c>
      <c r="G84" s="66"/>
      <c r="H84" s="66"/>
      <c r="I84" s="66">
        <f t="shared" ref="I84:I87" si="69">G84+H84</f>
        <v>0</v>
      </c>
      <c r="J84" s="66"/>
      <c r="K84" s="66"/>
      <c r="L84" s="66">
        <f t="shared" ref="L84:L87" si="70">J84+K84</f>
        <v>0</v>
      </c>
      <c r="M84" s="66"/>
      <c r="N84" s="66"/>
      <c r="O84" s="133">
        <f t="shared" ref="O84:O87" si="71">M84+N84</f>
        <v>0</v>
      </c>
      <c r="P84" s="134"/>
    </row>
    <row r="85" spans="1:17" ht="36" hidden="1" x14ac:dyDescent="0.25">
      <c r="A85" s="43">
        <v>2212</v>
      </c>
      <c r="B85" s="69" t="s">
        <v>94</v>
      </c>
      <c r="C85" s="70">
        <f t="shared" si="23"/>
        <v>0</v>
      </c>
      <c r="D85" s="72"/>
      <c r="E85" s="72"/>
      <c r="F85" s="72">
        <f t="shared" si="68"/>
        <v>0</v>
      </c>
      <c r="G85" s="72"/>
      <c r="H85" s="72"/>
      <c r="I85" s="72">
        <f t="shared" si="69"/>
        <v>0</v>
      </c>
      <c r="J85" s="72"/>
      <c r="K85" s="72"/>
      <c r="L85" s="72">
        <f t="shared" si="70"/>
        <v>0</v>
      </c>
      <c r="M85" s="72"/>
      <c r="N85" s="72"/>
      <c r="O85" s="136">
        <f t="shared" si="71"/>
        <v>0</v>
      </c>
      <c r="P85" s="137"/>
    </row>
    <row r="86" spans="1:17" ht="24" hidden="1" x14ac:dyDescent="0.25">
      <c r="A86" s="43">
        <v>2214</v>
      </c>
      <c r="B86" s="69" t="s">
        <v>95</v>
      </c>
      <c r="C86" s="70">
        <f t="shared" si="23"/>
        <v>0</v>
      </c>
      <c r="D86" s="72"/>
      <c r="E86" s="72"/>
      <c r="F86" s="72">
        <f t="shared" si="68"/>
        <v>0</v>
      </c>
      <c r="G86" s="72"/>
      <c r="H86" s="72"/>
      <c r="I86" s="72">
        <f t="shared" si="69"/>
        <v>0</v>
      </c>
      <c r="J86" s="72"/>
      <c r="K86" s="72"/>
      <c r="L86" s="72">
        <f t="shared" si="70"/>
        <v>0</v>
      </c>
      <c r="M86" s="72"/>
      <c r="N86" s="72"/>
      <c r="O86" s="136">
        <f t="shared" si="71"/>
        <v>0</v>
      </c>
      <c r="P86" s="137"/>
    </row>
    <row r="87" spans="1:17" hidden="1" x14ac:dyDescent="0.25">
      <c r="A87" s="43">
        <v>2219</v>
      </c>
      <c r="B87" s="69" t="s">
        <v>96</v>
      </c>
      <c r="C87" s="70">
        <f t="shared" si="23"/>
        <v>0</v>
      </c>
      <c r="D87" s="72"/>
      <c r="E87" s="72"/>
      <c r="F87" s="72">
        <f t="shared" si="68"/>
        <v>0</v>
      </c>
      <c r="G87" s="72"/>
      <c r="H87" s="72"/>
      <c r="I87" s="72">
        <f t="shared" si="69"/>
        <v>0</v>
      </c>
      <c r="J87" s="72"/>
      <c r="K87" s="72"/>
      <c r="L87" s="72">
        <f t="shared" si="70"/>
        <v>0</v>
      </c>
      <c r="M87" s="72"/>
      <c r="N87" s="72"/>
      <c r="O87" s="136">
        <f t="shared" si="71"/>
        <v>0</v>
      </c>
      <c r="P87" s="137"/>
    </row>
    <row r="88" spans="1:17" ht="24" hidden="1" x14ac:dyDescent="0.25">
      <c r="A88" s="138">
        <v>2220</v>
      </c>
      <c r="B88" s="69" t="s">
        <v>97</v>
      </c>
      <c r="C88" s="70">
        <f t="shared" si="23"/>
        <v>0</v>
      </c>
      <c r="D88" s="135">
        <f t="shared" ref="D88:E88" si="72">SUM(D89:D93)</f>
        <v>0</v>
      </c>
      <c r="E88" s="135">
        <f t="shared" si="72"/>
        <v>0</v>
      </c>
      <c r="F88" s="135">
        <f>SUM(F89:F93)</f>
        <v>0</v>
      </c>
      <c r="G88" s="135">
        <f t="shared" ref="G88:O88" si="73">SUM(G89:G93)</f>
        <v>0</v>
      </c>
      <c r="H88" s="135">
        <f t="shared" si="73"/>
        <v>0</v>
      </c>
      <c r="I88" s="135">
        <f t="shared" si="73"/>
        <v>0</v>
      </c>
      <c r="J88" s="135">
        <f t="shared" si="73"/>
        <v>0</v>
      </c>
      <c r="K88" s="135">
        <f t="shared" si="73"/>
        <v>0</v>
      </c>
      <c r="L88" s="135">
        <f t="shared" si="73"/>
        <v>0</v>
      </c>
      <c r="M88" s="135">
        <f t="shared" si="73"/>
        <v>0</v>
      </c>
      <c r="N88" s="135">
        <f t="shared" si="73"/>
        <v>0</v>
      </c>
      <c r="O88" s="135">
        <f t="shared" si="73"/>
        <v>0</v>
      </c>
      <c r="P88" s="140"/>
    </row>
    <row r="89" spans="1:17" ht="24" hidden="1" x14ac:dyDescent="0.25">
      <c r="A89" s="43">
        <v>2221</v>
      </c>
      <c r="B89" s="69" t="s">
        <v>98</v>
      </c>
      <c r="C89" s="70">
        <f t="shared" si="23"/>
        <v>0</v>
      </c>
      <c r="D89" s="72"/>
      <c r="E89" s="72"/>
      <c r="F89" s="72">
        <f t="shared" ref="F89:F93" si="74">D89+E89</f>
        <v>0</v>
      </c>
      <c r="G89" s="72"/>
      <c r="H89" s="72"/>
      <c r="I89" s="72">
        <f t="shared" ref="I89:I93" si="75">G89+H89</f>
        <v>0</v>
      </c>
      <c r="J89" s="72"/>
      <c r="K89" s="72"/>
      <c r="L89" s="72">
        <f t="shared" ref="L89:L93" si="76">J89+K89</f>
        <v>0</v>
      </c>
      <c r="M89" s="72"/>
      <c r="N89" s="72"/>
      <c r="O89" s="136">
        <f t="shared" ref="O89:O93" si="77">M89+N89</f>
        <v>0</v>
      </c>
      <c r="P89" s="137"/>
    </row>
    <row r="90" spans="1:17" hidden="1" x14ac:dyDescent="0.25">
      <c r="A90" s="43">
        <v>2222</v>
      </c>
      <c r="B90" s="69" t="s">
        <v>99</v>
      </c>
      <c r="C90" s="70">
        <f t="shared" si="23"/>
        <v>0</v>
      </c>
      <c r="D90" s="72"/>
      <c r="E90" s="72"/>
      <c r="F90" s="72">
        <f t="shared" si="74"/>
        <v>0</v>
      </c>
      <c r="G90" s="72"/>
      <c r="H90" s="72"/>
      <c r="I90" s="72">
        <f t="shared" si="75"/>
        <v>0</v>
      </c>
      <c r="J90" s="72"/>
      <c r="K90" s="72"/>
      <c r="L90" s="72">
        <f t="shared" si="76"/>
        <v>0</v>
      </c>
      <c r="M90" s="72"/>
      <c r="N90" s="72"/>
      <c r="O90" s="136">
        <f t="shared" si="77"/>
        <v>0</v>
      </c>
      <c r="P90" s="137"/>
    </row>
    <row r="91" spans="1:17" hidden="1" x14ac:dyDescent="0.25">
      <c r="A91" s="43">
        <v>2223</v>
      </c>
      <c r="B91" s="69" t="s">
        <v>100</v>
      </c>
      <c r="C91" s="70">
        <f t="shared" si="23"/>
        <v>0</v>
      </c>
      <c r="D91" s="72"/>
      <c r="E91" s="72"/>
      <c r="F91" s="72">
        <f t="shared" si="74"/>
        <v>0</v>
      </c>
      <c r="G91" s="72"/>
      <c r="H91" s="72"/>
      <c r="I91" s="72">
        <f t="shared" si="75"/>
        <v>0</v>
      </c>
      <c r="J91" s="72"/>
      <c r="K91" s="72"/>
      <c r="L91" s="72">
        <f t="shared" si="76"/>
        <v>0</v>
      </c>
      <c r="M91" s="72"/>
      <c r="N91" s="72"/>
      <c r="O91" s="136">
        <f t="shared" si="77"/>
        <v>0</v>
      </c>
      <c r="P91" s="137"/>
    </row>
    <row r="92" spans="1:17" ht="48" hidden="1" x14ac:dyDescent="0.25">
      <c r="A92" s="43">
        <v>2224</v>
      </c>
      <c r="B92" s="69" t="s">
        <v>101</v>
      </c>
      <c r="C92" s="70">
        <f t="shared" si="23"/>
        <v>0</v>
      </c>
      <c r="D92" s="72"/>
      <c r="E92" s="72"/>
      <c r="F92" s="72">
        <f t="shared" si="74"/>
        <v>0</v>
      </c>
      <c r="G92" s="72"/>
      <c r="H92" s="72"/>
      <c r="I92" s="72">
        <f t="shared" si="75"/>
        <v>0</v>
      </c>
      <c r="J92" s="72"/>
      <c r="K92" s="72"/>
      <c r="L92" s="72">
        <f t="shared" si="76"/>
        <v>0</v>
      </c>
      <c r="M92" s="72"/>
      <c r="N92" s="72"/>
      <c r="O92" s="136">
        <f t="shared" si="77"/>
        <v>0</v>
      </c>
      <c r="P92" s="137"/>
    </row>
    <row r="93" spans="1:17" ht="24" hidden="1" x14ac:dyDescent="0.25">
      <c r="A93" s="43">
        <v>2229</v>
      </c>
      <c r="B93" s="69" t="s">
        <v>102</v>
      </c>
      <c r="C93" s="70">
        <f t="shared" si="23"/>
        <v>0</v>
      </c>
      <c r="D93" s="72"/>
      <c r="E93" s="72"/>
      <c r="F93" s="72">
        <f t="shared" si="74"/>
        <v>0</v>
      </c>
      <c r="G93" s="72"/>
      <c r="H93" s="72"/>
      <c r="I93" s="72">
        <f t="shared" si="75"/>
        <v>0</v>
      </c>
      <c r="J93" s="72"/>
      <c r="K93" s="72"/>
      <c r="L93" s="72">
        <f t="shared" si="76"/>
        <v>0</v>
      </c>
      <c r="M93" s="72"/>
      <c r="N93" s="72"/>
      <c r="O93" s="136">
        <f t="shared" si="77"/>
        <v>0</v>
      </c>
      <c r="P93" s="137"/>
    </row>
    <row r="94" spans="1:17" ht="36" hidden="1" x14ac:dyDescent="0.25">
      <c r="A94" s="138">
        <v>2230</v>
      </c>
      <c r="B94" s="69" t="s">
        <v>103</v>
      </c>
      <c r="C94" s="70">
        <f t="shared" si="23"/>
        <v>0</v>
      </c>
      <c r="D94" s="135">
        <f t="shared" ref="D94:E94" si="78">SUM(D95:D101)</f>
        <v>0</v>
      </c>
      <c r="E94" s="135">
        <f t="shared" si="78"/>
        <v>0</v>
      </c>
      <c r="F94" s="135">
        <f>SUM(F95:F101)</f>
        <v>0</v>
      </c>
      <c r="G94" s="135">
        <f t="shared" ref="G94:N94" si="79">SUM(G95:G101)</f>
        <v>0</v>
      </c>
      <c r="H94" s="135">
        <f t="shared" si="79"/>
        <v>0</v>
      </c>
      <c r="I94" s="135">
        <f t="shared" si="79"/>
        <v>0</v>
      </c>
      <c r="J94" s="135">
        <f t="shared" si="79"/>
        <v>0</v>
      </c>
      <c r="K94" s="135">
        <f t="shared" si="79"/>
        <v>0</v>
      </c>
      <c r="L94" s="135">
        <f t="shared" si="79"/>
        <v>0</v>
      </c>
      <c r="M94" s="135">
        <f t="shared" si="79"/>
        <v>0</v>
      </c>
      <c r="N94" s="135">
        <f t="shared" si="79"/>
        <v>0</v>
      </c>
      <c r="O94" s="139">
        <f>SUM(O95:O101)</f>
        <v>0</v>
      </c>
      <c r="P94" s="140"/>
    </row>
    <row r="95" spans="1:17" ht="24" hidden="1" x14ac:dyDescent="0.25">
      <c r="A95" s="43">
        <v>2231</v>
      </c>
      <c r="B95" s="69" t="s">
        <v>104</v>
      </c>
      <c r="C95" s="70">
        <f t="shared" si="23"/>
        <v>0</v>
      </c>
      <c r="D95" s="72"/>
      <c r="E95" s="72"/>
      <c r="F95" s="72">
        <f t="shared" ref="F95:F101" si="80">D95+E95</f>
        <v>0</v>
      </c>
      <c r="G95" s="72"/>
      <c r="H95" s="72"/>
      <c r="I95" s="72">
        <f t="shared" ref="I95:I101" si="81">G95+H95</f>
        <v>0</v>
      </c>
      <c r="J95" s="72"/>
      <c r="K95" s="72"/>
      <c r="L95" s="72">
        <f t="shared" ref="L95:L101" si="82">J95+K95</f>
        <v>0</v>
      </c>
      <c r="M95" s="72"/>
      <c r="N95" s="72"/>
      <c r="O95" s="136">
        <f t="shared" ref="O95:O101" si="83">M95+N95</f>
        <v>0</v>
      </c>
      <c r="P95" s="137"/>
    </row>
    <row r="96" spans="1:17" ht="36" hidden="1" x14ac:dyDescent="0.25">
      <c r="A96" s="43">
        <v>2232</v>
      </c>
      <c r="B96" s="69" t="s">
        <v>105</v>
      </c>
      <c r="C96" s="70">
        <f t="shared" si="23"/>
        <v>0</v>
      </c>
      <c r="D96" s="72"/>
      <c r="E96" s="72"/>
      <c r="F96" s="72">
        <f t="shared" si="80"/>
        <v>0</v>
      </c>
      <c r="G96" s="72"/>
      <c r="H96" s="72"/>
      <c r="I96" s="72">
        <f t="shared" si="81"/>
        <v>0</v>
      </c>
      <c r="J96" s="72"/>
      <c r="K96" s="72"/>
      <c r="L96" s="72">
        <f t="shared" si="82"/>
        <v>0</v>
      </c>
      <c r="M96" s="72"/>
      <c r="N96" s="72"/>
      <c r="O96" s="136">
        <f t="shared" si="83"/>
        <v>0</v>
      </c>
      <c r="P96" s="137"/>
    </row>
    <row r="97" spans="1:16" ht="24" hidden="1" x14ac:dyDescent="0.25">
      <c r="A97" s="37">
        <v>2233</v>
      </c>
      <c r="B97" s="63" t="s">
        <v>106</v>
      </c>
      <c r="C97" s="64">
        <f t="shared" si="23"/>
        <v>0</v>
      </c>
      <c r="D97" s="66"/>
      <c r="E97" s="66"/>
      <c r="F97" s="66">
        <f t="shared" si="80"/>
        <v>0</v>
      </c>
      <c r="G97" s="66"/>
      <c r="H97" s="66"/>
      <c r="I97" s="66">
        <f t="shared" si="81"/>
        <v>0</v>
      </c>
      <c r="J97" s="66"/>
      <c r="K97" s="66"/>
      <c r="L97" s="66">
        <f t="shared" si="82"/>
        <v>0</v>
      </c>
      <c r="M97" s="66"/>
      <c r="N97" s="66"/>
      <c r="O97" s="133">
        <f t="shared" si="83"/>
        <v>0</v>
      </c>
      <c r="P97" s="134"/>
    </row>
    <row r="98" spans="1:16" ht="36" hidden="1" x14ac:dyDescent="0.25">
      <c r="A98" s="43">
        <v>2234</v>
      </c>
      <c r="B98" s="69" t="s">
        <v>107</v>
      </c>
      <c r="C98" s="70">
        <f t="shared" si="23"/>
        <v>0</v>
      </c>
      <c r="D98" s="72"/>
      <c r="E98" s="72"/>
      <c r="F98" s="72">
        <f t="shared" si="80"/>
        <v>0</v>
      </c>
      <c r="G98" s="72"/>
      <c r="H98" s="72"/>
      <c r="I98" s="72">
        <f t="shared" si="81"/>
        <v>0</v>
      </c>
      <c r="J98" s="72"/>
      <c r="K98" s="72"/>
      <c r="L98" s="72">
        <f t="shared" si="82"/>
        <v>0</v>
      </c>
      <c r="M98" s="72"/>
      <c r="N98" s="72"/>
      <c r="O98" s="136">
        <f t="shared" si="83"/>
        <v>0</v>
      </c>
      <c r="P98" s="137"/>
    </row>
    <row r="99" spans="1:16" ht="24" hidden="1" x14ac:dyDescent="0.25">
      <c r="A99" s="43">
        <v>2235</v>
      </c>
      <c r="B99" s="69" t="s">
        <v>108</v>
      </c>
      <c r="C99" s="70">
        <f t="shared" si="23"/>
        <v>0</v>
      </c>
      <c r="D99" s="72"/>
      <c r="E99" s="72"/>
      <c r="F99" s="72">
        <f t="shared" si="80"/>
        <v>0</v>
      </c>
      <c r="G99" s="72"/>
      <c r="H99" s="72"/>
      <c r="I99" s="72">
        <f t="shared" si="81"/>
        <v>0</v>
      </c>
      <c r="J99" s="72"/>
      <c r="K99" s="72"/>
      <c r="L99" s="72">
        <f t="shared" si="82"/>
        <v>0</v>
      </c>
      <c r="M99" s="72"/>
      <c r="N99" s="72"/>
      <c r="O99" s="136">
        <f t="shared" si="83"/>
        <v>0</v>
      </c>
      <c r="P99" s="137"/>
    </row>
    <row r="100" spans="1:16" hidden="1" x14ac:dyDescent="0.25">
      <c r="A100" s="43">
        <v>2236</v>
      </c>
      <c r="B100" s="69" t="s">
        <v>109</v>
      </c>
      <c r="C100" s="70">
        <f t="shared" si="23"/>
        <v>0</v>
      </c>
      <c r="D100" s="72"/>
      <c r="E100" s="72"/>
      <c r="F100" s="72">
        <f t="shared" si="80"/>
        <v>0</v>
      </c>
      <c r="G100" s="72"/>
      <c r="H100" s="72"/>
      <c r="I100" s="72">
        <f t="shared" si="81"/>
        <v>0</v>
      </c>
      <c r="J100" s="72"/>
      <c r="K100" s="72"/>
      <c r="L100" s="72">
        <f t="shared" si="82"/>
        <v>0</v>
      </c>
      <c r="M100" s="72"/>
      <c r="N100" s="72"/>
      <c r="O100" s="136">
        <f t="shared" si="83"/>
        <v>0</v>
      </c>
      <c r="P100" s="137"/>
    </row>
    <row r="101" spans="1:16" ht="24" hidden="1" x14ac:dyDescent="0.25">
      <c r="A101" s="43">
        <v>2239</v>
      </c>
      <c r="B101" s="69" t="s">
        <v>110</v>
      </c>
      <c r="C101" s="70">
        <f t="shared" si="23"/>
        <v>0</v>
      </c>
      <c r="D101" s="72"/>
      <c r="E101" s="72"/>
      <c r="F101" s="72">
        <f t="shared" si="80"/>
        <v>0</v>
      </c>
      <c r="G101" s="72"/>
      <c r="H101" s="72"/>
      <c r="I101" s="72">
        <f t="shared" si="81"/>
        <v>0</v>
      </c>
      <c r="J101" s="72"/>
      <c r="K101" s="72"/>
      <c r="L101" s="72">
        <f t="shared" si="82"/>
        <v>0</v>
      </c>
      <c r="M101" s="72"/>
      <c r="N101" s="72"/>
      <c r="O101" s="136">
        <f t="shared" si="83"/>
        <v>0</v>
      </c>
      <c r="P101" s="137"/>
    </row>
    <row r="102" spans="1:16" ht="36" hidden="1" x14ac:dyDescent="0.25">
      <c r="A102" s="138">
        <v>2240</v>
      </c>
      <c r="B102" s="69" t="s">
        <v>111</v>
      </c>
      <c r="C102" s="70">
        <f t="shared" si="23"/>
        <v>0</v>
      </c>
      <c r="D102" s="135">
        <f t="shared" ref="D102:E102" si="84">SUM(D103:D110)</f>
        <v>0</v>
      </c>
      <c r="E102" s="135">
        <f t="shared" si="84"/>
        <v>0</v>
      </c>
      <c r="F102" s="135">
        <f>SUM(F103:F110)</f>
        <v>0</v>
      </c>
      <c r="G102" s="135">
        <f t="shared" ref="G102:N102" si="85">SUM(G103:G110)</f>
        <v>0</v>
      </c>
      <c r="H102" s="135">
        <f t="shared" si="85"/>
        <v>0</v>
      </c>
      <c r="I102" s="135">
        <f t="shared" si="85"/>
        <v>0</v>
      </c>
      <c r="J102" s="135">
        <f t="shared" si="85"/>
        <v>0</v>
      </c>
      <c r="K102" s="135">
        <f t="shared" si="85"/>
        <v>0</v>
      </c>
      <c r="L102" s="135">
        <f t="shared" si="85"/>
        <v>0</v>
      </c>
      <c r="M102" s="135">
        <f t="shared" si="85"/>
        <v>0</v>
      </c>
      <c r="N102" s="135">
        <f t="shared" si="85"/>
        <v>0</v>
      </c>
      <c r="O102" s="139">
        <f>SUM(O103:O110)</f>
        <v>0</v>
      </c>
      <c r="P102" s="140"/>
    </row>
    <row r="103" spans="1:16" hidden="1" x14ac:dyDescent="0.25">
      <c r="A103" s="43">
        <v>2241</v>
      </c>
      <c r="B103" s="69" t="s">
        <v>112</v>
      </c>
      <c r="C103" s="70">
        <f t="shared" si="23"/>
        <v>0</v>
      </c>
      <c r="D103" s="72"/>
      <c r="E103" s="72"/>
      <c r="F103" s="72">
        <f t="shared" ref="F103:F110" si="86">D103+E103</f>
        <v>0</v>
      </c>
      <c r="G103" s="72"/>
      <c r="H103" s="72"/>
      <c r="I103" s="72">
        <f t="shared" ref="I103:I110" si="87">G103+H103</f>
        <v>0</v>
      </c>
      <c r="J103" s="72"/>
      <c r="K103" s="72"/>
      <c r="L103" s="72">
        <f t="shared" ref="L103:L110" si="88">J103+K103</f>
        <v>0</v>
      </c>
      <c r="M103" s="72"/>
      <c r="N103" s="72"/>
      <c r="O103" s="136">
        <f t="shared" ref="O103:O110" si="89">M103+N103</f>
        <v>0</v>
      </c>
      <c r="P103" s="137"/>
    </row>
    <row r="104" spans="1:16" ht="24" hidden="1" x14ac:dyDescent="0.25">
      <c r="A104" s="43">
        <v>2242</v>
      </c>
      <c r="B104" s="69" t="s">
        <v>113</v>
      </c>
      <c r="C104" s="70">
        <f t="shared" si="23"/>
        <v>0</v>
      </c>
      <c r="D104" s="72"/>
      <c r="E104" s="72"/>
      <c r="F104" s="72">
        <f t="shared" si="86"/>
        <v>0</v>
      </c>
      <c r="G104" s="72"/>
      <c r="H104" s="72"/>
      <c r="I104" s="72">
        <f t="shared" si="87"/>
        <v>0</v>
      </c>
      <c r="J104" s="72"/>
      <c r="K104" s="72"/>
      <c r="L104" s="72">
        <f t="shared" si="88"/>
        <v>0</v>
      </c>
      <c r="M104" s="72"/>
      <c r="N104" s="72"/>
      <c r="O104" s="136">
        <f t="shared" si="89"/>
        <v>0</v>
      </c>
      <c r="P104" s="137"/>
    </row>
    <row r="105" spans="1:16" ht="24" hidden="1" x14ac:dyDescent="0.25">
      <c r="A105" s="43">
        <v>2243</v>
      </c>
      <c r="B105" s="69" t="s">
        <v>114</v>
      </c>
      <c r="C105" s="70">
        <f t="shared" si="23"/>
        <v>0</v>
      </c>
      <c r="D105" s="72"/>
      <c r="E105" s="72"/>
      <c r="F105" s="72">
        <f t="shared" si="86"/>
        <v>0</v>
      </c>
      <c r="G105" s="72"/>
      <c r="H105" s="72"/>
      <c r="I105" s="72">
        <f t="shared" si="87"/>
        <v>0</v>
      </c>
      <c r="J105" s="72"/>
      <c r="K105" s="72"/>
      <c r="L105" s="72">
        <f t="shared" si="88"/>
        <v>0</v>
      </c>
      <c r="M105" s="72"/>
      <c r="N105" s="72"/>
      <c r="O105" s="136">
        <f t="shared" si="89"/>
        <v>0</v>
      </c>
      <c r="P105" s="137"/>
    </row>
    <row r="106" spans="1:16" hidden="1" x14ac:dyDescent="0.25">
      <c r="A106" s="43">
        <v>2244</v>
      </c>
      <c r="B106" s="69" t="s">
        <v>115</v>
      </c>
      <c r="C106" s="70">
        <f t="shared" si="23"/>
        <v>0</v>
      </c>
      <c r="D106" s="72"/>
      <c r="E106" s="72"/>
      <c r="F106" s="72">
        <f t="shared" si="86"/>
        <v>0</v>
      </c>
      <c r="G106" s="72"/>
      <c r="H106" s="72"/>
      <c r="I106" s="72">
        <f t="shared" si="87"/>
        <v>0</v>
      </c>
      <c r="J106" s="72"/>
      <c r="K106" s="72"/>
      <c r="L106" s="72">
        <f t="shared" si="88"/>
        <v>0</v>
      </c>
      <c r="M106" s="72"/>
      <c r="N106" s="72"/>
      <c r="O106" s="136">
        <f t="shared" si="89"/>
        <v>0</v>
      </c>
      <c r="P106" s="137"/>
    </row>
    <row r="107" spans="1:16" ht="24" hidden="1" x14ac:dyDescent="0.25">
      <c r="A107" s="43">
        <v>2246</v>
      </c>
      <c r="B107" s="69" t="s">
        <v>116</v>
      </c>
      <c r="C107" s="70">
        <f t="shared" si="23"/>
        <v>0</v>
      </c>
      <c r="D107" s="72"/>
      <c r="E107" s="72"/>
      <c r="F107" s="72">
        <f t="shared" si="86"/>
        <v>0</v>
      </c>
      <c r="G107" s="72"/>
      <c r="H107" s="72"/>
      <c r="I107" s="72">
        <f t="shared" si="87"/>
        <v>0</v>
      </c>
      <c r="J107" s="72"/>
      <c r="K107" s="72"/>
      <c r="L107" s="72">
        <f t="shared" si="88"/>
        <v>0</v>
      </c>
      <c r="M107" s="72"/>
      <c r="N107" s="72"/>
      <c r="O107" s="136">
        <f t="shared" si="89"/>
        <v>0</v>
      </c>
      <c r="P107" s="137"/>
    </row>
    <row r="108" spans="1:16" hidden="1" x14ac:dyDescent="0.25">
      <c r="A108" s="43">
        <v>2247</v>
      </c>
      <c r="B108" s="69" t="s">
        <v>117</v>
      </c>
      <c r="C108" s="70">
        <f t="shared" si="23"/>
        <v>0</v>
      </c>
      <c r="D108" s="72"/>
      <c r="E108" s="72"/>
      <c r="F108" s="72">
        <f t="shared" si="86"/>
        <v>0</v>
      </c>
      <c r="G108" s="72"/>
      <c r="H108" s="72"/>
      <c r="I108" s="72">
        <f t="shared" si="87"/>
        <v>0</v>
      </c>
      <c r="J108" s="72"/>
      <c r="K108" s="72"/>
      <c r="L108" s="72">
        <f t="shared" si="88"/>
        <v>0</v>
      </c>
      <c r="M108" s="72"/>
      <c r="N108" s="72"/>
      <c r="O108" s="136">
        <f t="shared" si="89"/>
        <v>0</v>
      </c>
      <c r="P108" s="137"/>
    </row>
    <row r="109" spans="1:16" ht="24" hidden="1" x14ac:dyDescent="0.25">
      <c r="A109" s="43">
        <v>2248</v>
      </c>
      <c r="B109" s="69" t="s">
        <v>118</v>
      </c>
      <c r="C109" s="70">
        <f t="shared" si="23"/>
        <v>0</v>
      </c>
      <c r="D109" s="72"/>
      <c r="E109" s="72"/>
      <c r="F109" s="72">
        <f t="shared" si="86"/>
        <v>0</v>
      </c>
      <c r="G109" s="72"/>
      <c r="H109" s="72"/>
      <c r="I109" s="72">
        <f t="shared" si="87"/>
        <v>0</v>
      </c>
      <c r="J109" s="72"/>
      <c r="K109" s="72"/>
      <c r="L109" s="72">
        <f t="shared" si="88"/>
        <v>0</v>
      </c>
      <c r="M109" s="72"/>
      <c r="N109" s="72"/>
      <c r="O109" s="136">
        <f t="shared" si="89"/>
        <v>0</v>
      </c>
      <c r="P109" s="137"/>
    </row>
    <row r="110" spans="1:16" ht="24" hidden="1" x14ac:dyDescent="0.25">
      <c r="A110" s="43">
        <v>2249</v>
      </c>
      <c r="B110" s="69" t="s">
        <v>119</v>
      </c>
      <c r="C110" s="70">
        <f t="shared" si="23"/>
        <v>0</v>
      </c>
      <c r="D110" s="72"/>
      <c r="E110" s="72"/>
      <c r="F110" s="72">
        <f t="shared" si="86"/>
        <v>0</v>
      </c>
      <c r="G110" s="72"/>
      <c r="H110" s="72"/>
      <c r="I110" s="72">
        <f t="shared" si="87"/>
        <v>0</v>
      </c>
      <c r="J110" s="72"/>
      <c r="K110" s="72"/>
      <c r="L110" s="72">
        <f t="shared" si="88"/>
        <v>0</v>
      </c>
      <c r="M110" s="72"/>
      <c r="N110" s="72"/>
      <c r="O110" s="136">
        <f t="shared" si="89"/>
        <v>0</v>
      </c>
      <c r="P110" s="137"/>
    </row>
    <row r="111" spans="1:16" hidden="1" x14ac:dyDescent="0.25">
      <c r="A111" s="138">
        <v>2250</v>
      </c>
      <c r="B111" s="69" t="s">
        <v>120</v>
      </c>
      <c r="C111" s="70">
        <f t="shared" si="23"/>
        <v>0</v>
      </c>
      <c r="D111" s="135">
        <f t="shared" ref="D111:E111" si="90">SUM(D112:D114)</f>
        <v>0</v>
      </c>
      <c r="E111" s="135">
        <f t="shared" si="90"/>
        <v>0</v>
      </c>
      <c r="F111" s="135">
        <f>SUM(F112:F114)</f>
        <v>0</v>
      </c>
      <c r="G111" s="135">
        <f t="shared" ref="G111:N111" si="91">SUM(G112:G114)</f>
        <v>0</v>
      </c>
      <c r="H111" s="135">
        <f t="shared" si="91"/>
        <v>0</v>
      </c>
      <c r="I111" s="135">
        <f t="shared" si="91"/>
        <v>0</v>
      </c>
      <c r="J111" s="135">
        <f t="shared" si="91"/>
        <v>0</v>
      </c>
      <c r="K111" s="135">
        <f t="shared" si="91"/>
        <v>0</v>
      </c>
      <c r="L111" s="135">
        <f t="shared" si="91"/>
        <v>0</v>
      </c>
      <c r="M111" s="135">
        <f t="shared" si="91"/>
        <v>0</v>
      </c>
      <c r="N111" s="135">
        <f t="shared" si="91"/>
        <v>0</v>
      </c>
      <c r="O111" s="139">
        <f>SUM(O112:O114)</f>
        <v>0</v>
      </c>
      <c r="P111" s="140"/>
    </row>
    <row r="112" spans="1:16" hidden="1" x14ac:dyDescent="0.25">
      <c r="A112" s="43">
        <v>2251</v>
      </c>
      <c r="B112" s="69" t="s">
        <v>121</v>
      </c>
      <c r="C112" s="70">
        <f t="shared" si="23"/>
        <v>0</v>
      </c>
      <c r="D112" s="72"/>
      <c r="E112" s="72"/>
      <c r="F112" s="72">
        <f t="shared" ref="F112:F114" si="92">D112+E112</f>
        <v>0</v>
      </c>
      <c r="G112" s="72"/>
      <c r="H112" s="72"/>
      <c r="I112" s="72">
        <f t="shared" ref="I112:I114" si="93">G112+H112</f>
        <v>0</v>
      </c>
      <c r="J112" s="72"/>
      <c r="K112" s="72"/>
      <c r="L112" s="72">
        <f t="shared" ref="L112:L114" si="94">J112+K112</f>
        <v>0</v>
      </c>
      <c r="M112" s="72"/>
      <c r="N112" s="72"/>
      <c r="O112" s="136">
        <f t="shared" ref="O112:O114" si="95">M112+N112</f>
        <v>0</v>
      </c>
      <c r="P112" s="137"/>
    </row>
    <row r="113" spans="1:17" ht="24" hidden="1" x14ac:dyDescent="0.25">
      <c r="A113" s="43">
        <v>2252</v>
      </c>
      <c r="B113" s="69" t="s">
        <v>122</v>
      </c>
      <c r="C113" s="70">
        <f t="shared" ref="C113:C176" si="96">SUM(F113,I113,L113,O113)</f>
        <v>0</v>
      </c>
      <c r="D113" s="72"/>
      <c r="E113" s="72"/>
      <c r="F113" s="72">
        <f t="shared" si="92"/>
        <v>0</v>
      </c>
      <c r="G113" s="72"/>
      <c r="H113" s="72"/>
      <c r="I113" s="72">
        <f t="shared" si="93"/>
        <v>0</v>
      </c>
      <c r="J113" s="72"/>
      <c r="K113" s="72"/>
      <c r="L113" s="72">
        <f t="shared" si="94"/>
        <v>0</v>
      </c>
      <c r="M113" s="72"/>
      <c r="N113" s="72"/>
      <c r="O113" s="136">
        <f t="shared" si="95"/>
        <v>0</v>
      </c>
      <c r="P113" s="137"/>
    </row>
    <row r="114" spans="1:17" ht="24" hidden="1" x14ac:dyDescent="0.25">
      <c r="A114" s="43">
        <v>2259</v>
      </c>
      <c r="B114" s="69" t="s">
        <v>123</v>
      </c>
      <c r="C114" s="70">
        <f t="shared" si="96"/>
        <v>0</v>
      </c>
      <c r="D114" s="72"/>
      <c r="E114" s="72"/>
      <c r="F114" s="72">
        <f t="shared" si="92"/>
        <v>0</v>
      </c>
      <c r="G114" s="72"/>
      <c r="H114" s="72"/>
      <c r="I114" s="72">
        <f t="shared" si="93"/>
        <v>0</v>
      </c>
      <c r="J114" s="72"/>
      <c r="K114" s="72"/>
      <c r="L114" s="72">
        <f t="shared" si="94"/>
        <v>0</v>
      </c>
      <c r="M114" s="72"/>
      <c r="N114" s="72"/>
      <c r="O114" s="136">
        <f t="shared" si="95"/>
        <v>0</v>
      </c>
      <c r="P114" s="137"/>
    </row>
    <row r="115" spans="1:17" hidden="1" x14ac:dyDescent="0.25">
      <c r="A115" s="138">
        <v>2260</v>
      </c>
      <c r="B115" s="69" t="s">
        <v>124</v>
      </c>
      <c r="C115" s="70">
        <f t="shared" si="96"/>
        <v>0</v>
      </c>
      <c r="D115" s="135">
        <f t="shared" ref="D115:E115" si="97">SUM(D116:D120)</f>
        <v>0</v>
      </c>
      <c r="E115" s="135">
        <f t="shared" si="97"/>
        <v>0</v>
      </c>
      <c r="F115" s="135">
        <f>SUM(F116:F120)</f>
        <v>0</v>
      </c>
      <c r="G115" s="135">
        <f t="shared" ref="G115:N115" si="98">SUM(G116:G120)</f>
        <v>0</v>
      </c>
      <c r="H115" s="135">
        <f t="shared" si="98"/>
        <v>0</v>
      </c>
      <c r="I115" s="135">
        <f t="shared" si="98"/>
        <v>0</v>
      </c>
      <c r="J115" s="135">
        <f t="shared" si="98"/>
        <v>0</v>
      </c>
      <c r="K115" s="135">
        <f t="shared" si="98"/>
        <v>0</v>
      </c>
      <c r="L115" s="135">
        <f t="shared" si="98"/>
        <v>0</v>
      </c>
      <c r="M115" s="135">
        <f t="shared" si="98"/>
        <v>0</v>
      </c>
      <c r="N115" s="135">
        <f t="shared" si="98"/>
        <v>0</v>
      </c>
      <c r="O115" s="139">
        <f>SUM(O116:O120)</f>
        <v>0</v>
      </c>
      <c r="P115" s="140"/>
    </row>
    <row r="116" spans="1:17" hidden="1" x14ac:dyDescent="0.25">
      <c r="A116" s="43">
        <v>2261</v>
      </c>
      <c r="B116" s="69" t="s">
        <v>125</v>
      </c>
      <c r="C116" s="70">
        <f t="shared" si="96"/>
        <v>0</v>
      </c>
      <c r="D116" s="72"/>
      <c r="E116" s="72"/>
      <c r="F116" s="72">
        <f t="shared" ref="F116:F120" si="99">D116+E116</f>
        <v>0</v>
      </c>
      <c r="G116" s="72"/>
      <c r="H116" s="72"/>
      <c r="I116" s="72">
        <f t="shared" ref="I116:I120" si="100">G116+H116</f>
        <v>0</v>
      </c>
      <c r="J116" s="72"/>
      <c r="K116" s="72"/>
      <c r="L116" s="72">
        <f t="shared" ref="L116:L120" si="101">J116+K116</f>
        <v>0</v>
      </c>
      <c r="M116" s="72"/>
      <c r="N116" s="72"/>
      <c r="O116" s="136">
        <f t="shared" ref="O116:O120" si="102">M116+N116</f>
        <v>0</v>
      </c>
      <c r="P116" s="137"/>
    </row>
    <row r="117" spans="1:17" hidden="1" x14ac:dyDescent="0.25">
      <c r="A117" s="43">
        <v>2262</v>
      </c>
      <c r="B117" s="69" t="s">
        <v>126</v>
      </c>
      <c r="C117" s="70">
        <f t="shared" si="96"/>
        <v>0</v>
      </c>
      <c r="D117" s="72"/>
      <c r="E117" s="72"/>
      <c r="F117" s="72">
        <f t="shared" si="99"/>
        <v>0</v>
      </c>
      <c r="G117" s="72"/>
      <c r="H117" s="72"/>
      <c r="I117" s="72">
        <f t="shared" si="100"/>
        <v>0</v>
      </c>
      <c r="J117" s="72"/>
      <c r="K117" s="72"/>
      <c r="L117" s="72">
        <f t="shared" si="101"/>
        <v>0</v>
      </c>
      <c r="M117" s="72"/>
      <c r="N117" s="72"/>
      <c r="O117" s="136">
        <f t="shared" si="102"/>
        <v>0</v>
      </c>
      <c r="P117" s="137"/>
    </row>
    <row r="118" spans="1:17" hidden="1" x14ac:dyDescent="0.25">
      <c r="A118" s="43">
        <v>2263</v>
      </c>
      <c r="B118" s="69" t="s">
        <v>127</v>
      </c>
      <c r="C118" s="70">
        <f t="shared" si="96"/>
        <v>0</v>
      </c>
      <c r="D118" s="72"/>
      <c r="E118" s="72"/>
      <c r="F118" s="72">
        <f t="shared" si="99"/>
        <v>0</v>
      </c>
      <c r="G118" s="72"/>
      <c r="H118" s="72"/>
      <c r="I118" s="72">
        <f t="shared" si="100"/>
        <v>0</v>
      </c>
      <c r="J118" s="72"/>
      <c r="K118" s="72"/>
      <c r="L118" s="72">
        <f t="shared" si="101"/>
        <v>0</v>
      </c>
      <c r="M118" s="72"/>
      <c r="N118" s="72"/>
      <c r="O118" s="136">
        <f t="shared" si="102"/>
        <v>0</v>
      </c>
      <c r="P118" s="137"/>
    </row>
    <row r="119" spans="1:17" ht="24" hidden="1" x14ac:dyDescent="0.25">
      <c r="A119" s="43">
        <v>2264</v>
      </c>
      <c r="B119" s="69" t="s">
        <v>128</v>
      </c>
      <c r="C119" s="70">
        <f t="shared" si="96"/>
        <v>0</v>
      </c>
      <c r="D119" s="72"/>
      <c r="E119" s="72"/>
      <c r="F119" s="72">
        <f t="shared" si="99"/>
        <v>0</v>
      </c>
      <c r="G119" s="72"/>
      <c r="H119" s="72"/>
      <c r="I119" s="72">
        <f t="shared" si="100"/>
        <v>0</v>
      </c>
      <c r="J119" s="72"/>
      <c r="K119" s="72"/>
      <c r="L119" s="72">
        <f t="shared" si="101"/>
        <v>0</v>
      </c>
      <c r="M119" s="72"/>
      <c r="N119" s="72"/>
      <c r="O119" s="136">
        <f t="shared" si="102"/>
        <v>0</v>
      </c>
      <c r="P119" s="137"/>
    </row>
    <row r="120" spans="1:17" hidden="1" x14ac:dyDescent="0.25">
      <c r="A120" s="43">
        <v>2269</v>
      </c>
      <c r="B120" s="69" t="s">
        <v>129</v>
      </c>
      <c r="C120" s="70">
        <f t="shared" si="96"/>
        <v>0</v>
      </c>
      <c r="D120" s="72"/>
      <c r="E120" s="72"/>
      <c r="F120" s="72">
        <f t="shared" si="99"/>
        <v>0</v>
      </c>
      <c r="G120" s="72"/>
      <c r="H120" s="72"/>
      <c r="I120" s="72">
        <f t="shared" si="100"/>
        <v>0</v>
      </c>
      <c r="J120" s="72"/>
      <c r="K120" s="72"/>
      <c r="L120" s="72">
        <f t="shared" si="101"/>
        <v>0</v>
      </c>
      <c r="M120" s="72"/>
      <c r="N120" s="72"/>
      <c r="O120" s="136">
        <f t="shared" si="102"/>
        <v>0</v>
      </c>
      <c r="P120" s="137"/>
    </row>
    <row r="121" spans="1:17" x14ac:dyDescent="0.25">
      <c r="A121" s="138">
        <v>2270</v>
      </c>
      <c r="B121" s="69" t="s">
        <v>130</v>
      </c>
      <c r="C121" s="70">
        <f t="shared" si="96"/>
        <v>93798</v>
      </c>
      <c r="D121" s="135">
        <f t="shared" ref="D121:E121" si="103">SUM(D122:D126)</f>
        <v>98033</v>
      </c>
      <c r="E121" s="139">
        <f t="shared" si="103"/>
        <v>-4235</v>
      </c>
      <c r="F121" s="421">
        <f>SUM(F122:F126)</f>
        <v>93798</v>
      </c>
      <c r="G121" s="420">
        <f t="shared" ref="G121:N121" si="104">SUM(G122:G126)</f>
        <v>0</v>
      </c>
      <c r="H121" s="135">
        <f t="shared" si="104"/>
        <v>0</v>
      </c>
      <c r="I121" s="135">
        <f t="shared" si="104"/>
        <v>0</v>
      </c>
      <c r="J121" s="135">
        <f t="shared" si="104"/>
        <v>0</v>
      </c>
      <c r="K121" s="139">
        <f t="shared" si="104"/>
        <v>0</v>
      </c>
      <c r="L121" s="421">
        <f t="shared" si="104"/>
        <v>0</v>
      </c>
      <c r="M121" s="420">
        <f t="shared" si="104"/>
        <v>0</v>
      </c>
      <c r="N121" s="135">
        <f t="shared" si="104"/>
        <v>0</v>
      </c>
      <c r="O121" s="139">
        <f>SUM(O122:O126)</f>
        <v>0</v>
      </c>
      <c r="P121" s="140"/>
      <c r="Q121" s="311"/>
    </row>
    <row r="122" spans="1:17" hidden="1" x14ac:dyDescent="0.25">
      <c r="A122" s="43">
        <v>2272</v>
      </c>
      <c r="B122" s="148" t="s">
        <v>131</v>
      </c>
      <c r="C122" s="70">
        <f t="shared" si="96"/>
        <v>0</v>
      </c>
      <c r="D122" s="72"/>
      <c r="E122" s="72"/>
      <c r="F122" s="72">
        <f t="shared" ref="F122:F126" si="105">D122+E122</f>
        <v>0</v>
      </c>
      <c r="G122" s="72"/>
      <c r="H122" s="72"/>
      <c r="I122" s="72">
        <f t="shared" ref="I122:I126" si="106">G122+H122</f>
        <v>0</v>
      </c>
      <c r="J122" s="72"/>
      <c r="K122" s="72"/>
      <c r="L122" s="72">
        <f t="shared" ref="L122:L126" si="107">J122+K122</f>
        <v>0</v>
      </c>
      <c r="M122" s="72"/>
      <c r="N122" s="72"/>
      <c r="O122" s="136">
        <f t="shared" ref="O122:O126" si="108">M122+N122</f>
        <v>0</v>
      </c>
      <c r="P122" s="137"/>
    </row>
    <row r="123" spans="1:17" ht="24" hidden="1" x14ac:dyDescent="0.25">
      <c r="A123" s="43">
        <v>2274</v>
      </c>
      <c r="B123" s="149" t="s">
        <v>132</v>
      </c>
      <c r="C123" s="70">
        <f t="shared" si="96"/>
        <v>0</v>
      </c>
      <c r="D123" s="72"/>
      <c r="E123" s="72"/>
      <c r="F123" s="72">
        <f t="shared" si="105"/>
        <v>0</v>
      </c>
      <c r="G123" s="72"/>
      <c r="H123" s="72"/>
      <c r="I123" s="72">
        <f t="shared" si="106"/>
        <v>0</v>
      </c>
      <c r="J123" s="72"/>
      <c r="K123" s="72"/>
      <c r="L123" s="72">
        <f t="shared" si="107"/>
        <v>0</v>
      </c>
      <c r="M123" s="72"/>
      <c r="N123" s="72"/>
      <c r="O123" s="136">
        <f t="shared" si="108"/>
        <v>0</v>
      </c>
      <c r="P123" s="137"/>
    </row>
    <row r="124" spans="1:17" ht="24" x14ac:dyDescent="0.25">
      <c r="A124" s="43">
        <v>2275</v>
      </c>
      <c r="B124" s="69" t="s">
        <v>133</v>
      </c>
      <c r="C124" s="70">
        <f t="shared" si="96"/>
        <v>93798</v>
      </c>
      <c r="D124" s="72">
        <v>98033</v>
      </c>
      <c r="E124" s="136">
        <v>-4235</v>
      </c>
      <c r="F124" s="419">
        <f t="shared" si="105"/>
        <v>93798</v>
      </c>
      <c r="G124" s="418"/>
      <c r="H124" s="72"/>
      <c r="I124" s="72">
        <f t="shared" si="106"/>
        <v>0</v>
      </c>
      <c r="J124" s="72"/>
      <c r="K124" s="136"/>
      <c r="L124" s="419">
        <f t="shared" si="107"/>
        <v>0</v>
      </c>
      <c r="M124" s="418"/>
      <c r="N124" s="72"/>
      <c r="O124" s="136">
        <f t="shared" si="108"/>
        <v>0</v>
      </c>
      <c r="P124" s="137"/>
      <c r="Q124" s="311"/>
    </row>
    <row r="125" spans="1:17" ht="36" hidden="1" x14ac:dyDescent="0.25">
      <c r="A125" s="43">
        <v>2276</v>
      </c>
      <c r="B125" s="69" t="s">
        <v>134</v>
      </c>
      <c r="C125" s="70">
        <f t="shared" si="96"/>
        <v>0</v>
      </c>
      <c r="D125" s="72"/>
      <c r="E125" s="72"/>
      <c r="F125" s="72">
        <f t="shared" si="105"/>
        <v>0</v>
      </c>
      <c r="G125" s="72"/>
      <c r="H125" s="72"/>
      <c r="I125" s="72">
        <f t="shared" si="106"/>
        <v>0</v>
      </c>
      <c r="J125" s="72"/>
      <c r="K125" s="72"/>
      <c r="L125" s="72">
        <f t="shared" si="107"/>
        <v>0</v>
      </c>
      <c r="M125" s="72"/>
      <c r="N125" s="72"/>
      <c r="O125" s="136">
        <f t="shared" si="108"/>
        <v>0</v>
      </c>
      <c r="P125" s="137"/>
    </row>
    <row r="126" spans="1:17" ht="24" hidden="1" x14ac:dyDescent="0.25">
      <c r="A126" s="43">
        <v>2279</v>
      </c>
      <c r="B126" s="69" t="s">
        <v>135</v>
      </c>
      <c r="C126" s="70">
        <f t="shared" si="96"/>
        <v>0</v>
      </c>
      <c r="D126" s="72"/>
      <c r="E126" s="72"/>
      <c r="F126" s="72">
        <f t="shared" si="105"/>
        <v>0</v>
      </c>
      <c r="G126" s="72"/>
      <c r="H126" s="72"/>
      <c r="I126" s="72">
        <f t="shared" si="106"/>
        <v>0</v>
      </c>
      <c r="J126" s="72"/>
      <c r="K126" s="72"/>
      <c r="L126" s="72">
        <f t="shared" si="107"/>
        <v>0</v>
      </c>
      <c r="M126" s="72"/>
      <c r="N126" s="72"/>
      <c r="O126" s="136">
        <f t="shared" si="108"/>
        <v>0</v>
      </c>
      <c r="P126" s="137"/>
    </row>
    <row r="127" spans="1:17" ht="24" hidden="1" x14ac:dyDescent="0.25">
      <c r="A127" s="211">
        <v>2280</v>
      </c>
      <c r="B127" s="63" t="s">
        <v>136</v>
      </c>
      <c r="C127" s="64">
        <f t="shared" si="96"/>
        <v>0</v>
      </c>
      <c r="D127" s="132">
        <f t="shared" ref="D127:O127" si="109">SUM(D128)</f>
        <v>0</v>
      </c>
      <c r="E127" s="132">
        <f t="shared" si="109"/>
        <v>0</v>
      </c>
      <c r="F127" s="132">
        <f t="shared" si="109"/>
        <v>0</v>
      </c>
      <c r="G127" s="132">
        <f t="shared" si="109"/>
        <v>0</v>
      </c>
      <c r="H127" s="132">
        <f t="shared" si="109"/>
        <v>0</v>
      </c>
      <c r="I127" s="132">
        <f t="shared" si="109"/>
        <v>0</v>
      </c>
      <c r="J127" s="132">
        <f t="shared" si="109"/>
        <v>0</v>
      </c>
      <c r="K127" s="132">
        <f t="shared" si="109"/>
        <v>0</v>
      </c>
      <c r="L127" s="132">
        <f t="shared" si="109"/>
        <v>0</v>
      </c>
      <c r="M127" s="132">
        <f t="shared" si="109"/>
        <v>0</v>
      </c>
      <c r="N127" s="132">
        <f t="shared" si="109"/>
        <v>0</v>
      </c>
      <c r="O127" s="139">
        <f t="shared" si="109"/>
        <v>0</v>
      </c>
      <c r="P127" s="140"/>
    </row>
    <row r="128" spans="1:17" ht="24" hidden="1" x14ac:dyDescent="0.25">
      <c r="A128" s="43">
        <v>2283</v>
      </c>
      <c r="B128" s="69" t="s">
        <v>137</v>
      </c>
      <c r="C128" s="70">
        <f t="shared" si="96"/>
        <v>0</v>
      </c>
      <c r="D128" s="72"/>
      <c r="E128" s="72"/>
      <c r="F128" s="72">
        <f>D128+E128</f>
        <v>0</v>
      </c>
      <c r="G128" s="72"/>
      <c r="H128" s="72"/>
      <c r="I128" s="72">
        <f>G128+H128</f>
        <v>0</v>
      </c>
      <c r="J128" s="72"/>
      <c r="K128" s="72"/>
      <c r="L128" s="72">
        <f>J128+K128</f>
        <v>0</v>
      </c>
      <c r="M128" s="72"/>
      <c r="N128" s="72"/>
      <c r="O128" s="136">
        <f>M128+N128</f>
        <v>0</v>
      </c>
      <c r="P128" s="137"/>
    </row>
    <row r="129" spans="1:16" ht="38.25" hidden="1" customHeight="1" x14ac:dyDescent="0.25">
      <c r="A129" s="55">
        <v>2300</v>
      </c>
      <c r="B129" s="127" t="s">
        <v>138</v>
      </c>
      <c r="C129" s="56">
        <f t="shared" si="96"/>
        <v>0</v>
      </c>
      <c r="D129" s="57">
        <f t="shared" ref="D129:E129" si="110">SUM(D130,D135,D139,D140,D143,D150,D158,D159,D162)</f>
        <v>0</v>
      </c>
      <c r="E129" s="57">
        <f t="shared" si="110"/>
        <v>0</v>
      </c>
      <c r="F129" s="57">
        <f>SUM(F130,F135,F139,F140,F143,F150,F158,F159,F162)</f>
        <v>0</v>
      </c>
      <c r="G129" s="57">
        <f t="shared" ref="G129:N129" si="111">SUM(G130,G135,G139,G140,G143,G150,G158,G159,G162)</f>
        <v>0</v>
      </c>
      <c r="H129" s="57">
        <f t="shared" si="111"/>
        <v>0</v>
      </c>
      <c r="I129" s="57">
        <f t="shared" si="111"/>
        <v>0</v>
      </c>
      <c r="J129" s="57">
        <f t="shared" si="111"/>
        <v>0</v>
      </c>
      <c r="K129" s="57">
        <f t="shared" si="111"/>
        <v>0</v>
      </c>
      <c r="L129" s="57">
        <f t="shared" si="111"/>
        <v>0</v>
      </c>
      <c r="M129" s="57">
        <f t="shared" si="111"/>
        <v>0</v>
      </c>
      <c r="N129" s="57">
        <f t="shared" si="111"/>
        <v>0</v>
      </c>
      <c r="O129" s="144">
        <f>SUM(O130,O135,O139,O140,O143,O150,O158,O159,O162)</f>
        <v>0</v>
      </c>
      <c r="P129" s="145"/>
    </row>
    <row r="130" spans="1:16" ht="24" hidden="1" x14ac:dyDescent="0.25">
      <c r="A130" s="211">
        <v>2310</v>
      </c>
      <c r="B130" s="63" t="s">
        <v>139</v>
      </c>
      <c r="C130" s="64">
        <f t="shared" si="96"/>
        <v>0</v>
      </c>
      <c r="D130" s="132">
        <f t="shared" ref="D130:O130" si="112">SUM(D131:D134)</f>
        <v>0</v>
      </c>
      <c r="E130" s="132">
        <f t="shared" si="112"/>
        <v>0</v>
      </c>
      <c r="F130" s="132">
        <f t="shared" si="112"/>
        <v>0</v>
      </c>
      <c r="G130" s="132">
        <f t="shared" si="112"/>
        <v>0</v>
      </c>
      <c r="H130" s="132">
        <f t="shared" si="112"/>
        <v>0</v>
      </c>
      <c r="I130" s="132">
        <f t="shared" si="112"/>
        <v>0</v>
      </c>
      <c r="J130" s="132">
        <f t="shared" si="112"/>
        <v>0</v>
      </c>
      <c r="K130" s="132">
        <f t="shared" si="112"/>
        <v>0</v>
      </c>
      <c r="L130" s="132">
        <f t="shared" si="112"/>
        <v>0</v>
      </c>
      <c r="M130" s="132">
        <f t="shared" si="112"/>
        <v>0</v>
      </c>
      <c r="N130" s="132">
        <f t="shared" si="112"/>
        <v>0</v>
      </c>
      <c r="O130" s="150">
        <f t="shared" si="112"/>
        <v>0</v>
      </c>
      <c r="P130" s="146"/>
    </row>
    <row r="131" spans="1:16" hidden="1" x14ac:dyDescent="0.25">
      <c r="A131" s="43">
        <v>2311</v>
      </c>
      <c r="B131" s="69" t="s">
        <v>140</v>
      </c>
      <c r="C131" s="70">
        <f t="shared" si="96"/>
        <v>0</v>
      </c>
      <c r="D131" s="72"/>
      <c r="E131" s="72"/>
      <c r="F131" s="72">
        <f t="shared" ref="F131:F134" si="113">D131+E131</f>
        <v>0</v>
      </c>
      <c r="G131" s="72"/>
      <c r="H131" s="72"/>
      <c r="I131" s="72">
        <f t="shared" ref="I131:I134" si="114">G131+H131</f>
        <v>0</v>
      </c>
      <c r="J131" s="72"/>
      <c r="K131" s="72"/>
      <c r="L131" s="72">
        <f t="shared" ref="L131:L134" si="115">J131+K131</f>
        <v>0</v>
      </c>
      <c r="M131" s="72"/>
      <c r="N131" s="72"/>
      <c r="O131" s="136">
        <f t="shared" ref="O131:O134" si="116">M131+N131</f>
        <v>0</v>
      </c>
      <c r="P131" s="137"/>
    </row>
    <row r="132" spans="1:16" hidden="1" x14ac:dyDescent="0.25">
      <c r="A132" s="43">
        <v>2312</v>
      </c>
      <c r="B132" s="69" t="s">
        <v>141</v>
      </c>
      <c r="C132" s="70">
        <f t="shared" si="96"/>
        <v>0</v>
      </c>
      <c r="D132" s="72"/>
      <c r="E132" s="72"/>
      <c r="F132" s="72">
        <f t="shared" si="113"/>
        <v>0</v>
      </c>
      <c r="G132" s="72"/>
      <c r="H132" s="72"/>
      <c r="I132" s="72">
        <f t="shared" si="114"/>
        <v>0</v>
      </c>
      <c r="J132" s="72"/>
      <c r="K132" s="72"/>
      <c r="L132" s="72">
        <f t="shared" si="115"/>
        <v>0</v>
      </c>
      <c r="M132" s="72"/>
      <c r="N132" s="72"/>
      <c r="O132" s="136">
        <f t="shared" si="116"/>
        <v>0</v>
      </c>
      <c r="P132" s="137"/>
    </row>
    <row r="133" spans="1:16" hidden="1" x14ac:dyDescent="0.25">
      <c r="A133" s="43">
        <v>2313</v>
      </c>
      <c r="B133" s="69" t="s">
        <v>142</v>
      </c>
      <c r="C133" s="70">
        <f t="shared" si="96"/>
        <v>0</v>
      </c>
      <c r="D133" s="72"/>
      <c r="E133" s="72"/>
      <c r="F133" s="72">
        <f t="shared" si="113"/>
        <v>0</v>
      </c>
      <c r="G133" s="72"/>
      <c r="H133" s="72"/>
      <c r="I133" s="72">
        <f t="shared" si="114"/>
        <v>0</v>
      </c>
      <c r="J133" s="72"/>
      <c r="K133" s="72"/>
      <c r="L133" s="72">
        <f t="shared" si="115"/>
        <v>0</v>
      </c>
      <c r="M133" s="72"/>
      <c r="N133" s="72"/>
      <c r="O133" s="136">
        <f t="shared" si="116"/>
        <v>0</v>
      </c>
      <c r="P133" s="137"/>
    </row>
    <row r="134" spans="1:16" ht="47.25" hidden="1" customHeight="1" x14ac:dyDescent="0.25">
      <c r="A134" s="43">
        <v>2314</v>
      </c>
      <c r="B134" s="69" t="s">
        <v>143</v>
      </c>
      <c r="C134" s="70">
        <f t="shared" si="96"/>
        <v>0</v>
      </c>
      <c r="D134" s="72"/>
      <c r="E134" s="72"/>
      <c r="F134" s="72">
        <f t="shared" si="113"/>
        <v>0</v>
      </c>
      <c r="G134" s="72"/>
      <c r="H134" s="72"/>
      <c r="I134" s="72">
        <f t="shared" si="114"/>
        <v>0</v>
      </c>
      <c r="J134" s="72"/>
      <c r="K134" s="72"/>
      <c r="L134" s="72">
        <f t="shared" si="115"/>
        <v>0</v>
      </c>
      <c r="M134" s="72"/>
      <c r="N134" s="72"/>
      <c r="O134" s="136">
        <f t="shared" si="116"/>
        <v>0</v>
      </c>
      <c r="P134" s="137"/>
    </row>
    <row r="135" spans="1:16" hidden="1" x14ac:dyDescent="0.25">
      <c r="A135" s="138">
        <v>2320</v>
      </c>
      <c r="B135" s="69" t="s">
        <v>144</v>
      </c>
      <c r="C135" s="70">
        <f t="shared" si="96"/>
        <v>0</v>
      </c>
      <c r="D135" s="135">
        <f t="shared" ref="D135:E135" si="117">SUM(D136:D138)</f>
        <v>0</v>
      </c>
      <c r="E135" s="135">
        <f t="shared" si="117"/>
        <v>0</v>
      </c>
      <c r="F135" s="135">
        <f>SUM(F136:F138)</f>
        <v>0</v>
      </c>
      <c r="G135" s="135">
        <f t="shared" ref="G135:N135" si="118">SUM(G136:G138)</f>
        <v>0</v>
      </c>
      <c r="H135" s="135">
        <f t="shared" si="118"/>
        <v>0</v>
      </c>
      <c r="I135" s="135">
        <f t="shared" si="118"/>
        <v>0</v>
      </c>
      <c r="J135" s="135">
        <f t="shared" si="118"/>
        <v>0</v>
      </c>
      <c r="K135" s="135">
        <f t="shared" si="118"/>
        <v>0</v>
      </c>
      <c r="L135" s="135">
        <f t="shared" si="118"/>
        <v>0</v>
      </c>
      <c r="M135" s="135">
        <f t="shared" si="118"/>
        <v>0</v>
      </c>
      <c r="N135" s="135">
        <f t="shared" si="118"/>
        <v>0</v>
      </c>
      <c r="O135" s="139">
        <f>SUM(O136:O138)</f>
        <v>0</v>
      </c>
      <c r="P135" s="140"/>
    </row>
    <row r="136" spans="1:16" hidden="1" x14ac:dyDescent="0.25">
      <c r="A136" s="43">
        <v>2321</v>
      </c>
      <c r="B136" s="69" t="s">
        <v>145</v>
      </c>
      <c r="C136" s="70">
        <f t="shared" si="96"/>
        <v>0</v>
      </c>
      <c r="D136" s="72"/>
      <c r="E136" s="72"/>
      <c r="F136" s="72">
        <f t="shared" ref="F136:F139" si="119">D136+E136</f>
        <v>0</v>
      </c>
      <c r="G136" s="72"/>
      <c r="H136" s="72"/>
      <c r="I136" s="72">
        <f t="shared" ref="I136:I139" si="120">G136+H136</f>
        <v>0</v>
      </c>
      <c r="J136" s="72"/>
      <c r="K136" s="72"/>
      <c r="L136" s="72">
        <f t="shared" ref="L136:L139" si="121">J136+K136</f>
        <v>0</v>
      </c>
      <c r="M136" s="72"/>
      <c r="N136" s="72"/>
      <c r="O136" s="136">
        <f t="shared" ref="O136:O139" si="122">M136+N136</f>
        <v>0</v>
      </c>
      <c r="P136" s="137"/>
    </row>
    <row r="137" spans="1:16" hidden="1" x14ac:dyDescent="0.25">
      <c r="A137" s="43">
        <v>2322</v>
      </c>
      <c r="B137" s="69" t="s">
        <v>146</v>
      </c>
      <c r="C137" s="70">
        <f t="shared" si="96"/>
        <v>0</v>
      </c>
      <c r="D137" s="72"/>
      <c r="E137" s="72"/>
      <c r="F137" s="72">
        <f t="shared" si="119"/>
        <v>0</v>
      </c>
      <c r="G137" s="72"/>
      <c r="H137" s="72"/>
      <c r="I137" s="72">
        <f t="shared" si="120"/>
        <v>0</v>
      </c>
      <c r="J137" s="72"/>
      <c r="K137" s="72"/>
      <c r="L137" s="72">
        <f t="shared" si="121"/>
        <v>0</v>
      </c>
      <c r="M137" s="72"/>
      <c r="N137" s="72"/>
      <c r="O137" s="136">
        <f t="shared" si="122"/>
        <v>0</v>
      </c>
      <c r="P137" s="137"/>
    </row>
    <row r="138" spans="1:16" ht="10.5" hidden="1" customHeight="1" x14ac:dyDescent="0.25">
      <c r="A138" s="43">
        <v>2329</v>
      </c>
      <c r="B138" s="69" t="s">
        <v>147</v>
      </c>
      <c r="C138" s="70">
        <f t="shared" si="96"/>
        <v>0</v>
      </c>
      <c r="D138" s="72"/>
      <c r="E138" s="72"/>
      <c r="F138" s="72">
        <f t="shared" si="119"/>
        <v>0</v>
      </c>
      <c r="G138" s="72"/>
      <c r="H138" s="72"/>
      <c r="I138" s="72">
        <f t="shared" si="120"/>
        <v>0</v>
      </c>
      <c r="J138" s="72"/>
      <c r="K138" s="72"/>
      <c r="L138" s="72">
        <f t="shared" si="121"/>
        <v>0</v>
      </c>
      <c r="M138" s="72"/>
      <c r="N138" s="72"/>
      <c r="O138" s="136">
        <f t="shared" si="122"/>
        <v>0</v>
      </c>
      <c r="P138" s="137"/>
    </row>
    <row r="139" spans="1:16" hidden="1" x14ac:dyDescent="0.25">
      <c r="A139" s="138">
        <v>2330</v>
      </c>
      <c r="B139" s="69" t="s">
        <v>148</v>
      </c>
      <c r="C139" s="70">
        <f t="shared" si="96"/>
        <v>0</v>
      </c>
      <c r="D139" s="72"/>
      <c r="E139" s="72"/>
      <c r="F139" s="72">
        <f t="shared" si="119"/>
        <v>0</v>
      </c>
      <c r="G139" s="72"/>
      <c r="H139" s="72"/>
      <c r="I139" s="72">
        <f t="shared" si="120"/>
        <v>0</v>
      </c>
      <c r="J139" s="72"/>
      <c r="K139" s="72"/>
      <c r="L139" s="72">
        <f t="shared" si="121"/>
        <v>0</v>
      </c>
      <c r="M139" s="72"/>
      <c r="N139" s="72"/>
      <c r="O139" s="136">
        <f t="shared" si="122"/>
        <v>0</v>
      </c>
      <c r="P139" s="137"/>
    </row>
    <row r="140" spans="1:16" ht="48" hidden="1" x14ac:dyDescent="0.25">
      <c r="A140" s="138">
        <v>2340</v>
      </c>
      <c r="B140" s="69" t="s">
        <v>149</v>
      </c>
      <c r="C140" s="70">
        <f t="shared" si="96"/>
        <v>0</v>
      </c>
      <c r="D140" s="135">
        <f t="shared" ref="D140:E140" si="123">SUM(D141:D142)</f>
        <v>0</v>
      </c>
      <c r="E140" s="135">
        <f t="shared" si="123"/>
        <v>0</v>
      </c>
      <c r="F140" s="135">
        <f>SUM(F141:F142)</f>
        <v>0</v>
      </c>
      <c r="G140" s="135">
        <f t="shared" ref="G140:N140" si="124">SUM(G141:G142)</f>
        <v>0</v>
      </c>
      <c r="H140" s="135">
        <f t="shared" si="124"/>
        <v>0</v>
      </c>
      <c r="I140" s="135">
        <f t="shared" si="124"/>
        <v>0</v>
      </c>
      <c r="J140" s="135">
        <f t="shared" si="124"/>
        <v>0</v>
      </c>
      <c r="K140" s="135">
        <f t="shared" si="124"/>
        <v>0</v>
      </c>
      <c r="L140" s="135">
        <f t="shared" si="124"/>
        <v>0</v>
      </c>
      <c r="M140" s="135">
        <f t="shared" si="124"/>
        <v>0</v>
      </c>
      <c r="N140" s="135">
        <f t="shared" si="124"/>
        <v>0</v>
      </c>
      <c r="O140" s="139">
        <f>SUM(O141:O142)</f>
        <v>0</v>
      </c>
      <c r="P140" s="140"/>
    </row>
    <row r="141" spans="1:16" hidden="1" x14ac:dyDescent="0.25">
      <c r="A141" s="43">
        <v>2341</v>
      </c>
      <c r="B141" s="69" t="s">
        <v>150</v>
      </c>
      <c r="C141" s="70">
        <f t="shared" si="96"/>
        <v>0</v>
      </c>
      <c r="D141" s="72"/>
      <c r="E141" s="72"/>
      <c r="F141" s="72">
        <f t="shared" ref="F141:F142" si="125">D141+E141</f>
        <v>0</v>
      </c>
      <c r="G141" s="72"/>
      <c r="H141" s="72"/>
      <c r="I141" s="72">
        <f t="shared" ref="I141:I142" si="126">G141+H141</f>
        <v>0</v>
      </c>
      <c r="J141" s="72"/>
      <c r="K141" s="72"/>
      <c r="L141" s="72">
        <f t="shared" ref="L141:L142" si="127">J141+K141</f>
        <v>0</v>
      </c>
      <c r="M141" s="72"/>
      <c r="N141" s="72"/>
      <c r="O141" s="136">
        <f t="shared" ref="O141:O142" si="128">M141+N141</f>
        <v>0</v>
      </c>
      <c r="P141" s="137"/>
    </row>
    <row r="142" spans="1:16" ht="24" hidden="1" x14ac:dyDescent="0.25">
      <c r="A142" s="43">
        <v>2344</v>
      </c>
      <c r="B142" s="69" t="s">
        <v>151</v>
      </c>
      <c r="C142" s="70">
        <f t="shared" si="96"/>
        <v>0</v>
      </c>
      <c r="D142" s="72"/>
      <c r="E142" s="72"/>
      <c r="F142" s="72">
        <f t="shared" si="125"/>
        <v>0</v>
      </c>
      <c r="G142" s="72"/>
      <c r="H142" s="72"/>
      <c r="I142" s="72">
        <f t="shared" si="126"/>
        <v>0</v>
      </c>
      <c r="J142" s="72"/>
      <c r="K142" s="72"/>
      <c r="L142" s="72">
        <f t="shared" si="127"/>
        <v>0</v>
      </c>
      <c r="M142" s="72"/>
      <c r="N142" s="72"/>
      <c r="O142" s="136">
        <f t="shared" si="128"/>
        <v>0</v>
      </c>
      <c r="P142" s="137"/>
    </row>
    <row r="143" spans="1:16" ht="24" hidden="1" x14ac:dyDescent="0.25">
      <c r="A143" s="129">
        <v>2350</v>
      </c>
      <c r="B143" s="93" t="s">
        <v>152</v>
      </c>
      <c r="C143" s="99">
        <f t="shared" si="96"/>
        <v>0</v>
      </c>
      <c r="D143" s="100">
        <f t="shared" ref="D143:E143" si="129">SUM(D144:D149)</f>
        <v>0</v>
      </c>
      <c r="E143" s="100">
        <f t="shared" si="129"/>
        <v>0</v>
      </c>
      <c r="F143" s="100">
        <f>SUM(F144:F149)</f>
        <v>0</v>
      </c>
      <c r="G143" s="100">
        <f t="shared" ref="G143:N143" si="130">SUM(G144:G149)</f>
        <v>0</v>
      </c>
      <c r="H143" s="100">
        <f t="shared" si="130"/>
        <v>0</v>
      </c>
      <c r="I143" s="100">
        <f t="shared" si="130"/>
        <v>0</v>
      </c>
      <c r="J143" s="100">
        <f t="shared" si="130"/>
        <v>0</v>
      </c>
      <c r="K143" s="100">
        <f t="shared" si="130"/>
        <v>0</v>
      </c>
      <c r="L143" s="100">
        <f t="shared" si="130"/>
        <v>0</v>
      </c>
      <c r="M143" s="100">
        <f t="shared" si="130"/>
        <v>0</v>
      </c>
      <c r="N143" s="100">
        <f t="shared" si="130"/>
        <v>0</v>
      </c>
      <c r="O143" s="130">
        <f>SUM(O144:O149)</f>
        <v>0</v>
      </c>
      <c r="P143" s="131"/>
    </row>
    <row r="144" spans="1:16" hidden="1" x14ac:dyDescent="0.25">
      <c r="A144" s="37">
        <v>2351</v>
      </c>
      <c r="B144" s="63" t="s">
        <v>153</v>
      </c>
      <c r="C144" s="64">
        <f t="shared" si="96"/>
        <v>0</v>
      </c>
      <c r="D144" s="66"/>
      <c r="E144" s="66"/>
      <c r="F144" s="66">
        <f t="shared" ref="F144:F149" si="131">D144+E144</f>
        <v>0</v>
      </c>
      <c r="G144" s="66"/>
      <c r="H144" s="66"/>
      <c r="I144" s="66">
        <f t="shared" ref="I144:I149" si="132">G144+H144</f>
        <v>0</v>
      </c>
      <c r="J144" s="66"/>
      <c r="K144" s="66"/>
      <c r="L144" s="66">
        <f t="shared" ref="L144:L149" si="133">J144+K144</f>
        <v>0</v>
      </c>
      <c r="M144" s="66"/>
      <c r="N144" s="66"/>
      <c r="O144" s="133">
        <f t="shared" ref="O144:O149" si="134">M144+N144</f>
        <v>0</v>
      </c>
      <c r="P144" s="134"/>
    </row>
    <row r="145" spans="1:16" hidden="1" x14ac:dyDescent="0.25">
      <c r="A145" s="43">
        <v>2352</v>
      </c>
      <c r="B145" s="69" t="s">
        <v>154</v>
      </c>
      <c r="C145" s="70">
        <f t="shared" si="96"/>
        <v>0</v>
      </c>
      <c r="D145" s="72"/>
      <c r="E145" s="72"/>
      <c r="F145" s="72">
        <f t="shared" si="131"/>
        <v>0</v>
      </c>
      <c r="G145" s="72"/>
      <c r="H145" s="72"/>
      <c r="I145" s="72">
        <f t="shared" si="132"/>
        <v>0</v>
      </c>
      <c r="J145" s="72"/>
      <c r="K145" s="72"/>
      <c r="L145" s="72">
        <f t="shared" si="133"/>
        <v>0</v>
      </c>
      <c r="M145" s="72"/>
      <c r="N145" s="72"/>
      <c r="O145" s="136">
        <f t="shared" si="134"/>
        <v>0</v>
      </c>
      <c r="P145" s="137"/>
    </row>
    <row r="146" spans="1:16" ht="24" hidden="1" x14ac:dyDescent="0.25">
      <c r="A146" s="43">
        <v>2353</v>
      </c>
      <c r="B146" s="69" t="s">
        <v>155</v>
      </c>
      <c r="C146" s="70">
        <f t="shared" si="96"/>
        <v>0</v>
      </c>
      <c r="D146" s="72"/>
      <c r="E146" s="72"/>
      <c r="F146" s="72">
        <f t="shared" si="131"/>
        <v>0</v>
      </c>
      <c r="G146" s="72"/>
      <c r="H146" s="72"/>
      <c r="I146" s="72">
        <f t="shared" si="132"/>
        <v>0</v>
      </c>
      <c r="J146" s="72"/>
      <c r="K146" s="72"/>
      <c r="L146" s="72">
        <f t="shared" si="133"/>
        <v>0</v>
      </c>
      <c r="M146" s="72"/>
      <c r="N146" s="72"/>
      <c r="O146" s="136">
        <f t="shared" si="134"/>
        <v>0</v>
      </c>
      <c r="P146" s="137"/>
    </row>
    <row r="147" spans="1:16" ht="24" hidden="1" x14ac:dyDescent="0.25">
      <c r="A147" s="43">
        <v>2354</v>
      </c>
      <c r="B147" s="69" t="s">
        <v>156</v>
      </c>
      <c r="C147" s="70">
        <f t="shared" si="96"/>
        <v>0</v>
      </c>
      <c r="D147" s="72"/>
      <c r="E147" s="72"/>
      <c r="F147" s="72">
        <f t="shared" si="131"/>
        <v>0</v>
      </c>
      <c r="G147" s="72"/>
      <c r="H147" s="72"/>
      <c r="I147" s="72">
        <f t="shared" si="132"/>
        <v>0</v>
      </c>
      <c r="J147" s="72"/>
      <c r="K147" s="72"/>
      <c r="L147" s="72">
        <f t="shared" si="133"/>
        <v>0</v>
      </c>
      <c r="M147" s="72"/>
      <c r="N147" s="72"/>
      <c r="O147" s="136">
        <f t="shared" si="134"/>
        <v>0</v>
      </c>
      <c r="P147" s="137"/>
    </row>
    <row r="148" spans="1:16" ht="24" hidden="1" x14ac:dyDescent="0.25">
      <c r="A148" s="43">
        <v>2355</v>
      </c>
      <c r="B148" s="69" t="s">
        <v>157</v>
      </c>
      <c r="C148" s="70">
        <f t="shared" si="96"/>
        <v>0</v>
      </c>
      <c r="D148" s="72"/>
      <c r="E148" s="72"/>
      <c r="F148" s="72">
        <f t="shared" si="131"/>
        <v>0</v>
      </c>
      <c r="G148" s="72"/>
      <c r="H148" s="72"/>
      <c r="I148" s="72">
        <f t="shared" si="132"/>
        <v>0</v>
      </c>
      <c r="J148" s="72"/>
      <c r="K148" s="72"/>
      <c r="L148" s="72">
        <f t="shared" si="133"/>
        <v>0</v>
      </c>
      <c r="M148" s="72"/>
      <c r="N148" s="72"/>
      <c r="O148" s="136">
        <f t="shared" si="134"/>
        <v>0</v>
      </c>
      <c r="P148" s="137"/>
    </row>
    <row r="149" spans="1:16" ht="24" hidden="1" x14ac:dyDescent="0.25">
      <c r="A149" s="43">
        <v>2359</v>
      </c>
      <c r="B149" s="69" t="s">
        <v>158</v>
      </c>
      <c r="C149" s="70">
        <f t="shared" si="96"/>
        <v>0</v>
      </c>
      <c r="D149" s="72"/>
      <c r="E149" s="72"/>
      <c r="F149" s="72">
        <f t="shared" si="131"/>
        <v>0</v>
      </c>
      <c r="G149" s="72"/>
      <c r="H149" s="72"/>
      <c r="I149" s="72">
        <f t="shared" si="132"/>
        <v>0</v>
      </c>
      <c r="J149" s="72"/>
      <c r="K149" s="72"/>
      <c r="L149" s="72">
        <f t="shared" si="133"/>
        <v>0</v>
      </c>
      <c r="M149" s="72"/>
      <c r="N149" s="72"/>
      <c r="O149" s="136">
        <f t="shared" si="134"/>
        <v>0</v>
      </c>
      <c r="P149" s="137"/>
    </row>
    <row r="150" spans="1:16" ht="24.75" hidden="1" customHeight="1" x14ac:dyDescent="0.25">
      <c r="A150" s="138">
        <v>2360</v>
      </c>
      <c r="B150" s="69" t="s">
        <v>159</v>
      </c>
      <c r="C150" s="70">
        <f t="shared" si="96"/>
        <v>0</v>
      </c>
      <c r="D150" s="135">
        <f t="shared" ref="D150:E150" si="135">SUM(D151:D157)</f>
        <v>0</v>
      </c>
      <c r="E150" s="135">
        <f t="shared" si="135"/>
        <v>0</v>
      </c>
      <c r="F150" s="135">
        <f>SUM(F151:F157)</f>
        <v>0</v>
      </c>
      <c r="G150" s="135">
        <f t="shared" ref="G150:N150" si="136">SUM(G151:G157)</f>
        <v>0</v>
      </c>
      <c r="H150" s="135">
        <f t="shared" si="136"/>
        <v>0</v>
      </c>
      <c r="I150" s="135">
        <f t="shared" si="136"/>
        <v>0</v>
      </c>
      <c r="J150" s="135">
        <f t="shared" si="136"/>
        <v>0</v>
      </c>
      <c r="K150" s="135">
        <f t="shared" si="136"/>
        <v>0</v>
      </c>
      <c r="L150" s="135">
        <f t="shared" si="136"/>
        <v>0</v>
      </c>
      <c r="M150" s="135">
        <f t="shared" si="136"/>
        <v>0</v>
      </c>
      <c r="N150" s="135">
        <f t="shared" si="136"/>
        <v>0</v>
      </c>
      <c r="O150" s="139">
        <f>SUM(O151:O157)</f>
        <v>0</v>
      </c>
      <c r="P150" s="140"/>
    </row>
    <row r="151" spans="1:16" hidden="1" x14ac:dyDescent="0.25">
      <c r="A151" s="42">
        <v>2361</v>
      </c>
      <c r="B151" s="69" t="s">
        <v>160</v>
      </c>
      <c r="C151" s="70">
        <f t="shared" si="96"/>
        <v>0</v>
      </c>
      <c r="D151" s="72"/>
      <c r="E151" s="72"/>
      <c r="F151" s="72">
        <f t="shared" ref="F151:F158" si="137">D151+E151</f>
        <v>0</v>
      </c>
      <c r="G151" s="72"/>
      <c r="H151" s="72"/>
      <c r="I151" s="72">
        <f t="shared" ref="I151:I158" si="138">G151+H151</f>
        <v>0</v>
      </c>
      <c r="J151" s="72"/>
      <c r="K151" s="72"/>
      <c r="L151" s="72">
        <f t="shared" ref="L151:L158" si="139">J151+K151</f>
        <v>0</v>
      </c>
      <c r="M151" s="72"/>
      <c r="N151" s="72"/>
      <c r="O151" s="136">
        <f t="shared" ref="O151:O158" si="140">M151+N151</f>
        <v>0</v>
      </c>
      <c r="P151" s="137"/>
    </row>
    <row r="152" spans="1:16" ht="24" hidden="1" x14ac:dyDescent="0.25">
      <c r="A152" s="42">
        <v>2362</v>
      </c>
      <c r="B152" s="69" t="s">
        <v>161</v>
      </c>
      <c r="C152" s="70">
        <f t="shared" si="96"/>
        <v>0</v>
      </c>
      <c r="D152" s="72"/>
      <c r="E152" s="72"/>
      <c r="F152" s="72">
        <f t="shared" si="137"/>
        <v>0</v>
      </c>
      <c r="G152" s="72"/>
      <c r="H152" s="72"/>
      <c r="I152" s="72">
        <f t="shared" si="138"/>
        <v>0</v>
      </c>
      <c r="J152" s="72"/>
      <c r="K152" s="72"/>
      <c r="L152" s="72">
        <f t="shared" si="139"/>
        <v>0</v>
      </c>
      <c r="M152" s="72"/>
      <c r="N152" s="72"/>
      <c r="O152" s="136">
        <f t="shared" si="140"/>
        <v>0</v>
      </c>
      <c r="P152" s="137"/>
    </row>
    <row r="153" spans="1:16" hidden="1" x14ac:dyDescent="0.25">
      <c r="A153" s="42">
        <v>2363</v>
      </c>
      <c r="B153" s="69" t="s">
        <v>162</v>
      </c>
      <c r="C153" s="70">
        <f t="shared" si="96"/>
        <v>0</v>
      </c>
      <c r="D153" s="72"/>
      <c r="E153" s="72"/>
      <c r="F153" s="72">
        <f t="shared" si="137"/>
        <v>0</v>
      </c>
      <c r="G153" s="72"/>
      <c r="H153" s="72"/>
      <c r="I153" s="72">
        <f t="shared" si="138"/>
        <v>0</v>
      </c>
      <c r="J153" s="72"/>
      <c r="K153" s="72"/>
      <c r="L153" s="72">
        <f t="shared" si="139"/>
        <v>0</v>
      </c>
      <c r="M153" s="72"/>
      <c r="N153" s="72"/>
      <c r="O153" s="136">
        <f t="shared" si="140"/>
        <v>0</v>
      </c>
      <c r="P153" s="137"/>
    </row>
    <row r="154" spans="1:16" hidden="1" x14ac:dyDescent="0.25">
      <c r="A154" s="42">
        <v>2364</v>
      </c>
      <c r="B154" s="69" t="s">
        <v>163</v>
      </c>
      <c r="C154" s="70">
        <f t="shared" si="96"/>
        <v>0</v>
      </c>
      <c r="D154" s="72"/>
      <c r="E154" s="72"/>
      <c r="F154" s="72">
        <f t="shared" si="137"/>
        <v>0</v>
      </c>
      <c r="G154" s="72"/>
      <c r="H154" s="72"/>
      <c r="I154" s="72">
        <f t="shared" si="138"/>
        <v>0</v>
      </c>
      <c r="J154" s="72"/>
      <c r="K154" s="72"/>
      <c r="L154" s="72">
        <f t="shared" si="139"/>
        <v>0</v>
      </c>
      <c r="M154" s="72"/>
      <c r="N154" s="72"/>
      <c r="O154" s="136">
        <f t="shared" si="140"/>
        <v>0</v>
      </c>
      <c r="P154" s="137"/>
    </row>
    <row r="155" spans="1:16" ht="12.75" hidden="1" customHeight="1" x14ac:dyDescent="0.25">
      <c r="A155" s="42">
        <v>2365</v>
      </c>
      <c r="B155" s="69" t="s">
        <v>164</v>
      </c>
      <c r="C155" s="70">
        <f t="shared" si="96"/>
        <v>0</v>
      </c>
      <c r="D155" s="72"/>
      <c r="E155" s="72"/>
      <c r="F155" s="72">
        <f t="shared" si="137"/>
        <v>0</v>
      </c>
      <c r="G155" s="72"/>
      <c r="H155" s="72"/>
      <c r="I155" s="72">
        <f t="shared" si="138"/>
        <v>0</v>
      </c>
      <c r="J155" s="72"/>
      <c r="K155" s="72"/>
      <c r="L155" s="72">
        <f t="shared" si="139"/>
        <v>0</v>
      </c>
      <c r="M155" s="72"/>
      <c r="N155" s="72"/>
      <c r="O155" s="136">
        <f t="shared" si="140"/>
        <v>0</v>
      </c>
      <c r="P155" s="137"/>
    </row>
    <row r="156" spans="1:16" ht="36" hidden="1" x14ac:dyDescent="0.25">
      <c r="A156" s="42">
        <v>2366</v>
      </c>
      <c r="B156" s="69" t="s">
        <v>165</v>
      </c>
      <c r="C156" s="70">
        <f t="shared" si="96"/>
        <v>0</v>
      </c>
      <c r="D156" s="72"/>
      <c r="E156" s="72"/>
      <c r="F156" s="72">
        <f t="shared" si="137"/>
        <v>0</v>
      </c>
      <c r="G156" s="72"/>
      <c r="H156" s="72"/>
      <c r="I156" s="72">
        <f t="shared" si="138"/>
        <v>0</v>
      </c>
      <c r="J156" s="72"/>
      <c r="K156" s="72"/>
      <c r="L156" s="72">
        <f t="shared" si="139"/>
        <v>0</v>
      </c>
      <c r="M156" s="72"/>
      <c r="N156" s="72"/>
      <c r="O156" s="136">
        <f t="shared" si="140"/>
        <v>0</v>
      </c>
      <c r="P156" s="137"/>
    </row>
    <row r="157" spans="1:16" ht="48" hidden="1" x14ac:dyDescent="0.25">
      <c r="A157" s="42">
        <v>2369</v>
      </c>
      <c r="B157" s="69" t="s">
        <v>166</v>
      </c>
      <c r="C157" s="70">
        <f t="shared" si="96"/>
        <v>0</v>
      </c>
      <c r="D157" s="72"/>
      <c r="E157" s="72"/>
      <c r="F157" s="72">
        <f t="shared" si="137"/>
        <v>0</v>
      </c>
      <c r="G157" s="72"/>
      <c r="H157" s="72"/>
      <c r="I157" s="72">
        <f t="shared" si="138"/>
        <v>0</v>
      </c>
      <c r="J157" s="72"/>
      <c r="K157" s="72"/>
      <c r="L157" s="72">
        <f t="shared" si="139"/>
        <v>0</v>
      </c>
      <c r="M157" s="72"/>
      <c r="N157" s="72"/>
      <c r="O157" s="136">
        <f t="shared" si="140"/>
        <v>0</v>
      </c>
      <c r="P157" s="137"/>
    </row>
    <row r="158" spans="1:16" hidden="1" x14ac:dyDescent="0.25">
      <c r="A158" s="129">
        <v>2370</v>
      </c>
      <c r="B158" s="93" t="s">
        <v>167</v>
      </c>
      <c r="C158" s="99">
        <f t="shared" si="96"/>
        <v>0</v>
      </c>
      <c r="D158" s="141"/>
      <c r="E158" s="141"/>
      <c r="F158" s="141">
        <f t="shared" si="137"/>
        <v>0</v>
      </c>
      <c r="G158" s="141"/>
      <c r="H158" s="141"/>
      <c r="I158" s="141">
        <f t="shared" si="138"/>
        <v>0</v>
      </c>
      <c r="J158" s="141"/>
      <c r="K158" s="141"/>
      <c r="L158" s="141">
        <f t="shared" si="139"/>
        <v>0</v>
      </c>
      <c r="M158" s="141"/>
      <c r="N158" s="141"/>
      <c r="O158" s="142">
        <f t="shared" si="140"/>
        <v>0</v>
      </c>
      <c r="P158" s="143"/>
    </row>
    <row r="159" spans="1:16" hidden="1" x14ac:dyDescent="0.25">
      <c r="A159" s="129">
        <v>2380</v>
      </c>
      <c r="B159" s="93" t="s">
        <v>168</v>
      </c>
      <c r="C159" s="99">
        <f t="shared" si="96"/>
        <v>0</v>
      </c>
      <c r="D159" s="100">
        <f t="shared" ref="D159:E159" si="141">SUM(D160:D161)</f>
        <v>0</v>
      </c>
      <c r="E159" s="100">
        <f t="shared" si="141"/>
        <v>0</v>
      </c>
      <c r="F159" s="100">
        <f>SUM(F160:F161)</f>
        <v>0</v>
      </c>
      <c r="G159" s="100">
        <f t="shared" ref="G159:N159" si="142">SUM(G160:G161)</f>
        <v>0</v>
      </c>
      <c r="H159" s="100">
        <f t="shared" si="142"/>
        <v>0</v>
      </c>
      <c r="I159" s="100">
        <f t="shared" si="142"/>
        <v>0</v>
      </c>
      <c r="J159" s="100">
        <f t="shared" si="142"/>
        <v>0</v>
      </c>
      <c r="K159" s="100">
        <f t="shared" si="142"/>
        <v>0</v>
      </c>
      <c r="L159" s="100">
        <f t="shared" si="142"/>
        <v>0</v>
      </c>
      <c r="M159" s="100">
        <f t="shared" si="142"/>
        <v>0</v>
      </c>
      <c r="N159" s="100">
        <f t="shared" si="142"/>
        <v>0</v>
      </c>
      <c r="O159" s="130">
        <f>SUM(O160:O161)</f>
        <v>0</v>
      </c>
      <c r="P159" s="131"/>
    </row>
    <row r="160" spans="1:16" hidden="1" x14ac:dyDescent="0.25">
      <c r="A160" s="36">
        <v>2381</v>
      </c>
      <c r="B160" s="63" t="s">
        <v>169</v>
      </c>
      <c r="C160" s="64">
        <f t="shared" si="96"/>
        <v>0</v>
      </c>
      <c r="D160" s="66"/>
      <c r="E160" s="66"/>
      <c r="F160" s="66">
        <f t="shared" ref="F160:F163" si="143">D160+E160</f>
        <v>0</v>
      </c>
      <c r="G160" s="66"/>
      <c r="H160" s="66"/>
      <c r="I160" s="66">
        <f t="shared" ref="I160:I163" si="144">G160+H160</f>
        <v>0</v>
      </c>
      <c r="J160" s="66"/>
      <c r="K160" s="66"/>
      <c r="L160" s="66">
        <f t="shared" ref="L160:L163" si="145">J160+K160</f>
        <v>0</v>
      </c>
      <c r="M160" s="66"/>
      <c r="N160" s="66"/>
      <c r="O160" s="133">
        <f t="shared" ref="O160:O163" si="146">M160+N160</f>
        <v>0</v>
      </c>
      <c r="P160" s="134"/>
    </row>
    <row r="161" spans="1:16" ht="24" hidden="1" x14ac:dyDescent="0.25">
      <c r="A161" s="42">
        <v>2389</v>
      </c>
      <c r="B161" s="69" t="s">
        <v>170</v>
      </c>
      <c r="C161" s="70">
        <f t="shared" si="96"/>
        <v>0</v>
      </c>
      <c r="D161" s="72"/>
      <c r="E161" s="72"/>
      <c r="F161" s="72">
        <f t="shared" si="143"/>
        <v>0</v>
      </c>
      <c r="G161" s="72"/>
      <c r="H161" s="72"/>
      <c r="I161" s="72">
        <f t="shared" si="144"/>
        <v>0</v>
      </c>
      <c r="J161" s="72"/>
      <c r="K161" s="72"/>
      <c r="L161" s="72">
        <f t="shared" si="145"/>
        <v>0</v>
      </c>
      <c r="M161" s="72"/>
      <c r="N161" s="72"/>
      <c r="O161" s="136">
        <f t="shared" si="146"/>
        <v>0</v>
      </c>
      <c r="P161" s="137"/>
    </row>
    <row r="162" spans="1:16" hidden="1" x14ac:dyDescent="0.25">
      <c r="A162" s="129">
        <v>2390</v>
      </c>
      <c r="B162" s="93" t="s">
        <v>171</v>
      </c>
      <c r="C162" s="99">
        <f t="shared" si="96"/>
        <v>0</v>
      </c>
      <c r="D162" s="141"/>
      <c r="E162" s="141"/>
      <c r="F162" s="141">
        <f t="shared" si="143"/>
        <v>0</v>
      </c>
      <c r="G162" s="141"/>
      <c r="H162" s="141"/>
      <c r="I162" s="141">
        <f t="shared" si="144"/>
        <v>0</v>
      </c>
      <c r="J162" s="141"/>
      <c r="K162" s="141"/>
      <c r="L162" s="141">
        <f t="shared" si="145"/>
        <v>0</v>
      </c>
      <c r="M162" s="141"/>
      <c r="N162" s="141"/>
      <c r="O162" s="142">
        <f t="shared" si="146"/>
        <v>0</v>
      </c>
      <c r="P162" s="143"/>
    </row>
    <row r="163" spans="1:16" hidden="1" x14ac:dyDescent="0.25">
      <c r="A163" s="55">
        <v>2400</v>
      </c>
      <c r="B163" s="127" t="s">
        <v>172</v>
      </c>
      <c r="C163" s="56">
        <f t="shared" si="96"/>
        <v>0</v>
      </c>
      <c r="D163" s="151"/>
      <c r="E163" s="151"/>
      <c r="F163" s="151">
        <f t="shared" si="143"/>
        <v>0</v>
      </c>
      <c r="G163" s="151"/>
      <c r="H163" s="151"/>
      <c r="I163" s="151">
        <f t="shared" si="144"/>
        <v>0</v>
      </c>
      <c r="J163" s="151"/>
      <c r="K163" s="151"/>
      <c r="L163" s="151">
        <f t="shared" si="145"/>
        <v>0</v>
      </c>
      <c r="M163" s="151"/>
      <c r="N163" s="151"/>
      <c r="O163" s="152">
        <f t="shared" si="146"/>
        <v>0</v>
      </c>
      <c r="P163" s="153"/>
    </row>
    <row r="164" spans="1:16" ht="24" hidden="1" x14ac:dyDescent="0.25">
      <c r="A164" s="55">
        <v>2500</v>
      </c>
      <c r="B164" s="127" t="s">
        <v>173</v>
      </c>
      <c r="C164" s="56">
        <f t="shared" si="96"/>
        <v>0</v>
      </c>
      <c r="D164" s="57">
        <f t="shared" ref="D164:E164" si="147">SUM(D165,D170)</f>
        <v>0</v>
      </c>
      <c r="E164" s="57">
        <f t="shared" si="147"/>
        <v>0</v>
      </c>
      <c r="F164" s="57">
        <f>SUM(F165,F170)</f>
        <v>0</v>
      </c>
      <c r="G164" s="57">
        <f t="shared" ref="G164:O164" si="148">SUM(G165,G170)</f>
        <v>0</v>
      </c>
      <c r="H164" s="57">
        <f t="shared" si="148"/>
        <v>0</v>
      </c>
      <c r="I164" s="57">
        <f t="shared" si="148"/>
        <v>0</v>
      </c>
      <c r="J164" s="57">
        <f t="shared" si="148"/>
        <v>0</v>
      </c>
      <c r="K164" s="57">
        <f t="shared" si="148"/>
        <v>0</v>
      </c>
      <c r="L164" s="57">
        <f t="shared" si="148"/>
        <v>0</v>
      </c>
      <c r="M164" s="57">
        <f t="shared" si="148"/>
        <v>0</v>
      </c>
      <c r="N164" s="57">
        <f t="shared" si="148"/>
        <v>0</v>
      </c>
      <c r="O164" s="57">
        <f t="shared" si="148"/>
        <v>0</v>
      </c>
      <c r="P164" s="128"/>
    </row>
    <row r="165" spans="1:16" ht="16.5" hidden="1" customHeight="1" x14ac:dyDescent="0.25">
      <c r="A165" s="211">
        <v>2510</v>
      </c>
      <c r="B165" s="63" t="s">
        <v>174</v>
      </c>
      <c r="C165" s="64">
        <f t="shared" si="96"/>
        <v>0</v>
      </c>
      <c r="D165" s="132">
        <f t="shared" ref="D165:E165" si="149">SUM(D166:D169)</f>
        <v>0</v>
      </c>
      <c r="E165" s="132">
        <f t="shared" si="149"/>
        <v>0</v>
      </c>
      <c r="F165" s="132">
        <f>SUM(F166:F169)</f>
        <v>0</v>
      </c>
      <c r="G165" s="132">
        <f t="shared" ref="G165:O165" si="150">SUM(G166:G169)</f>
        <v>0</v>
      </c>
      <c r="H165" s="132">
        <f t="shared" si="150"/>
        <v>0</v>
      </c>
      <c r="I165" s="132">
        <f t="shared" si="150"/>
        <v>0</v>
      </c>
      <c r="J165" s="132">
        <f t="shared" si="150"/>
        <v>0</v>
      </c>
      <c r="K165" s="132">
        <f t="shared" si="150"/>
        <v>0</v>
      </c>
      <c r="L165" s="132">
        <f t="shared" si="150"/>
        <v>0</v>
      </c>
      <c r="M165" s="132">
        <f t="shared" si="150"/>
        <v>0</v>
      </c>
      <c r="N165" s="132">
        <f t="shared" si="150"/>
        <v>0</v>
      </c>
      <c r="O165" s="154">
        <f t="shared" si="150"/>
        <v>0</v>
      </c>
      <c r="P165" s="155"/>
    </row>
    <row r="166" spans="1:16" ht="24" hidden="1" x14ac:dyDescent="0.25">
      <c r="A166" s="43">
        <v>2512</v>
      </c>
      <c r="B166" s="69" t="s">
        <v>175</v>
      </c>
      <c r="C166" s="70">
        <f t="shared" si="96"/>
        <v>0</v>
      </c>
      <c r="D166" s="72"/>
      <c r="E166" s="72"/>
      <c r="F166" s="72">
        <f t="shared" ref="F166:F171" si="151">D166+E166</f>
        <v>0</v>
      </c>
      <c r="G166" s="72"/>
      <c r="H166" s="72"/>
      <c r="I166" s="72">
        <f t="shared" ref="I166:I171" si="152">G166+H166</f>
        <v>0</v>
      </c>
      <c r="J166" s="72"/>
      <c r="K166" s="72"/>
      <c r="L166" s="72">
        <f t="shared" ref="L166:L171" si="153">J166+K166</f>
        <v>0</v>
      </c>
      <c r="M166" s="72"/>
      <c r="N166" s="72"/>
      <c r="O166" s="136">
        <f t="shared" ref="O166:O171" si="154">M166+N166</f>
        <v>0</v>
      </c>
      <c r="P166" s="137"/>
    </row>
    <row r="167" spans="1:16" ht="36" hidden="1" x14ac:dyDescent="0.25">
      <c r="A167" s="43">
        <v>2513</v>
      </c>
      <c r="B167" s="69" t="s">
        <v>176</v>
      </c>
      <c r="C167" s="70">
        <f t="shared" si="96"/>
        <v>0</v>
      </c>
      <c r="D167" s="72"/>
      <c r="E167" s="72"/>
      <c r="F167" s="72">
        <f t="shared" si="151"/>
        <v>0</v>
      </c>
      <c r="G167" s="72"/>
      <c r="H167" s="72"/>
      <c r="I167" s="72">
        <f t="shared" si="152"/>
        <v>0</v>
      </c>
      <c r="J167" s="72"/>
      <c r="K167" s="72"/>
      <c r="L167" s="72">
        <f t="shared" si="153"/>
        <v>0</v>
      </c>
      <c r="M167" s="72"/>
      <c r="N167" s="72"/>
      <c r="O167" s="136">
        <f t="shared" si="154"/>
        <v>0</v>
      </c>
      <c r="P167" s="137"/>
    </row>
    <row r="168" spans="1:16" ht="24" hidden="1" x14ac:dyDescent="0.25">
      <c r="A168" s="43">
        <v>2515</v>
      </c>
      <c r="B168" s="69" t="s">
        <v>177</v>
      </c>
      <c r="C168" s="70">
        <f t="shared" si="96"/>
        <v>0</v>
      </c>
      <c r="D168" s="72"/>
      <c r="E168" s="72"/>
      <c r="F168" s="72">
        <f t="shared" si="151"/>
        <v>0</v>
      </c>
      <c r="G168" s="72"/>
      <c r="H168" s="72"/>
      <c r="I168" s="72">
        <f t="shared" si="152"/>
        <v>0</v>
      </c>
      <c r="J168" s="72"/>
      <c r="K168" s="72"/>
      <c r="L168" s="72">
        <f t="shared" si="153"/>
        <v>0</v>
      </c>
      <c r="M168" s="72"/>
      <c r="N168" s="72"/>
      <c r="O168" s="136">
        <f t="shared" si="154"/>
        <v>0</v>
      </c>
      <c r="P168" s="137"/>
    </row>
    <row r="169" spans="1:16" ht="24" hidden="1" x14ac:dyDescent="0.25">
      <c r="A169" s="43">
        <v>2519</v>
      </c>
      <c r="B169" s="69" t="s">
        <v>178</v>
      </c>
      <c r="C169" s="70">
        <f t="shared" si="96"/>
        <v>0</v>
      </c>
      <c r="D169" s="72"/>
      <c r="E169" s="72"/>
      <c r="F169" s="72">
        <f t="shared" si="151"/>
        <v>0</v>
      </c>
      <c r="G169" s="72"/>
      <c r="H169" s="72"/>
      <c r="I169" s="72">
        <f t="shared" si="152"/>
        <v>0</v>
      </c>
      <c r="J169" s="72"/>
      <c r="K169" s="72"/>
      <c r="L169" s="72">
        <f t="shared" si="153"/>
        <v>0</v>
      </c>
      <c r="M169" s="72"/>
      <c r="N169" s="72"/>
      <c r="O169" s="136">
        <f t="shared" si="154"/>
        <v>0</v>
      </c>
      <c r="P169" s="137"/>
    </row>
    <row r="170" spans="1:16" ht="24" hidden="1" x14ac:dyDescent="0.25">
      <c r="A170" s="138">
        <v>2520</v>
      </c>
      <c r="B170" s="69" t="s">
        <v>179</v>
      </c>
      <c r="C170" s="70">
        <f t="shared" si="96"/>
        <v>0</v>
      </c>
      <c r="D170" s="72"/>
      <c r="E170" s="72"/>
      <c r="F170" s="72">
        <f t="shared" si="151"/>
        <v>0</v>
      </c>
      <c r="G170" s="72"/>
      <c r="H170" s="72"/>
      <c r="I170" s="72">
        <f t="shared" si="152"/>
        <v>0</v>
      </c>
      <c r="J170" s="72"/>
      <c r="K170" s="72"/>
      <c r="L170" s="72">
        <f t="shared" si="153"/>
        <v>0</v>
      </c>
      <c r="M170" s="72"/>
      <c r="N170" s="72"/>
      <c r="O170" s="136">
        <f t="shared" si="154"/>
        <v>0</v>
      </c>
      <c r="P170" s="137"/>
    </row>
    <row r="171" spans="1:16" s="156" customFormat="1" ht="48" hidden="1" x14ac:dyDescent="0.25">
      <c r="A171" s="20">
        <v>2800</v>
      </c>
      <c r="B171" s="63" t="s">
        <v>180</v>
      </c>
      <c r="C171" s="64">
        <f t="shared" si="96"/>
        <v>0</v>
      </c>
      <c r="D171" s="66"/>
      <c r="E171" s="66"/>
      <c r="F171" s="39">
        <f t="shared" si="151"/>
        <v>0</v>
      </c>
      <c r="G171" s="39"/>
      <c r="H171" s="39"/>
      <c r="I171" s="39">
        <f t="shared" si="152"/>
        <v>0</v>
      </c>
      <c r="J171" s="39"/>
      <c r="K171" s="39"/>
      <c r="L171" s="39">
        <f t="shared" si="153"/>
        <v>0</v>
      </c>
      <c r="M171" s="39"/>
      <c r="N171" s="39"/>
      <c r="O171" s="40">
        <f t="shared" si="154"/>
        <v>0</v>
      </c>
      <c r="P171" s="41"/>
    </row>
    <row r="172" spans="1:16" hidden="1" x14ac:dyDescent="0.25">
      <c r="A172" s="123">
        <v>3000</v>
      </c>
      <c r="B172" s="123" t="s">
        <v>181</v>
      </c>
      <c r="C172" s="124">
        <f t="shared" si="96"/>
        <v>0</v>
      </c>
      <c r="D172" s="125">
        <f t="shared" ref="D172:E172" si="155">SUM(D173,D183)</f>
        <v>0</v>
      </c>
      <c r="E172" s="125">
        <f t="shared" si="155"/>
        <v>0</v>
      </c>
      <c r="F172" s="125">
        <f>SUM(F173,F183)</f>
        <v>0</v>
      </c>
      <c r="G172" s="125">
        <f t="shared" ref="G172:N172" si="156">SUM(G173,G183)</f>
        <v>0</v>
      </c>
      <c r="H172" s="125">
        <f t="shared" si="156"/>
        <v>0</v>
      </c>
      <c r="I172" s="125">
        <f t="shared" si="156"/>
        <v>0</v>
      </c>
      <c r="J172" s="125">
        <f t="shared" si="156"/>
        <v>0</v>
      </c>
      <c r="K172" s="125">
        <f t="shared" si="156"/>
        <v>0</v>
      </c>
      <c r="L172" s="125">
        <f t="shared" si="156"/>
        <v>0</v>
      </c>
      <c r="M172" s="125">
        <f t="shared" si="156"/>
        <v>0</v>
      </c>
      <c r="N172" s="125">
        <f t="shared" si="156"/>
        <v>0</v>
      </c>
      <c r="O172" s="157">
        <f>SUM(O173,O183)</f>
        <v>0</v>
      </c>
      <c r="P172" s="126"/>
    </row>
    <row r="173" spans="1:16" ht="24" hidden="1" x14ac:dyDescent="0.25">
      <c r="A173" s="55">
        <v>3200</v>
      </c>
      <c r="B173" s="158" t="s">
        <v>182</v>
      </c>
      <c r="C173" s="56">
        <f t="shared" si="96"/>
        <v>0</v>
      </c>
      <c r="D173" s="57">
        <f t="shared" ref="D173:E173" si="157">SUM(D174,D178)</f>
        <v>0</v>
      </c>
      <c r="E173" s="57">
        <f t="shared" si="157"/>
        <v>0</v>
      </c>
      <c r="F173" s="57">
        <f>SUM(F174,F178)</f>
        <v>0</v>
      </c>
      <c r="G173" s="57">
        <f t="shared" ref="G173:O173" si="158">SUM(G174,G178)</f>
        <v>0</v>
      </c>
      <c r="H173" s="57">
        <f t="shared" si="158"/>
        <v>0</v>
      </c>
      <c r="I173" s="57">
        <f t="shared" si="158"/>
        <v>0</v>
      </c>
      <c r="J173" s="57">
        <f t="shared" si="158"/>
        <v>0</v>
      </c>
      <c r="K173" s="57">
        <f t="shared" si="158"/>
        <v>0</v>
      </c>
      <c r="L173" s="57">
        <f t="shared" si="158"/>
        <v>0</v>
      </c>
      <c r="M173" s="57">
        <f t="shared" si="158"/>
        <v>0</v>
      </c>
      <c r="N173" s="57">
        <f t="shared" si="158"/>
        <v>0</v>
      </c>
      <c r="O173" s="159">
        <f t="shared" si="158"/>
        <v>0</v>
      </c>
      <c r="P173" s="128"/>
    </row>
    <row r="174" spans="1:16" ht="36" hidden="1" x14ac:dyDescent="0.25">
      <c r="A174" s="211">
        <v>3260</v>
      </c>
      <c r="B174" s="63" t="s">
        <v>183</v>
      </c>
      <c r="C174" s="64">
        <f t="shared" si="96"/>
        <v>0</v>
      </c>
      <c r="D174" s="132">
        <f t="shared" ref="D174:E174" si="159">SUM(D175:D177)</f>
        <v>0</v>
      </c>
      <c r="E174" s="132">
        <f t="shared" si="159"/>
        <v>0</v>
      </c>
      <c r="F174" s="132">
        <f>SUM(F175:F177)</f>
        <v>0</v>
      </c>
      <c r="G174" s="132">
        <f t="shared" ref="G174:N174" si="160">SUM(G175:G177)</f>
        <v>0</v>
      </c>
      <c r="H174" s="132">
        <f t="shared" si="160"/>
        <v>0</v>
      </c>
      <c r="I174" s="132">
        <f t="shared" si="160"/>
        <v>0</v>
      </c>
      <c r="J174" s="132">
        <f t="shared" si="160"/>
        <v>0</v>
      </c>
      <c r="K174" s="132">
        <f t="shared" si="160"/>
        <v>0</v>
      </c>
      <c r="L174" s="132">
        <f t="shared" si="160"/>
        <v>0</v>
      </c>
      <c r="M174" s="132">
        <f t="shared" si="160"/>
        <v>0</v>
      </c>
      <c r="N174" s="132">
        <f t="shared" si="160"/>
        <v>0</v>
      </c>
      <c r="O174" s="150">
        <f>SUM(O175:O177)</f>
        <v>0</v>
      </c>
      <c r="P174" s="146"/>
    </row>
    <row r="175" spans="1:16" ht="24" hidden="1" x14ac:dyDescent="0.25">
      <c r="A175" s="43">
        <v>3261</v>
      </c>
      <c r="B175" s="69" t="s">
        <v>184</v>
      </c>
      <c r="C175" s="70">
        <f t="shared" si="96"/>
        <v>0</v>
      </c>
      <c r="D175" s="72"/>
      <c r="E175" s="72"/>
      <c r="F175" s="72">
        <f t="shared" ref="F175:F177" si="161">D175+E175</f>
        <v>0</v>
      </c>
      <c r="G175" s="72"/>
      <c r="H175" s="72"/>
      <c r="I175" s="72">
        <f t="shared" ref="I175:I177" si="162">G175+H175</f>
        <v>0</v>
      </c>
      <c r="J175" s="72"/>
      <c r="K175" s="72"/>
      <c r="L175" s="72">
        <f t="shared" ref="L175:L177" si="163">J175+K175</f>
        <v>0</v>
      </c>
      <c r="M175" s="72"/>
      <c r="N175" s="72"/>
      <c r="O175" s="136">
        <f t="shared" ref="O175:O177" si="164">M175+N175</f>
        <v>0</v>
      </c>
      <c r="P175" s="137"/>
    </row>
    <row r="176" spans="1:16" ht="36" hidden="1" x14ac:dyDescent="0.25">
      <c r="A176" s="43">
        <v>3262</v>
      </c>
      <c r="B176" s="69" t="s">
        <v>185</v>
      </c>
      <c r="C176" s="70">
        <f t="shared" si="96"/>
        <v>0</v>
      </c>
      <c r="D176" s="72"/>
      <c r="E176" s="72"/>
      <c r="F176" s="72">
        <f t="shared" si="161"/>
        <v>0</v>
      </c>
      <c r="G176" s="72"/>
      <c r="H176" s="72"/>
      <c r="I176" s="72">
        <f t="shared" si="162"/>
        <v>0</v>
      </c>
      <c r="J176" s="72"/>
      <c r="K176" s="72"/>
      <c r="L176" s="72">
        <f t="shared" si="163"/>
        <v>0</v>
      </c>
      <c r="M176" s="72"/>
      <c r="N176" s="72"/>
      <c r="O176" s="136">
        <f t="shared" si="164"/>
        <v>0</v>
      </c>
      <c r="P176" s="137"/>
    </row>
    <row r="177" spans="1:16" ht="24" hidden="1" x14ac:dyDescent="0.25">
      <c r="A177" s="43">
        <v>3263</v>
      </c>
      <c r="B177" s="69" t="s">
        <v>186</v>
      </c>
      <c r="C177" s="70">
        <f t="shared" ref="C177:C240" si="165">SUM(F177,I177,L177,O177)</f>
        <v>0</v>
      </c>
      <c r="D177" s="72"/>
      <c r="E177" s="72"/>
      <c r="F177" s="72">
        <f t="shared" si="161"/>
        <v>0</v>
      </c>
      <c r="G177" s="72"/>
      <c r="H177" s="72"/>
      <c r="I177" s="72">
        <f t="shared" si="162"/>
        <v>0</v>
      </c>
      <c r="J177" s="72"/>
      <c r="K177" s="72"/>
      <c r="L177" s="72">
        <f t="shared" si="163"/>
        <v>0</v>
      </c>
      <c r="M177" s="72"/>
      <c r="N177" s="72"/>
      <c r="O177" s="136">
        <f t="shared" si="164"/>
        <v>0</v>
      </c>
      <c r="P177" s="137"/>
    </row>
    <row r="178" spans="1:16" ht="84" hidden="1" x14ac:dyDescent="0.25">
      <c r="A178" s="211">
        <v>3290</v>
      </c>
      <c r="B178" s="63" t="s">
        <v>187</v>
      </c>
      <c r="C178" s="160">
        <f t="shared" si="165"/>
        <v>0</v>
      </c>
      <c r="D178" s="132">
        <f t="shared" ref="D178:E178" si="166">SUM(D179:D182)</f>
        <v>0</v>
      </c>
      <c r="E178" s="132">
        <f t="shared" si="166"/>
        <v>0</v>
      </c>
      <c r="F178" s="132">
        <f>SUM(F179:F182)</f>
        <v>0</v>
      </c>
      <c r="G178" s="132">
        <f t="shared" ref="G178:O178" si="167">SUM(G179:G182)</f>
        <v>0</v>
      </c>
      <c r="H178" s="132">
        <f t="shared" si="167"/>
        <v>0</v>
      </c>
      <c r="I178" s="132">
        <f t="shared" si="167"/>
        <v>0</v>
      </c>
      <c r="J178" s="132">
        <f t="shared" si="167"/>
        <v>0</v>
      </c>
      <c r="K178" s="132">
        <f t="shared" si="167"/>
        <v>0</v>
      </c>
      <c r="L178" s="132">
        <f t="shared" si="167"/>
        <v>0</v>
      </c>
      <c r="M178" s="132">
        <f t="shared" si="167"/>
        <v>0</v>
      </c>
      <c r="N178" s="132">
        <f t="shared" si="167"/>
        <v>0</v>
      </c>
      <c r="O178" s="161">
        <f t="shared" si="167"/>
        <v>0</v>
      </c>
      <c r="P178" s="162"/>
    </row>
    <row r="179" spans="1:16" ht="72" hidden="1" x14ac:dyDescent="0.25">
      <c r="A179" s="43">
        <v>3291</v>
      </c>
      <c r="B179" s="69" t="s">
        <v>188</v>
      </c>
      <c r="C179" s="70">
        <f t="shared" si="165"/>
        <v>0</v>
      </c>
      <c r="D179" s="72"/>
      <c r="E179" s="72"/>
      <c r="F179" s="72">
        <f t="shared" ref="F179:F182" si="168">D179+E179</f>
        <v>0</v>
      </c>
      <c r="G179" s="72"/>
      <c r="H179" s="72"/>
      <c r="I179" s="72">
        <f t="shared" ref="I179:I182" si="169">G179+H179</f>
        <v>0</v>
      </c>
      <c r="J179" s="72"/>
      <c r="K179" s="72"/>
      <c r="L179" s="72">
        <f t="shared" ref="L179:L182" si="170">J179+K179</f>
        <v>0</v>
      </c>
      <c r="M179" s="72"/>
      <c r="N179" s="72"/>
      <c r="O179" s="136">
        <f t="shared" ref="O179:O182" si="171">M179+N179</f>
        <v>0</v>
      </c>
      <c r="P179" s="137"/>
    </row>
    <row r="180" spans="1:16" ht="72" hidden="1" x14ac:dyDescent="0.25">
      <c r="A180" s="43">
        <v>3292</v>
      </c>
      <c r="B180" s="69" t="s">
        <v>189</v>
      </c>
      <c r="C180" s="70">
        <f t="shared" si="165"/>
        <v>0</v>
      </c>
      <c r="D180" s="72"/>
      <c r="E180" s="72"/>
      <c r="F180" s="72">
        <f t="shared" si="168"/>
        <v>0</v>
      </c>
      <c r="G180" s="72"/>
      <c r="H180" s="72"/>
      <c r="I180" s="72">
        <f t="shared" si="169"/>
        <v>0</v>
      </c>
      <c r="J180" s="72"/>
      <c r="K180" s="72"/>
      <c r="L180" s="72">
        <f t="shared" si="170"/>
        <v>0</v>
      </c>
      <c r="M180" s="72"/>
      <c r="N180" s="72"/>
      <c r="O180" s="136">
        <f t="shared" si="171"/>
        <v>0</v>
      </c>
      <c r="P180" s="137"/>
    </row>
    <row r="181" spans="1:16" ht="72" hidden="1" x14ac:dyDescent="0.25">
      <c r="A181" s="43">
        <v>3293</v>
      </c>
      <c r="B181" s="69" t="s">
        <v>190</v>
      </c>
      <c r="C181" s="70">
        <f t="shared" si="165"/>
        <v>0</v>
      </c>
      <c r="D181" s="72"/>
      <c r="E181" s="72"/>
      <c r="F181" s="72">
        <f t="shared" si="168"/>
        <v>0</v>
      </c>
      <c r="G181" s="72"/>
      <c r="H181" s="72"/>
      <c r="I181" s="72">
        <f t="shared" si="169"/>
        <v>0</v>
      </c>
      <c r="J181" s="72"/>
      <c r="K181" s="72"/>
      <c r="L181" s="72">
        <f t="shared" si="170"/>
        <v>0</v>
      </c>
      <c r="M181" s="72"/>
      <c r="N181" s="72"/>
      <c r="O181" s="136">
        <f t="shared" si="171"/>
        <v>0</v>
      </c>
      <c r="P181" s="137"/>
    </row>
    <row r="182" spans="1:16" ht="60" hidden="1" x14ac:dyDescent="0.25">
      <c r="A182" s="163">
        <v>3294</v>
      </c>
      <c r="B182" s="69" t="s">
        <v>191</v>
      </c>
      <c r="C182" s="160">
        <f t="shared" si="165"/>
        <v>0</v>
      </c>
      <c r="D182" s="164"/>
      <c r="E182" s="164"/>
      <c r="F182" s="164">
        <f t="shared" si="168"/>
        <v>0</v>
      </c>
      <c r="G182" s="164"/>
      <c r="H182" s="164"/>
      <c r="I182" s="164">
        <f t="shared" si="169"/>
        <v>0</v>
      </c>
      <c r="J182" s="164"/>
      <c r="K182" s="164"/>
      <c r="L182" s="164">
        <f t="shared" si="170"/>
        <v>0</v>
      </c>
      <c r="M182" s="164"/>
      <c r="N182" s="164"/>
      <c r="O182" s="165">
        <f t="shared" si="171"/>
        <v>0</v>
      </c>
      <c r="P182" s="166"/>
    </row>
    <row r="183" spans="1:16" ht="48" hidden="1" x14ac:dyDescent="0.25">
      <c r="A183" s="84">
        <v>3300</v>
      </c>
      <c r="B183" s="158" t="s">
        <v>192</v>
      </c>
      <c r="C183" s="167">
        <f t="shared" si="165"/>
        <v>0</v>
      </c>
      <c r="D183" s="168">
        <f t="shared" ref="D183:E183" si="172">SUM(D184:D185)</f>
        <v>0</v>
      </c>
      <c r="E183" s="168">
        <f t="shared" si="172"/>
        <v>0</v>
      </c>
      <c r="F183" s="168">
        <f>SUM(F184:F185)</f>
        <v>0</v>
      </c>
      <c r="G183" s="168">
        <f t="shared" ref="G183:O183" si="173">SUM(G184:G185)</f>
        <v>0</v>
      </c>
      <c r="H183" s="168">
        <f t="shared" si="173"/>
        <v>0</v>
      </c>
      <c r="I183" s="168">
        <f t="shared" si="173"/>
        <v>0</v>
      </c>
      <c r="J183" s="168">
        <f t="shared" si="173"/>
        <v>0</v>
      </c>
      <c r="K183" s="168">
        <f t="shared" si="173"/>
        <v>0</v>
      </c>
      <c r="L183" s="168">
        <f t="shared" si="173"/>
        <v>0</v>
      </c>
      <c r="M183" s="168">
        <f t="shared" si="173"/>
        <v>0</v>
      </c>
      <c r="N183" s="168">
        <f t="shared" si="173"/>
        <v>0</v>
      </c>
      <c r="O183" s="159">
        <f t="shared" si="173"/>
        <v>0</v>
      </c>
      <c r="P183" s="128"/>
    </row>
    <row r="184" spans="1:16" ht="48" hidden="1" x14ac:dyDescent="0.25">
      <c r="A184" s="92">
        <v>3310</v>
      </c>
      <c r="B184" s="93" t="s">
        <v>193</v>
      </c>
      <c r="C184" s="99">
        <f t="shared" si="165"/>
        <v>0</v>
      </c>
      <c r="D184" s="141"/>
      <c r="E184" s="141"/>
      <c r="F184" s="141">
        <f t="shared" ref="F184:F185" si="174">D184+E184</f>
        <v>0</v>
      </c>
      <c r="G184" s="141"/>
      <c r="H184" s="141"/>
      <c r="I184" s="141">
        <f t="shared" ref="I184:I185" si="175">G184+H184</f>
        <v>0</v>
      </c>
      <c r="J184" s="141"/>
      <c r="K184" s="141"/>
      <c r="L184" s="141">
        <f t="shared" ref="L184:L185" si="176">J184+K184</f>
        <v>0</v>
      </c>
      <c r="M184" s="141"/>
      <c r="N184" s="141"/>
      <c r="O184" s="142">
        <f t="shared" ref="O184:O185" si="177">M184+N184</f>
        <v>0</v>
      </c>
      <c r="P184" s="143"/>
    </row>
    <row r="185" spans="1:16" ht="60" hidden="1" x14ac:dyDescent="0.25">
      <c r="A185" s="37">
        <v>3320</v>
      </c>
      <c r="B185" s="63" t="s">
        <v>194</v>
      </c>
      <c r="C185" s="64">
        <f t="shared" si="165"/>
        <v>0</v>
      </c>
      <c r="D185" s="66"/>
      <c r="E185" s="66"/>
      <c r="F185" s="66">
        <f t="shared" si="174"/>
        <v>0</v>
      </c>
      <c r="G185" s="66"/>
      <c r="H185" s="66"/>
      <c r="I185" s="66">
        <f t="shared" si="175"/>
        <v>0</v>
      </c>
      <c r="J185" s="66"/>
      <c r="K185" s="66"/>
      <c r="L185" s="66">
        <f t="shared" si="176"/>
        <v>0</v>
      </c>
      <c r="M185" s="66"/>
      <c r="N185" s="66"/>
      <c r="O185" s="133">
        <f t="shared" si="177"/>
        <v>0</v>
      </c>
      <c r="P185" s="134"/>
    </row>
    <row r="186" spans="1:16" hidden="1" x14ac:dyDescent="0.25">
      <c r="A186" s="169">
        <v>4000</v>
      </c>
      <c r="B186" s="123" t="s">
        <v>195</v>
      </c>
      <c r="C186" s="124">
        <f t="shared" si="165"/>
        <v>0</v>
      </c>
      <c r="D186" s="125">
        <f t="shared" ref="D186:E186" si="178">SUM(D187,D190)</f>
        <v>0</v>
      </c>
      <c r="E186" s="125">
        <f t="shared" si="178"/>
        <v>0</v>
      </c>
      <c r="F186" s="125">
        <f>SUM(F187,F190)</f>
        <v>0</v>
      </c>
      <c r="G186" s="125">
        <f t="shared" ref="G186:N186" si="179">SUM(G187,G190)</f>
        <v>0</v>
      </c>
      <c r="H186" s="125">
        <f t="shared" si="179"/>
        <v>0</v>
      </c>
      <c r="I186" s="125">
        <f t="shared" si="179"/>
        <v>0</v>
      </c>
      <c r="J186" s="125">
        <f t="shared" si="179"/>
        <v>0</v>
      </c>
      <c r="K186" s="125">
        <f t="shared" si="179"/>
        <v>0</v>
      </c>
      <c r="L186" s="125">
        <f t="shared" si="179"/>
        <v>0</v>
      </c>
      <c r="M186" s="125">
        <f t="shared" si="179"/>
        <v>0</v>
      </c>
      <c r="N186" s="125">
        <f t="shared" si="179"/>
        <v>0</v>
      </c>
      <c r="O186" s="157">
        <f>SUM(O187,O190)</f>
        <v>0</v>
      </c>
      <c r="P186" s="126"/>
    </row>
    <row r="187" spans="1:16" ht="24" hidden="1" x14ac:dyDescent="0.25">
      <c r="A187" s="170">
        <v>4200</v>
      </c>
      <c r="B187" s="127" t="s">
        <v>196</v>
      </c>
      <c r="C187" s="56">
        <f t="shared" si="165"/>
        <v>0</v>
      </c>
      <c r="D187" s="57">
        <f t="shared" ref="D187:E187" si="180">SUM(D188,D189)</f>
        <v>0</v>
      </c>
      <c r="E187" s="57">
        <f t="shared" si="180"/>
        <v>0</v>
      </c>
      <c r="F187" s="57">
        <f>SUM(F188,F189)</f>
        <v>0</v>
      </c>
      <c r="G187" s="57">
        <f t="shared" ref="G187:N187" si="181">SUM(G188,G189)</f>
        <v>0</v>
      </c>
      <c r="H187" s="57">
        <f t="shared" si="181"/>
        <v>0</v>
      </c>
      <c r="I187" s="57">
        <f t="shared" si="181"/>
        <v>0</v>
      </c>
      <c r="J187" s="57">
        <f t="shared" si="181"/>
        <v>0</v>
      </c>
      <c r="K187" s="57">
        <f t="shared" si="181"/>
        <v>0</v>
      </c>
      <c r="L187" s="57">
        <f t="shared" si="181"/>
        <v>0</v>
      </c>
      <c r="M187" s="57">
        <f t="shared" si="181"/>
        <v>0</v>
      </c>
      <c r="N187" s="57">
        <f t="shared" si="181"/>
        <v>0</v>
      </c>
      <c r="O187" s="144">
        <f>SUM(O188,O189)</f>
        <v>0</v>
      </c>
      <c r="P187" s="145"/>
    </row>
    <row r="188" spans="1:16" ht="36" hidden="1" x14ac:dyDescent="0.25">
      <c r="A188" s="211">
        <v>4240</v>
      </c>
      <c r="B188" s="63" t="s">
        <v>197</v>
      </c>
      <c r="C188" s="64">
        <f t="shared" si="165"/>
        <v>0</v>
      </c>
      <c r="D188" s="66"/>
      <c r="E188" s="66"/>
      <c r="F188" s="66">
        <f t="shared" ref="F188:F189" si="182">D188+E188</f>
        <v>0</v>
      </c>
      <c r="G188" s="66"/>
      <c r="H188" s="66"/>
      <c r="I188" s="66">
        <f t="shared" ref="I188:I189" si="183">G188+H188</f>
        <v>0</v>
      </c>
      <c r="J188" s="66"/>
      <c r="K188" s="66"/>
      <c r="L188" s="66">
        <f t="shared" ref="L188:L189" si="184">J188+K188</f>
        <v>0</v>
      </c>
      <c r="M188" s="66"/>
      <c r="N188" s="66"/>
      <c r="O188" s="133">
        <f t="shared" ref="O188:O189" si="185">M188+N188</f>
        <v>0</v>
      </c>
      <c r="P188" s="134"/>
    </row>
    <row r="189" spans="1:16" ht="24" hidden="1" x14ac:dyDescent="0.25">
      <c r="A189" s="138">
        <v>4250</v>
      </c>
      <c r="B189" s="69" t="s">
        <v>198</v>
      </c>
      <c r="C189" s="70">
        <f t="shared" si="165"/>
        <v>0</v>
      </c>
      <c r="D189" s="72"/>
      <c r="E189" s="72"/>
      <c r="F189" s="72">
        <f t="shared" si="182"/>
        <v>0</v>
      </c>
      <c r="G189" s="72"/>
      <c r="H189" s="72"/>
      <c r="I189" s="72">
        <f t="shared" si="183"/>
        <v>0</v>
      </c>
      <c r="J189" s="72"/>
      <c r="K189" s="72"/>
      <c r="L189" s="72">
        <f t="shared" si="184"/>
        <v>0</v>
      </c>
      <c r="M189" s="72"/>
      <c r="N189" s="72"/>
      <c r="O189" s="136">
        <f t="shared" si="185"/>
        <v>0</v>
      </c>
      <c r="P189" s="137"/>
    </row>
    <row r="190" spans="1:16" hidden="1" x14ac:dyDescent="0.25">
      <c r="A190" s="55">
        <v>4300</v>
      </c>
      <c r="B190" s="127" t="s">
        <v>199</v>
      </c>
      <c r="C190" s="56">
        <f t="shared" si="165"/>
        <v>0</v>
      </c>
      <c r="D190" s="57">
        <f t="shared" ref="D190:E190" si="186">SUM(D191)</f>
        <v>0</v>
      </c>
      <c r="E190" s="57">
        <f t="shared" si="186"/>
        <v>0</v>
      </c>
      <c r="F190" s="57">
        <f>SUM(F191)</f>
        <v>0</v>
      </c>
      <c r="G190" s="57">
        <f t="shared" ref="G190:N190" si="187">SUM(G191)</f>
        <v>0</v>
      </c>
      <c r="H190" s="57">
        <f t="shared" si="187"/>
        <v>0</v>
      </c>
      <c r="I190" s="57">
        <f t="shared" si="187"/>
        <v>0</v>
      </c>
      <c r="J190" s="57">
        <f t="shared" si="187"/>
        <v>0</v>
      </c>
      <c r="K190" s="57">
        <f t="shared" si="187"/>
        <v>0</v>
      </c>
      <c r="L190" s="57">
        <f t="shared" si="187"/>
        <v>0</v>
      </c>
      <c r="M190" s="57">
        <f t="shared" si="187"/>
        <v>0</v>
      </c>
      <c r="N190" s="57">
        <f t="shared" si="187"/>
        <v>0</v>
      </c>
      <c r="O190" s="144">
        <f>SUM(O191)</f>
        <v>0</v>
      </c>
      <c r="P190" s="145"/>
    </row>
    <row r="191" spans="1:16" ht="24" hidden="1" x14ac:dyDescent="0.25">
      <c r="A191" s="211">
        <v>4310</v>
      </c>
      <c r="B191" s="63" t="s">
        <v>200</v>
      </c>
      <c r="C191" s="64">
        <f t="shared" si="165"/>
        <v>0</v>
      </c>
      <c r="D191" s="132">
        <f t="shared" ref="D191:E191" si="188">SUM(D192:D192)</f>
        <v>0</v>
      </c>
      <c r="E191" s="132">
        <f t="shared" si="188"/>
        <v>0</v>
      </c>
      <c r="F191" s="132">
        <f>SUM(F192:F192)</f>
        <v>0</v>
      </c>
      <c r="G191" s="132">
        <f t="shared" ref="G191:N191" si="189">SUM(G192:G192)</f>
        <v>0</v>
      </c>
      <c r="H191" s="132">
        <f t="shared" si="189"/>
        <v>0</v>
      </c>
      <c r="I191" s="132">
        <f t="shared" si="189"/>
        <v>0</v>
      </c>
      <c r="J191" s="132">
        <f t="shared" si="189"/>
        <v>0</v>
      </c>
      <c r="K191" s="132">
        <f t="shared" si="189"/>
        <v>0</v>
      </c>
      <c r="L191" s="132">
        <f t="shared" si="189"/>
        <v>0</v>
      </c>
      <c r="M191" s="132">
        <f t="shared" si="189"/>
        <v>0</v>
      </c>
      <c r="N191" s="132">
        <f t="shared" si="189"/>
        <v>0</v>
      </c>
      <c r="O191" s="150">
        <f>SUM(O192:O192)</f>
        <v>0</v>
      </c>
      <c r="P191" s="146"/>
    </row>
    <row r="192" spans="1:16" ht="36" hidden="1" x14ac:dyDescent="0.25">
      <c r="A192" s="43">
        <v>4311</v>
      </c>
      <c r="B192" s="69" t="s">
        <v>201</v>
      </c>
      <c r="C192" s="70">
        <f t="shared" si="165"/>
        <v>0</v>
      </c>
      <c r="D192" s="72"/>
      <c r="E192" s="72"/>
      <c r="F192" s="72">
        <f>D192+E192</f>
        <v>0</v>
      </c>
      <c r="G192" s="72"/>
      <c r="H192" s="72"/>
      <c r="I192" s="72">
        <f>G192+H192</f>
        <v>0</v>
      </c>
      <c r="J192" s="72"/>
      <c r="K192" s="72"/>
      <c r="L192" s="72">
        <f>J192+K192</f>
        <v>0</v>
      </c>
      <c r="M192" s="72"/>
      <c r="N192" s="72"/>
      <c r="O192" s="136">
        <f>M192+N192</f>
        <v>0</v>
      </c>
      <c r="P192" s="137"/>
    </row>
    <row r="193" spans="1:16" s="25" customFormat="1" ht="24" hidden="1" x14ac:dyDescent="0.25">
      <c r="A193" s="171"/>
      <c r="B193" s="20" t="s">
        <v>202</v>
      </c>
      <c r="C193" s="120">
        <f t="shared" si="165"/>
        <v>0</v>
      </c>
      <c r="D193" s="121">
        <f t="shared" ref="D193:E193" si="190">SUM(D194,D229,D268)</f>
        <v>0</v>
      </c>
      <c r="E193" s="121">
        <f t="shared" si="190"/>
        <v>0</v>
      </c>
      <c r="F193" s="121">
        <f>SUM(F194,F229,F268)</f>
        <v>0</v>
      </c>
      <c r="G193" s="121">
        <f t="shared" ref="G193:N193" si="191">SUM(G194,G229,G268)</f>
        <v>0</v>
      </c>
      <c r="H193" s="121">
        <f t="shared" si="191"/>
        <v>0</v>
      </c>
      <c r="I193" s="121">
        <f t="shared" si="191"/>
        <v>0</v>
      </c>
      <c r="J193" s="121">
        <f t="shared" si="191"/>
        <v>0</v>
      </c>
      <c r="K193" s="121">
        <f t="shared" si="191"/>
        <v>0</v>
      </c>
      <c r="L193" s="121">
        <f t="shared" si="191"/>
        <v>0</v>
      </c>
      <c r="M193" s="121">
        <f t="shared" si="191"/>
        <v>0</v>
      </c>
      <c r="N193" s="121">
        <f t="shared" si="191"/>
        <v>0</v>
      </c>
      <c r="O193" s="172">
        <f>SUM(O194,O229,O268)</f>
        <v>0</v>
      </c>
      <c r="P193" s="173"/>
    </row>
    <row r="194" spans="1:16" hidden="1" x14ac:dyDescent="0.25">
      <c r="A194" s="123">
        <v>5000</v>
      </c>
      <c r="B194" s="123" t="s">
        <v>203</v>
      </c>
      <c r="C194" s="124">
        <f t="shared" si="165"/>
        <v>0</v>
      </c>
      <c r="D194" s="125">
        <f t="shared" ref="D194:E194" si="192">D195+D203</f>
        <v>0</v>
      </c>
      <c r="E194" s="125">
        <f t="shared" si="192"/>
        <v>0</v>
      </c>
      <c r="F194" s="125">
        <f>F195+F203</f>
        <v>0</v>
      </c>
      <c r="G194" s="125">
        <f t="shared" ref="G194:N194" si="193">G195+G203</f>
        <v>0</v>
      </c>
      <c r="H194" s="125">
        <f t="shared" si="193"/>
        <v>0</v>
      </c>
      <c r="I194" s="125">
        <f t="shared" si="193"/>
        <v>0</v>
      </c>
      <c r="J194" s="125">
        <f t="shared" si="193"/>
        <v>0</v>
      </c>
      <c r="K194" s="125">
        <f t="shared" si="193"/>
        <v>0</v>
      </c>
      <c r="L194" s="125">
        <f t="shared" si="193"/>
        <v>0</v>
      </c>
      <c r="M194" s="125">
        <f t="shared" si="193"/>
        <v>0</v>
      </c>
      <c r="N194" s="125">
        <f t="shared" si="193"/>
        <v>0</v>
      </c>
      <c r="O194" s="157">
        <f>O195+O203</f>
        <v>0</v>
      </c>
      <c r="P194" s="126"/>
    </row>
    <row r="195" spans="1:16" hidden="1" x14ac:dyDescent="0.25">
      <c r="A195" s="55">
        <v>5100</v>
      </c>
      <c r="B195" s="127" t="s">
        <v>204</v>
      </c>
      <c r="C195" s="56">
        <f t="shared" si="165"/>
        <v>0</v>
      </c>
      <c r="D195" s="57">
        <f t="shared" ref="D195:E195" si="194">D196+D197+D200+D201+D202</f>
        <v>0</v>
      </c>
      <c r="E195" s="57">
        <f t="shared" si="194"/>
        <v>0</v>
      </c>
      <c r="F195" s="57">
        <f>F196+F197+F200+F201+F202</f>
        <v>0</v>
      </c>
      <c r="G195" s="57">
        <f t="shared" ref="G195:N195" si="195">G196+G197+G200+G201+G202</f>
        <v>0</v>
      </c>
      <c r="H195" s="57">
        <f t="shared" si="195"/>
        <v>0</v>
      </c>
      <c r="I195" s="57">
        <f t="shared" si="195"/>
        <v>0</v>
      </c>
      <c r="J195" s="57">
        <f t="shared" si="195"/>
        <v>0</v>
      </c>
      <c r="K195" s="57">
        <f t="shared" si="195"/>
        <v>0</v>
      </c>
      <c r="L195" s="57">
        <f t="shared" si="195"/>
        <v>0</v>
      </c>
      <c r="M195" s="57">
        <f t="shared" si="195"/>
        <v>0</v>
      </c>
      <c r="N195" s="57">
        <f t="shared" si="195"/>
        <v>0</v>
      </c>
      <c r="O195" s="144">
        <f>O196+O197+O200+O201+O202</f>
        <v>0</v>
      </c>
      <c r="P195" s="145"/>
    </row>
    <row r="196" spans="1:16" hidden="1" x14ac:dyDescent="0.25">
      <c r="A196" s="211">
        <v>5110</v>
      </c>
      <c r="B196" s="63" t="s">
        <v>205</v>
      </c>
      <c r="C196" s="64">
        <f t="shared" si="165"/>
        <v>0</v>
      </c>
      <c r="D196" s="66"/>
      <c r="E196" s="66"/>
      <c r="F196" s="66">
        <f>D196+E196</f>
        <v>0</v>
      </c>
      <c r="G196" s="66"/>
      <c r="H196" s="66"/>
      <c r="I196" s="66">
        <f>G196+H196</f>
        <v>0</v>
      </c>
      <c r="J196" s="66"/>
      <c r="K196" s="66"/>
      <c r="L196" s="66">
        <f>J196+K196</f>
        <v>0</v>
      </c>
      <c r="M196" s="66"/>
      <c r="N196" s="66"/>
      <c r="O196" s="133">
        <f>M196+N196</f>
        <v>0</v>
      </c>
      <c r="P196" s="134"/>
    </row>
    <row r="197" spans="1:16" ht="24" hidden="1" x14ac:dyDescent="0.25">
      <c r="A197" s="138">
        <v>5120</v>
      </c>
      <c r="B197" s="69" t="s">
        <v>206</v>
      </c>
      <c r="C197" s="70">
        <f t="shared" si="165"/>
        <v>0</v>
      </c>
      <c r="D197" s="135">
        <f t="shared" ref="D197:E197" si="196">D198+D199</f>
        <v>0</v>
      </c>
      <c r="E197" s="135">
        <f t="shared" si="196"/>
        <v>0</v>
      </c>
      <c r="F197" s="135">
        <f>F198+F199</f>
        <v>0</v>
      </c>
      <c r="G197" s="135">
        <f t="shared" ref="G197:O197" si="197">G198+G199</f>
        <v>0</v>
      </c>
      <c r="H197" s="135">
        <f t="shared" si="197"/>
        <v>0</v>
      </c>
      <c r="I197" s="135">
        <f t="shared" si="197"/>
        <v>0</v>
      </c>
      <c r="J197" s="135">
        <f t="shared" si="197"/>
        <v>0</v>
      </c>
      <c r="K197" s="135">
        <f t="shared" si="197"/>
        <v>0</v>
      </c>
      <c r="L197" s="135">
        <f t="shared" si="197"/>
        <v>0</v>
      </c>
      <c r="M197" s="135">
        <f t="shared" si="197"/>
        <v>0</v>
      </c>
      <c r="N197" s="135">
        <f t="shared" si="197"/>
        <v>0</v>
      </c>
      <c r="O197" s="135">
        <f t="shared" si="197"/>
        <v>0</v>
      </c>
      <c r="P197" s="140"/>
    </row>
    <row r="198" spans="1:16" hidden="1" x14ac:dyDescent="0.25">
      <c r="A198" s="43">
        <v>5121</v>
      </c>
      <c r="B198" s="69" t="s">
        <v>207</v>
      </c>
      <c r="C198" s="70">
        <f t="shared" si="165"/>
        <v>0</v>
      </c>
      <c r="D198" s="72"/>
      <c r="E198" s="72"/>
      <c r="F198" s="72">
        <f t="shared" ref="F198:F202" si="198">D198+E198</f>
        <v>0</v>
      </c>
      <c r="G198" s="72"/>
      <c r="H198" s="72"/>
      <c r="I198" s="72">
        <f t="shared" ref="I198:I202" si="199">G198+H198</f>
        <v>0</v>
      </c>
      <c r="J198" s="72"/>
      <c r="K198" s="72"/>
      <c r="L198" s="72">
        <f t="shared" ref="L198:L202" si="200">J198+K198</f>
        <v>0</v>
      </c>
      <c r="M198" s="72"/>
      <c r="N198" s="72"/>
      <c r="O198" s="136">
        <f t="shared" ref="O198:O202" si="201">M198+N198</f>
        <v>0</v>
      </c>
      <c r="P198" s="137"/>
    </row>
    <row r="199" spans="1:16" ht="24" hidden="1" x14ac:dyDescent="0.25">
      <c r="A199" s="43">
        <v>5129</v>
      </c>
      <c r="B199" s="69" t="s">
        <v>208</v>
      </c>
      <c r="C199" s="70">
        <f t="shared" si="165"/>
        <v>0</v>
      </c>
      <c r="D199" s="72"/>
      <c r="E199" s="72"/>
      <c r="F199" s="72">
        <f t="shared" si="198"/>
        <v>0</v>
      </c>
      <c r="G199" s="72"/>
      <c r="H199" s="72"/>
      <c r="I199" s="72">
        <f t="shared" si="199"/>
        <v>0</v>
      </c>
      <c r="J199" s="72"/>
      <c r="K199" s="72"/>
      <c r="L199" s="72">
        <f t="shared" si="200"/>
        <v>0</v>
      </c>
      <c r="M199" s="72"/>
      <c r="N199" s="72"/>
      <c r="O199" s="136">
        <f t="shared" si="201"/>
        <v>0</v>
      </c>
      <c r="P199" s="137"/>
    </row>
    <row r="200" spans="1:16" hidden="1" x14ac:dyDescent="0.25">
      <c r="A200" s="138">
        <v>5130</v>
      </c>
      <c r="B200" s="69" t="s">
        <v>209</v>
      </c>
      <c r="C200" s="70">
        <f t="shared" si="165"/>
        <v>0</v>
      </c>
      <c r="D200" s="72"/>
      <c r="E200" s="72"/>
      <c r="F200" s="72">
        <f t="shared" si="198"/>
        <v>0</v>
      </c>
      <c r="G200" s="72"/>
      <c r="H200" s="72"/>
      <c r="I200" s="72">
        <f t="shared" si="199"/>
        <v>0</v>
      </c>
      <c r="J200" s="72"/>
      <c r="K200" s="72"/>
      <c r="L200" s="72">
        <f t="shared" si="200"/>
        <v>0</v>
      </c>
      <c r="M200" s="72"/>
      <c r="N200" s="72"/>
      <c r="O200" s="136">
        <f t="shared" si="201"/>
        <v>0</v>
      </c>
      <c r="P200" s="137"/>
    </row>
    <row r="201" spans="1:16" hidden="1" x14ac:dyDescent="0.25">
      <c r="A201" s="138">
        <v>5140</v>
      </c>
      <c r="B201" s="69" t="s">
        <v>210</v>
      </c>
      <c r="C201" s="70">
        <f t="shared" si="165"/>
        <v>0</v>
      </c>
      <c r="D201" s="72"/>
      <c r="E201" s="72"/>
      <c r="F201" s="72">
        <f t="shared" si="198"/>
        <v>0</v>
      </c>
      <c r="G201" s="72"/>
      <c r="H201" s="72"/>
      <c r="I201" s="72">
        <f t="shared" si="199"/>
        <v>0</v>
      </c>
      <c r="J201" s="72"/>
      <c r="K201" s="72"/>
      <c r="L201" s="72">
        <f t="shared" si="200"/>
        <v>0</v>
      </c>
      <c r="M201" s="72"/>
      <c r="N201" s="72"/>
      <c r="O201" s="136">
        <f t="shared" si="201"/>
        <v>0</v>
      </c>
      <c r="P201" s="137"/>
    </row>
    <row r="202" spans="1:16" ht="24" hidden="1" x14ac:dyDescent="0.25">
      <c r="A202" s="138">
        <v>5170</v>
      </c>
      <c r="B202" s="69" t="s">
        <v>211</v>
      </c>
      <c r="C202" s="70">
        <f t="shared" si="165"/>
        <v>0</v>
      </c>
      <c r="D202" s="72"/>
      <c r="E202" s="72"/>
      <c r="F202" s="72">
        <f t="shared" si="198"/>
        <v>0</v>
      </c>
      <c r="G202" s="72"/>
      <c r="H202" s="72"/>
      <c r="I202" s="72">
        <f t="shared" si="199"/>
        <v>0</v>
      </c>
      <c r="J202" s="72"/>
      <c r="K202" s="72"/>
      <c r="L202" s="72">
        <f t="shared" si="200"/>
        <v>0</v>
      </c>
      <c r="M202" s="72"/>
      <c r="N202" s="72"/>
      <c r="O202" s="136">
        <f t="shared" si="201"/>
        <v>0</v>
      </c>
      <c r="P202" s="137"/>
    </row>
    <row r="203" spans="1:16" hidden="1" x14ac:dyDescent="0.25">
      <c r="A203" s="55">
        <v>5200</v>
      </c>
      <c r="B203" s="127" t="s">
        <v>212</v>
      </c>
      <c r="C203" s="56">
        <f t="shared" si="165"/>
        <v>0</v>
      </c>
      <c r="D203" s="57">
        <f t="shared" ref="D203:E203" si="202">D204+D214+D215+D224+D225+D226+D228</f>
        <v>0</v>
      </c>
      <c r="E203" s="57">
        <f t="shared" si="202"/>
        <v>0</v>
      </c>
      <c r="F203" s="57">
        <f>F204+F214+F215+F224+F225+F226+F228</f>
        <v>0</v>
      </c>
      <c r="G203" s="57">
        <f t="shared" ref="G203:O203" si="203">G204+G214+G215+G224+G225+G226+G228</f>
        <v>0</v>
      </c>
      <c r="H203" s="57">
        <f t="shared" si="203"/>
        <v>0</v>
      </c>
      <c r="I203" s="57">
        <f t="shared" si="203"/>
        <v>0</v>
      </c>
      <c r="J203" s="57">
        <f t="shared" si="203"/>
        <v>0</v>
      </c>
      <c r="K203" s="57">
        <f t="shared" si="203"/>
        <v>0</v>
      </c>
      <c r="L203" s="57">
        <f t="shared" si="203"/>
        <v>0</v>
      </c>
      <c r="M203" s="57">
        <f t="shared" si="203"/>
        <v>0</v>
      </c>
      <c r="N203" s="57">
        <f t="shared" si="203"/>
        <v>0</v>
      </c>
      <c r="O203" s="57">
        <f t="shared" si="203"/>
        <v>0</v>
      </c>
      <c r="P203" s="145"/>
    </row>
    <row r="204" spans="1:16" hidden="1" x14ac:dyDescent="0.25">
      <c r="A204" s="129">
        <v>5210</v>
      </c>
      <c r="B204" s="93" t="s">
        <v>213</v>
      </c>
      <c r="C204" s="99">
        <f t="shared" si="165"/>
        <v>0</v>
      </c>
      <c r="D204" s="100">
        <f>SUM(D205:D213)</f>
        <v>0</v>
      </c>
      <c r="E204" s="100">
        <f>SUM(E205:E213)</f>
        <v>0</v>
      </c>
      <c r="F204" s="100">
        <f t="shared" ref="F204:N204" si="204">SUM(F205:F213)</f>
        <v>0</v>
      </c>
      <c r="G204" s="100">
        <f t="shared" si="204"/>
        <v>0</v>
      </c>
      <c r="H204" s="100">
        <f t="shared" si="204"/>
        <v>0</v>
      </c>
      <c r="I204" s="100">
        <f t="shared" si="204"/>
        <v>0</v>
      </c>
      <c r="J204" s="100">
        <f t="shared" si="204"/>
        <v>0</v>
      </c>
      <c r="K204" s="100">
        <f t="shared" si="204"/>
        <v>0</v>
      </c>
      <c r="L204" s="100">
        <f t="shared" si="204"/>
        <v>0</v>
      </c>
      <c r="M204" s="100">
        <f t="shared" si="204"/>
        <v>0</v>
      </c>
      <c r="N204" s="100">
        <f t="shared" si="204"/>
        <v>0</v>
      </c>
      <c r="O204" s="130">
        <f>SUM(O205:O213)</f>
        <v>0</v>
      </c>
      <c r="P204" s="131"/>
    </row>
    <row r="205" spans="1:16" hidden="1" x14ac:dyDescent="0.25">
      <c r="A205" s="37">
        <v>5211</v>
      </c>
      <c r="B205" s="63" t="s">
        <v>214</v>
      </c>
      <c r="C205" s="64">
        <f t="shared" si="165"/>
        <v>0</v>
      </c>
      <c r="D205" s="66"/>
      <c r="E205" s="66"/>
      <c r="F205" s="66">
        <f t="shared" ref="F205:F214" si="205">D205+E205</f>
        <v>0</v>
      </c>
      <c r="G205" s="66"/>
      <c r="H205" s="66"/>
      <c r="I205" s="66">
        <f t="shared" ref="I205:I214" si="206">G205+H205</f>
        <v>0</v>
      </c>
      <c r="J205" s="66"/>
      <c r="K205" s="66"/>
      <c r="L205" s="66">
        <f t="shared" ref="L205:L214" si="207">J205+K205</f>
        <v>0</v>
      </c>
      <c r="M205" s="66"/>
      <c r="N205" s="66"/>
      <c r="O205" s="133">
        <f t="shared" ref="O205:O214" si="208">M205+N205</f>
        <v>0</v>
      </c>
      <c r="P205" s="134"/>
    </row>
    <row r="206" spans="1:16" hidden="1" x14ac:dyDescent="0.25">
      <c r="A206" s="43">
        <v>5212</v>
      </c>
      <c r="B206" s="69" t="s">
        <v>215</v>
      </c>
      <c r="C206" s="70">
        <f t="shared" si="165"/>
        <v>0</v>
      </c>
      <c r="D206" s="72"/>
      <c r="E206" s="72"/>
      <c r="F206" s="72">
        <f t="shared" si="205"/>
        <v>0</v>
      </c>
      <c r="G206" s="72"/>
      <c r="H206" s="72"/>
      <c r="I206" s="72">
        <f t="shared" si="206"/>
        <v>0</v>
      </c>
      <c r="J206" s="72"/>
      <c r="K206" s="72"/>
      <c r="L206" s="72">
        <f t="shared" si="207"/>
        <v>0</v>
      </c>
      <c r="M206" s="72"/>
      <c r="N206" s="72"/>
      <c r="O206" s="136">
        <f t="shared" si="208"/>
        <v>0</v>
      </c>
      <c r="P206" s="137"/>
    </row>
    <row r="207" spans="1:16" hidden="1" x14ac:dyDescent="0.25">
      <c r="A207" s="43">
        <v>5213</v>
      </c>
      <c r="B207" s="69" t="s">
        <v>216</v>
      </c>
      <c r="C207" s="70">
        <f t="shared" si="165"/>
        <v>0</v>
      </c>
      <c r="D207" s="72"/>
      <c r="E207" s="72"/>
      <c r="F207" s="72">
        <f t="shared" si="205"/>
        <v>0</v>
      </c>
      <c r="G207" s="72"/>
      <c r="H207" s="72"/>
      <c r="I207" s="72">
        <f t="shared" si="206"/>
        <v>0</v>
      </c>
      <c r="J207" s="72"/>
      <c r="K207" s="72"/>
      <c r="L207" s="72">
        <f t="shared" si="207"/>
        <v>0</v>
      </c>
      <c r="M207" s="72"/>
      <c r="N207" s="72"/>
      <c r="O207" s="136">
        <f t="shared" si="208"/>
        <v>0</v>
      </c>
      <c r="P207" s="137"/>
    </row>
    <row r="208" spans="1:16" hidden="1" x14ac:dyDescent="0.25">
      <c r="A208" s="43">
        <v>5214</v>
      </c>
      <c r="B208" s="69" t="s">
        <v>217</v>
      </c>
      <c r="C208" s="70">
        <f t="shared" si="165"/>
        <v>0</v>
      </c>
      <c r="D208" s="72"/>
      <c r="E208" s="72"/>
      <c r="F208" s="72">
        <f t="shared" si="205"/>
        <v>0</v>
      </c>
      <c r="G208" s="72"/>
      <c r="H208" s="72"/>
      <c r="I208" s="72">
        <f t="shared" si="206"/>
        <v>0</v>
      </c>
      <c r="J208" s="72"/>
      <c r="K208" s="72"/>
      <c r="L208" s="72">
        <f t="shared" si="207"/>
        <v>0</v>
      </c>
      <c r="M208" s="72"/>
      <c r="N208" s="72"/>
      <c r="O208" s="136">
        <f t="shared" si="208"/>
        <v>0</v>
      </c>
      <c r="P208" s="137"/>
    </row>
    <row r="209" spans="1:16" hidden="1" x14ac:dyDescent="0.25">
      <c r="A209" s="43">
        <v>5215</v>
      </c>
      <c r="B209" s="69" t="s">
        <v>218</v>
      </c>
      <c r="C209" s="70">
        <f t="shared" si="165"/>
        <v>0</v>
      </c>
      <c r="D209" s="72"/>
      <c r="E209" s="72"/>
      <c r="F209" s="72">
        <f t="shared" si="205"/>
        <v>0</v>
      </c>
      <c r="G209" s="72"/>
      <c r="H209" s="72"/>
      <c r="I209" s="72">
        <f t="shared" si="206"/>
        <v>0</v>
      </c>
      <c r="J209" s="72"/>
      <c r="K209" s="72"/>
      <c r="L209" s="72">
        <f t="shared" si="207"/>
        <v>0</v>
      </c>
      <c r="M209" s="72"/>
      <c r="N209" s="72"/>
      <c r="O209" s="136">
        <f t="shared" si="208"/>
        <v>0</v>
      </c>
      <c r="P209" s="137"/>
    </row>
    <row r="210" spans="1:16" ht="24" hidden="1" x14ac:dyDescent="0.25">
      <c r="A210" s="43">
        <v>5216</v>
      </c>
      <c r="B210" s="69" t="s">
        <v>219</v>
      </c>
      <c r="C210" s="70">
        <f t="shared" si="165"/>
        <v>0</v>
      </c>
      <c r="D210" s="72"/>
      <c r="E210" s="72"/>
      <c r="F210" s="72">
        <f t="shared" si="205"/>
        <v>0</v>
      </c>
      <c r="G210" s="72"/>
      <c r="H210" s="72"/>
      <c r="I210" s="72">
        <f t="shared" si="206"/>
        <v>0</v>
      </c>
      <c r="J210" s="72"/>
      <c r="K210" s="72"/>
      <c r="L210" s="72">
        <f t="shared" si="207"/>
        <v>0</v>
      </c>
      <c r="M210" s="72"/>
      <c r="N210" s="72"/>
      <c r="O210" s="136">
        <f t="shared" si="208"/>
        <v>0</v>
      </c>
      <c r="P210" s="137"/>
    </row>
    <row r="211" spans="1:16" hidden="1" x14ac:dyDescent="0.25">
      <c r="A211" s="43">
        <v>5217</v>
      </c>
      <c r="B211" s="69" t="s">
        <v>220</v>
      </c>
      <c r="C211" s="70">
        <f t="shared" si="165"/>
        <v>0</v>
      </c>
      <c r="D211" s="72"/>
      <c r="E211" s="72"/>
      <c r="F211" s="72">
        <f t="shared" si="205"/>
        <v>0</v>
      </c>
      <c r="G211" s="72"/>
      <c r="H211" s="72"/>
      <c r="I211" s="72">
        <f t="shared" si="206"/>
        <v>0</v>
      </c>
      <c r="J211" s="72"/>
      <c r="K211" s="72"/>
      <c r="L211" s="72">
        <f t="shared" si="207"/>
        <v>0</v>
      </c>
      <c r="M211" s="72"/>
      <c r="N211" s="72"/>
      <c r="O211" s="136">
        <f t="shared" si="208"/>
        <v>0</v>
      </c>
      <c r="P211" s="137"/>
    </row>
    <row r="212" spans="1:16" hidden="1" x14ac:dyDescent="0.25">
      <c r="A212" s="43">
        <v>5218</v>
      </c>
      <c r="B212" s="69" t="s">
        <v>221</v>
      </c>
      <c r="C212" s="70">
        <f t="shared" si="165"/>
        <v>0</v>
      </c>
      <c r="D212" s="72"/>
      <c r="E212" s="72"/>
      <c r="F212" s="72">
        <f t="shared" si="205"/>
        <v>0</v>
      </c>
      <c r="G212" s="72"/>
      <c r="H212" s="72"/>
      <c r="I212" s="72">
        <f t="shared" si="206"/>
        <v>0</v>
      </c>
      <c r="J212" s="72"/>
      <c r="K212" s="72"/>
      <c r="L212" s="72">
        <f t="shared" si="207"/>
        <v>0</v>
      </c>
      <c r="M212" s="72"/>
      <c r="N212" s="72"/>
      <c r="O212" s="136">
        <f t="shared" si="208"/>
        <v>0</v>
      </c>
      <c r="P212" s="137"/>
    </row>
    <row r="213" spans="1:16" hidden="1" x14ac:dyDescent="0.25">
      <c r="A213" s="43">
        <v>5219</v>
      </c>
      <c r="B213" s="69" t="s">
        <v>222</v>
      </c>
      <c r="C213" s="70">
        <f t="shared" si="165"/>
        <v>0</v>
      </c>
      <c r="D213" s="72"/>
      <c r="E213" s="72"/>
      <c r="F213" s="72">
        <f t="shared" si="205"/>
        <v>0</v>
      </c>
      <c r="G213" s="72"/>
      <c r="H213" s="72"/>
      <c r="I213" s="72">
        <f t="shared" si="206"/>
        <v>0</v>
      </c>
      <c r="J213" s="72"/>
      <c r="K213" s="72"/>
      <c r="L213" s="72">
        <f t="shared" si="207"/>
        <v>0</v>
      </c>
      <c r="M213" s="72"/>
      <c r="N213" s="72"/>
      <c r="O213" s="136">
        <f t="shared" si="208"/>
        <v>0</v>
      </c>
      <c r="P213" s="137"/>
    </row>
    <row r="214" spans="1:16" ht="13.5" hidden="1" customHeight="1" x14ac:dyDescent="0.25">
      <c r="A214" s="138">
        <v>5220</v>
      </c>
      <c r="B214" s="69" t="s">
        <v>223</v>
      </c>
      <c r="C214" s="70">
        <f t="shared" si="165"/>
        <v>0</v>
      </c>
      <c r="D214" s="72"/>
      <c r="E214" s="72"/>
      <c r="F214" s="72">
        <f t="shared" si="205"/>
        <v>0</v>
      </c>
      <c r="G214" s="72"/>
      <c r="H214" s="72"/>
      <c r="I214" s="72">
        <f t="shared" si="206"/>
        <v>0</v>
      </c>
      <c r="J214" s="72"/>
      <c r="K214" s="72"/>
      <c r="L214" s="72">
        <f t="shared" si="207"/>
        <v>0</v>
      </c>
      <c r="M214" s="72"/>
      <c r="N214" s="72"/>
      <c r="O214" s="136">
        <f t="shared" si="208"/>
        <v>0</v>
      </c>
      <c r="P214" s="137"/>
    </row>
    <row r="215" spans="1:16" hidden="1" x14ac:dyDescent="0.25">
      <c r="A215" s="138">
        <v>5230</v>
      </c>
      <c r="B215" s="69" t="s">
        <v>224</v>
      </c>
      <c r="C215" s="70">
        <f t="shared" si="165"/>
        <v>0</v>
      </c>
      <c r="D215" s="135">
        <f t="shared" ref="D215:E215" si="209">SUM(D216:D223)</f>
        <v>0</v>
      </c>
      <c r="E215" s="135">
        <f t="shared" si="209"/>
        <v>0</v>
      </c>
      <c r="F215" s="135">
        <f>SUM(F216:F223)</f>
        <v>0</v>
      </c>
      <c r="G215" s="135">
        <f t="shared" ref="G215:N215" si="210">SUM(G216:G223)</f>
        <v>0</v>
      </c>
      <c r="H215" s="135">
        <f t="shared" si="210"/>
        <v>0</v>
      </c>
      <c r="I215" s="135">
        <f t="shared" si="210"/>
        <v>0</v>
      </c>
      <c r="J215" s="135">
        <f t="shared" si="210"/>
        <v>0</v>
      </c>
      <c r="K215" s="135">
        <f t="shared" si="210"/>
        <v>0</v>
      </c>
      <c r="L215" s="135">
        <f t="shared" si="210"/>
        <v>0</v>
      </c>
      <c r="M215" s="135">
        <f t="shared" si="210"/>
        <v>0</v>
      </c>
      <c r="N215" s="135">
        <f t="shared" si="210"/>
        <v>0</v>
      </c>
      <c r="O215" s="139">
        <f>SUM(O216:O223)</f>
        <v>0</v>
      </c>
      <c r="P215" s="140"/>
    </row>
    <row r="216" spans="1:16" hidden="1" x14ac:dyDescent="0.25">
      <c r="A216" s="43">
        <v>5231</v>
      </c>
      <c r="B216" s="69" t="s">
        <v>225</v>
      </c>
      <c r="C216" s="70">
        <f t="shared" si="165"/>
        <v>0</v>
      </c>
      <c r="D216" s="72"/>
      <c r="E216" s="72"/>
      <c r="F216" s="72">
        <f t="shared" ref="F216:F225" si="211">D216+E216</f>
        <v>0</v>
      </c>
      <c r="G216" s="72"/>
      <c r="H216" s="72"/>
      <c r="I216" s="72">
        <f t="shared" ref="I216:I225" si="212">G216+H216</f>
        <v>0</v>
      </c>
      <c r="J216" s="72"/>
      <c r="K216" s="72"/>
      <c r="L216" s="72">
        <f t="shared" ref="L216:L225" si="213">J216+K216</f>
        <v>0</v>
      </c>
      <c r="M216" s="72"/>
      <c r="N216" s="72"/>
      <c r="O216" s="136">
        <f t="shared" ref="O216:O225" si="214">M216+N216</f>
        <v>0</v>
      </c>
      <c r="P216" s="137"/>
    </row>
    <row r="217" spans="1:16" hidden="1" x14ac:dyDescent="0.25">
      <c r="A217" s="43">
        <v>5232</v>
      </c>
      <c r="B217" s="69" t="s">
        <v>226</v>
      </c>
      <c r="C217" s="70">
        <f t="shared" si="165"/>
        <v>0</v>
      </c>
      <c r="D217" s="72"/>
      <c r="E217" s="72"/>
      <c r="F217" s="72">
        <f t="shared" si="211"/>
        <v>0</v>
      </c>
      <c r="G217" s="72"/>
      <c r="H217" s="72"/>
      <c r="I217" s="72">
        <f t="shared" si="212"/>
        <v>0</v>
      </c>
      <c r="J217" s="72"/>
      <c r="K217" s="72"/>
      <c r="L217" s="72">
        <f t="shared" si="213"/>
        <v>0</v>
      </c>
      <c r="M217" s="72"/>
      <c r="N217" s="72"/>
      <c r="O217" s="136">
        <f t="shared" si="214"/>
        <v>0</v>
      </c>
      <c r="P217" s="137"/>
    </row>
    <row r="218" spans="1:16" hidden="1" x14ac:dyDescent="0.25">
      <c r="A218" s="43">
        <v>5233</v>
      </c>
      <c r="B218" s="69" t="s">
        <v>227</v>
      </c>
      <c r="C218" s="70">
        <f t="shared" si="165"/>
        <v>0</v>
      </c>
      <c r="D218" s="72"/>
      <c r="E218" s="72"/>
      <c r="F218" s="72">
        <f t="shared" si="211"/>
        <v>0</v>
      </c>
      <c r="G218" s="72"/>
      <c r="H218" s="72"/>
      <c r="I218" s="72">
        <f t="shared" si="212"/>
        <v>0</v>
      </c>
      <c r="J218" s="72"/>
      <c r="K218" s="72"/>
      <c r="L218" s="72">
        <f t="shared" si="213"/>
        <v>0</v>
      </c>
      <c r="M218" s="72"/>
      <c r="N218" s="72"/>
      <c r="O218" s="136">
        <f t="shared" si="214"/>
        <v>0</v>
      </c>
      <c r="P218" s="137"/>
    </row>
    <row r="219" spans="1:16" ht="24" hidden="1" x14ac:dyDescent="0.25">
      <c r="A219" s="43">
        <v>5234</v>
      </c>
      <c r="B219" s="69" t="s">
        <v>228</v>
      </c>
      <c r="C219" s="70">
        <f t="shared" si="165"/>
        <v>0</v>
      </c>
      <c r="D219" s="72"/>
      <c r="E219" s="72"/>
      <c r="F219" s="72">
        <f t="shared" si="211"/>
        <v>0</v>
      </c>
      <c r="G219" s="72"/>
      <c r="H219" s="72"/>
      <c r="I219" s="72">
        <f t="shared" si="212"/>
        <v>0</v>
      </c>
      <c r="J219" s="72"/>
      <c r="K219" s="72"/>
      <c r="L219" s="72">
        <f t="shared" si="213"/>
        <v>0</v>
      </c>
      <c r="M219" s="72"/>
      <c r="N219" s="72"/>
      <c r="O219" s="136">
        <f t="shared" si="214"/>
        <v>0</v>
      </c>
      <c r="P219" s="137"/>
    </row>
    <row r="220" spans="1:16" ht="14.25" hidden="1" customHeight="1" x14ac:dyDescent="0.25">
      <c r="A220" s="43">
        <v>5236</v>
      </c>
      <c r="B220" s="69" t="s">
        <v>229</v>
      </c>
      <c r="C220" s="70">
        <f t="shared" si="165"/>
        <v>0</v>
      </c>
      <c r="D220" s="72"/>
      <c r="E220" s="72"/>
      <c r="F220" s="72">
        <f t="shared" si="211"/>
        <v>0</v>
      </c>
      <c r="G220" s="72"/>
      <c r="H220" s="72"/>
      <c r="I220" s="72">
        <f t="shared" si="212"/>
        <v>0</v>
      </c>
      <c r="J220" s="72"/>
      <c r="K220" s="72"/>
      <c r="L220" s="72">
        <f t="shared" si="213"/>
        <v>0</v>
      </c>
      <c r="M220" s="72"/>
      <c r="N220" s="72"/>
      <c r="O220" s="136">
        <f t="shared" si="214"/>
        <v>0</v>
      </c>
      <c r="P220" s="137"/>
    </row>
    <row r="221" spans="1:16" ht="14.25" hidden="1" customHeight="1" x14ac:dyDescent="0.25">
      <c r="A221" s="43">
        <v>5237</v>
      </c>
      <c r="B221" s="69" t="s">
        <v>230</v>
      </c>
      <c r="C221" s="70">
        <f t="shared" si="165"/>
        <v>0</v>
      </c>
      <c r="D221" s="72"/>
      <c r="E221" s="72"/>
      <c r="F221" s="72">
        <f t="shared" si="211"/>
        <v>0</v>
      </c>
      <c r="G221" s="72"/>
      <c r="H221" s="72"/>
      <c r="I221" s="72">
        <f t="shared" si="212"/>
        <v>0</v>
      </c>
      <c r="J221" s="72"/>
      <c r="K221" s="72"/>
      <c r="L221" s="72">
        <f t="shared" si="213"/>
        <v>0</v>
      </c>
      <c r="M221" s="72"/>
      <c r="N221" s="72"/>
      <c r="O221" s="136">
        <f t="shared" si="214"/>
        <v>0</v>
      </c>
      <c r="P221" s="137"/>
    </row>
    <row r="222" spans="1:16" ht="24" hidden="1" x14ac:dyDescent="0.25">
      <c r="A222" s="43">
        <v>5238</v>
      </c>
      <c r="B222" s="69" t="s">
        <v>231</v>
      </c>
      <c r="C222" s="70">
        <f t="shared" si="165"/>
        <v>0</v>
      </c>
      <c r="D222" s="72"/>
      <c r="E222" s="72"/>
      <c r="F222" s="72">
        <f t="shared" si="211"/>
        <v>0</v>
      </c>
      <c r="G222" s="72"/>
      <c r="H222" s="72"/>
      <c r="I222" s="72">
        <f t="shared" si="212"/>
        <v>0</v>
      </c>
      <c r="J222" s="72"/>
      <c r="K222" s="72"/>
      <c r="L222" s="72">
        <f t="shared" si="213"/>
        <v>0</v>
      </c>
      <c r="M222" s="72"/>
      <c r="N222" s="72"/>
      <c r="O222" s="136">
        <f t="shared" si="214"/>
        <v>0</v>
      </c>
      <c r="P222" s="137"/>
    </row>
    <row r="223" spans="1:16" ht="24" hidden="1" x14ac:dyDescent="0.25">
      <c r="A223" s="43">
        <v>5239</v>
      </c>
      <c r="B223" s="69" t="s">
        <v>232</v>
      </c>
      <c r="C223" s="70">
        <f t="shared" si="165"/>
        <v>0</v>
      </c>
      <c r="D223" s="72"/>
      <c r="E223" s="72"/>
      <c r="F223" s="72">
        <f t="shared" si="211"/>
        <v>0</v>
      </c>
      <c r="G223" s="72"/>
      <c r="H223" s="72"/>
      <c r="I223" s="72">
        <f t="shared" si="212"/>
        <v>0</v>
      </c>
      <c r="J223" s="72"/>
      <c r="K223" s="72"/>
      <c r="L223" s="72">
        <f t="shared" si="213"/>
        <v>0</v>
      </c>
      <c r="M223" s="72"/>
      <c r="N223" s="72"/>
      <c r="O223" s="136">
        <f t="shared" si="214"/>
        <v>0</v>
      </c>
      <c r="P223" s="137"/>
    </row>
    <row r="224" spans="1:16" ht="24" hidden="1" x14ac:dyDescent="0.25">
      <c r="A224" s="138">
        <v>5240</v>
      </c>
      <c r="B224" s="69" t="s">
        <v>233</v>
      </c>
      <c r="C224" s="70">
        <f t="shared" si="165"/>
        <v>0</v>
      </c>
      <c r="D224" s="72"/>
      <c r="E224" s="72"/>
      <c r="F224" s="72">
        <f t="shared" si="211"/>
        <v>0</v>
      </c>
      <c r="G224" s="72"/>
      <c r="H224" s="72"/>
      <c r="I224" s="72">
        <f t="shared" si="212"/>
        <v>0</v>
      </c>
      <c r="J224" s="72"/>
      <c r="K224" s="72"/>
      <c r="L224" s="72">
        <f t="shared" si="213"/>
        <v>0</v>
      </c>
      <c r="M224" s="72"/>
      <c r="N224" s="72"/>
      <c r="O224" s="136">
        <f t="shared" si="214"/>
        <v>0</v>
      </c>
      <c r="P224" s="137"/>
    </row>
    <row r="225" spans="1:16" hidden="1" x14ac:dyDescent="0.25">
      <c r="A225" s="138">
        <v>5250</v>
      </c>
      <c r="B225" s="69" t="s">
        <v>234</v>
      </c>
      <c r="C225" s="70">
        <f t="shared" si="165"/>
        <v>0</v>
      </c>
      <c r="D225" s="72"/>
      <c r="E225" s="72"/>
      <c r="F225" s="72">
        <f t="shared" si="211"/>
        <v>0</v>
      </c>
      <c r="G225" s="72"/>
      <c r="H225" s="72"/>
      <c r="I225" s="72">
        <f t="shared" si="212"/>
        <v>0</v>
      </c>
      <c r="J225" s="72"/>
      <c r="K225" s="72"/>
      <c r="L225" s="72">
        <f t="shared" si="213"/>
        <v>0</v>
      </c>
      <c r="M225" s="72"/>
      <c r="N225" s="72"/>
      <c r="O225" s="136">
        <f t="shared" si="214"/>
        <v>0</v>
      </c>
      <c r="P225" s="137"/>
    </row>
    <row r="226" spans="1:16" hidden="1" x14ac:dyDescent="0.25">
      <c r="A226" s="138">
        <v>5260</v>
      </c>
      <c r="B226" s="69" t="s">
        <v>235</v>
      </c>
      <c r="C226" s="70">
        <f t="shared" si="165"/>
        <v>0</v>
      </c>
      <c r="D226" s="135">
        <f t="shared" ref="D226:E226" si="215">SUM(D227)</f>
        <v>0</v>
      </c>
      <c r="E226" s="135">
        <f t="shared" si="215"/>
        <v>0</v>
      </c>
      <c r="F226" s="135">
        <f>SUM(F227)</f>
        <v>0</v>
      </c>
      <c r="G226" s="135">
        <f t="shared" ref="G226:N226" si="216">SUM(G227)</f>
        <v>0</v>
      </c>
      <c r="H226" s="135">
        <f t="shared" si="216"/>
        <v>0</v>
      </c>
      <c r="I226" s="135">
        <f t="shared" si="216"/>
        <v>0</v>
      </c>
      <c r="J226" s="135">
        <f t="shared" si="216"/>
        <v>0</v>
      </c>
      <c r="K226" s="135">
        <f t="shared" si="216"/>
        <v>0</v>
      </c>
      <c r="L226" s="135">
        <f t="shared" si="216"/>
        <v>0</v>
      </c>
      <c r="M226" s="135">
        <f t="shared" si="216"/>
        <v>0</v>
      </c>
      <c r="N226" s="135">
        <f t="shared" si="216"/>
        <v>0</v>
      </c>
      <c r="O226" s="139">
        <f>SUM(O227)</f>
        <v>0</v>
      </c>
      <c r="P226" s="140"/>
    </row>
    <row r="227" spans="1:16" ht="24" hidden="1" x14ac:dyDescent="0.25">
      <c r="A227" s="43">
        <v>5269</v>
      </c>
      <c r="B227" s="69" t="s">
        <v>236</v>
      </c>
      <c r="C227" s="70">
        <f t="shared" si="165"/>
        <v>0</v>
      </c>
      <c r="D227" s="72"/>
      <c r="E227" s="72"/>
      <c r="F227" s="72">
        <f t="shared" ref="F227:F228" si="217">D227+E227</f>
        <v>0</v>
      </c>
      <c r="G227" s="72"/>
      <c r="H227" s="72"/>
      <c r="I227" s="72">
        <f t="shared" ref="I227:I228" si="218">G227+H227</f>
        <v>0</v>
      </c>
      <c r="J227" s="72"/>
      <c r="K227" s="72"/>
      <c r="L227" s="72">
        <f t="shared" ref="L227:L228" si="219">J227+K227</f>
        <v>0</v>
      </c>
      <c r="M227" s="72"/>
      <c r="N227" s="72"/>
      <c r="O227" s="136">
        <f t="shared" ref="O227:O228" si="220">M227+N227</f>
        <v>0</v>
      </c>
      <c r="P227" s="137"/>
    </row>
    <row r="228" spans="1:16" ht="24" hidden="1" x14ac:dyDescent="0.25">
      <c r="A228" s="129">
        <v>5270</v>
      </c>
      <c r="B228" s="93" t="s">
        <v>237</v>
      </c>
      <c r="C228" s="99">
        <f t="shared" si="165"/>
        <v>0</v>
      </c>
      <c r="D228" s="141"/>
      <c r="E228" s="141"/>
      <c r="F228" s="141">
        <f t="shared" si="217"/>
        <v>0</v>
      </c>
      <c r="G228" s="141"/>
      <c r="H228" s="141"/>
      <c r="I228" s="141">
        <f t="shared" si="218"/>
        <v>0</v>
      </c>
      <c r="J228" s="141"/>
      <c r="K228" s="141"/>
      <c r="L228" s="141">
        <f t="shared" si="219"/>
        <v>0</v>
      </c>
      <c r="M228" s="141"/>
      <c r="N228" s="141"/>
      <c r="O228" s="142">
        <f t="shared" si="220"/>
        <v>0</v>
      </c>
      <c r="P228" s="143"/>
    </row>
    <row r="229" spans="1:16" hidden="1" x14ac:dyDescent="0.25">
      <c r="A229" s="123">
        <v>6000</v>
      </c>
      <c r="B229" s="123" t="s">
        <v>238</v>
      </c>
      <c r="C229" s="124">
        <f t="shared" si="165"/>
        <v>0</v>
      </c>
      <c r="D229" s="125">
        <f t="shared" ref="D229:E229" si="221">D230+D250+D258</f>
        <v>0</v>
      </c>
      <c r="E229" s="125">
        <f t="shared" si="221"/>
        <v>0</v>
      </c>
      <c r="F229" s="125">
        <f>F230+F250+F258</f>
        <v>0</v>
      </c>
      <c r="G229" s="125">
        <f t="shared" ref="G229:N229" si="222">G230+G250+G258</f>
        <v>0</v>
      </c>
      <c r="H229" s="125">
        <f t="shared" si="222"/>
        <v>0</v>
      </c>
      <c r="I229" s="125">
        <f t="shared" si="222"/>
        <v>0</v>
      </c>
      <c r="J229" s="125">
        <f t="shared" si="222"/>
        <v>0</v>
      </c>
      <c r="K229" s="125">
        <f t="shared" si="222"/>
        <v>0</v>
      </c>
      <c r="L229" s="125">
        <f t="shared" si="222"/>
        <v>0</v>
      </c>
      <c r="M229" s="125">
        <f t="shared" si="222"/>
        <v>0</v>
      </c>
      <c r="N229" s="125">
        <f t="shared" si="222"/>
        <v>0</v>
      </c>
      <c r="O229" s="157">
        <f>O230+O250+O258</f>
        <v>0</v>
      </c>
      <c r="P229" s="126"/>
    </row>
    <row r="230" spans="1:16" ht="14.25" hidden="1" customHeight="1" x14ac:dyDescent="0.25">
      <c r="A230" s="84">
        <v>6200</v>
      </c>
      <c r="B230" s="158" t="s">
        <v>239</v>
      </c>
      <c r="C230" s="167">
        <f t="shared" si="165"/>
        <v>0</v>
      </c>
      <c r="D230" s="168">
        <f t="shared" ref="D230:E230" si="223">SUM(D231,D232,D234,D237,D243,D244,D245)</f>
        <v>0</v>
      </c>
      <c r="E230" s="168">
        <f t="shared" si="223"/>
        <v>0</v>
      </c>
      <c r="F230" s="168">
        <f>SUM(F231,F232,F234,F237,F243,F244,F245)</f>
        <v>0</v>
      </c>
      <c r="G230" s="168">
        <f t="shared" ref="G230:N230" si="224">SUM(G231,G232,G234,G237,G243,G244,G245)</f>
        <v>0</v>
      </c>
      <c r="H230" s="168">
        <f t="shared" si="224"/>
        <v>0</v>
      </c>
      <c r="I230" s="168">
        <f t="shared" si="224"/>
        <v>0</v>
      </c>
      <c r="J230" s="168">
        <f t="shared" si="224"/>
        <v>0</v>
      </c>
      <c r="K230" s="168">
        <f t="shared" si="224"/>
        <v>0</v>
      </c>
      <c r="L230" s="168">
        <f t="shared" si="224"/>
        <v>0</v>
      </c>
      <c r="M230" s="168">
        <f t="shared" si="224"/>
        <v>0</v>
      </c>
      <c r="N230" s="168">
        <f t="shared" si="224"/>
        <v>0</v>
      </c>
      <c r="O230" s="159">
        <f>SUM(O231,O232,O234,O237,O243,O244,O245)</f>
        <v>0</v>
      </c>
      <c r="P230" s="128"/>
    </row>
    <row r="231" spans="1:16" ht="24" hidden="1" x14ac:dyDescent="0.25">
      <c r="A231" s="211">
        <v>6220</v>
      </c>
      <c r="B231" s="63" t="s">
        <v>240</v>
      </c>
      <c r="C231" s="64">
        <f t="shared" si="165"/>
        <v>0</v>
      </c>
      <c r="D231" s="66"/>
      <c r="E231" s="66"/>
      <c r="F231" s="66">
        <f>D231+E231</f>
        <v>0</v>
      </c>
      <c r="G231" s="66"/>
      <c r="H231" s="66"/>
      <c r="I231" s="66">
        <f>G231+H231</f>
        <v>0</v>
      </c>
      <c r="J231" s="66"/>
      <c r="K231" s="66"/>
      <c r="L231" s="66">
        <f>J231+K231</f>
        <v>0</v>
      </c>
      <c r="M231" s="66"/>
      <c r="N231" s="66"/>
      <c r="O231" s="133">
        <f>M231+N231</f>
        <v>0</v>
      </c>
      <c r="P231" s="134"/>
    </row>
    <row r="232" spans="1:16" hidden="1" x14ac:dyDescent="0.25">
      <c r="A232" s="138">
        <v>6230</v>
      </c>
      <c r="B232" s="69" t="s">
        <v>241</v>
      </c>
      <c r="C232" s="70">
        <f t="shared" si="165"/>
        <v>0</v>
      </c>
      <c r="D232" s="135">
        <f t="shared" ref="D232:O232" si="225">SUM(D233)</f>
        <v>0</v>
      </c>
      <c r="E232" s="135">
        <f t="shared" si="225"/>
        <v>0</v>
      </c>
      <c r="F232" s="135">
        <f t="shared" si="225"/>
        <v>0</v>
      </c>
      <c r="G232" s="135">
        <f t="shared" si="225"/>
        <v>0</v>
      </c>
      <c r="H232" s="135">
        <f t="shared" si="225"/>
        <v>0</v>
      </c>
      <c r="I232" s="135">
        <f t="shared" si="225"/>
        <v>0</v>
      </c>
      <c r="J232" s="135">
        <f t="shared" si="225"/>
        <v>0</v>
      </c>
      <c r="K232" s="135">
        <f t="shared" si="225"/>
        <v>0</v>
      </c>
      <c r="L232" s="135">
        <f t="shared" si="225"/>
        <v>0</v>
      </c>
      <c r="M232" s="135">
        <f t="shared" si="225"/>
        <v>0</v>
      </c>
      <c r="N232" s="135">
        <f t="shared" si="225"/>
        <v>0</v>
      </c>
      <c r="O232" s="139">
        <f t="shared" si="225"/>
        <v>0</v>
      </c>
      <c r="P232" s="140"/>
    </row>
    <row r="233" spans="1:16" ht="24" hidden="1" x14ac:dyDescent="0.25">
      <c r="A233" s="43">
        <v>6239</v>
      </c>
      <c r="B233" s="63" t="s">
        <v>242</v>
      </c>
      <c r="C233" s="70">
        <f t="shared" si="165"/>
        <v>0</v>
      </c>
      <c r="D233" s="66"/>
      <c r="E233" s="66"/>
      <c r="F233" s="66">
        <f>D233+E233</f>
        <v>0</v>
      </c>
      <c r="G233" s="66"/>
      <c r="H233" s="66"/>
      <c r="I233" s="66">
        <f>G233+H233</f>
        <v>0</v>
      </c>
      <c r="J233" s="66"/>
      <c r="K233" s="66"/>
      <c r="L233" s="66">
        <f>J233+K233</f>
        <v>0</v>
      </c>
      <c r="M233" s="66"/>
      <c r="N233" s="66"/>
      <c r="O233" s="133">
        <f>M233+N233</f>
        <v>0</v>
      </c>
      <c r="P233" s="134"/>
    </row>
    <row r="234" spans="1:16" ht="24" hidden="1" x14ac:dyDescent="0.25">
      <c r="A234" s="138">
        <v>6240</v>
      </c>
      <c r="B234" s="69" t="s">
        <v>243</v>
      </c>
      <c r="C234" s="70">
        <f t="shared" si="165"/>
        <v>0</v>
      </c>
      <c r="D234" s="135">
        <f t="shared" ref="D234:E234" si="226">SUM(D235:D236)</f>
        <v>0</v>
      </c>
      <c r="E234" s="135">
        <f t="shared" si="226"/>
        <v>0</v>
      </c>
      <c r="F234" s="135">
        <f>SUM(F235:F236)</f>
        <v>0</v>
      </c>
      <c r="G234" s="135">
        <f t="shared" ref="G234:N234" si="227">SUM(G235:G236)</f>
        <v>0</v>
      </c>
      <c r="H234" s="135">
        <f t="shared" si="227"/>
        <v>0</v>
      </c>
      <c r="I234" s="135">
        <f t="shared" si="227"/>
        <v>0</v>
      </c>
      <c r="J234" s="135">
        <f t="shared" si="227"/>
        <v>0</v>
      </c>
      <c r="K234" s="135">
        <f t="shared" si="227"/>
        <v>0</v>
      </c>
      <c r="L234" s="135">
        <f t="shared" si="227"/>
        <v>0</v>
      </c>
      <c r="M234" s="135">
        <f t="shared" si="227"/>
        <v>0</v>
      </c>
      <c r="N234" s="135">
        <f t="shared" si="227"/>
        <v>0</v>
      </c>
      <c r="O234" s="139">
        <f>SUM(O235:O236)</f>
        <v>0</v>
      </c>
      <c r="P234" s="140"/>
    </row>
    <row r="235" spans="1:16" hidden="1" x14ac:dyDescent="0.25">
      <c r="A235" s="43">
        <v>6241</v>
      </c>
      <c r="B235" s="69" t="s">
        <v>244</v>
      </c>
      <c r="C235" s="70">
        <f t="shared" si="165"/>
        <v>0</v>
      </c>
      <c r="D235" s="72"/>
      <c r="E235" s="72"/>
      <c r="F235" s="72">
        <f t="shared" ref="F235:F236" si="228">D235+E235</f>
        <v>0</v>
      </c>
      <c r="G235" s="72"/>
      <c r="H235" s="72"/>
      <c r="I235" s="72">
        <f t="shared" ref="I235:I236" si="229">G235+H235</f>
        <v>0</v>
      </c>
      <c r="J235" s="72"/>
      <c r="K235" s="72"/>
      <c r="L235" s="72">
        <f t="shared" ref="L235:L236" si="230">J235+K235</f>
        <v>0</v>
      </c>
      <c r="M235" s="72"/>
      <c r="N235" s="72"/>
      <c r="O235" s="136">
        <f t="shared" ref="O235:O236" si="231">M235+N235</f>
        <v>0</v>
      </c>
      <c r="P235" s="137"/>
    </row>
    <row r="236" spans="1:16" hidden="1" x14ac:dyDescent="0.25">
      <c r="A236" s="43">
        <v>6242</v>
      </c>
      <c r="B236" s="69" t="s">
        <v>245</v>
      </c>
      <c r="C236" s="70">
        <f t="shared" si="165"/>
        <v>0</v>
      </c>
      <c r="D236" s="72"/>
      <c r="E236" s="72"/>
      <c r="F236" s="72">
        <f t="shared" si="228"/>
        <v>0</v>
      </c>
      <c r="G236" s="72"/>
      <c r="H236" s="72"/>
      <c r="I236" s="72">
        <f t="shared" si="229"/>
        <v>0</v>
      </c>
      <c r="J236" s="72"/>
      <c r="K236" s="72"/>
      <c r="L236" s="72">
        <f t="shared" si="230"/>
        <v>0</v>
      </c>
      <c r="M236" s="72"/>
      <c r="N236" s="72"/>
      <c r="O236" s="136">
        <f t="shared" si="231"/>
        <v>0</v>
      </c>
      <c r="P236" s="137"/>
    </row>
    <row r="237" spans="1:16" ht="25.5" hidden="1" customHeight="1" x14ac:dyDescent="0.25">
      <c r="A237" s="138">
        <v>6250</v>
      </c>
      <c r="B237" s="69" t="s">
        <v>246</v>
      </c>
      <c r="C237" s="70">
        <f t="shared" si="165"/>
        <v>0</v>
      </c>
      <c r="D237" s="135">
        <f t="shared" ref="D237:E237" si="232">SUM(D238:D242)</f>
        <v>0</v>
      </c>
      <c r="E237" s="135">
        <f t="shared" si="232"/>
        <v>0</v>
      </c>
      <c r="F237" s="135">
        <f>SUM(F238:F242)</f>
        <v>0</v>
      </c>
      <c r="G237" s="135">
        <f t="shared" ref="G237:N237" si="233">SUM(G238:G242)</f>
        <v>0</v>
      </c>
      <c r="H237" s="135">
        <f t="shared" si="233"/>
        <v>0</v>
      </c>
      <c r="I237" s="135">
        <f t="shared" si="233"/>
        <v>0</v>
      </c>
      <c r="J237" s="135">
        <f t="shared" si="233"/>
        <v>0</v>
      </c>
      <c r="K237" s="135">
        <f t="shared" si="233"/>
        <v>0</v>
      </c>
      <c r="L237" s="135">
        <f t="shared" si="233"/>
        <v>0</v>
      </c>
      <c r="M237" s="135">
        <f t="shared" si="233"/>
        <v>0</v>
      </c>
      <c r="N237" s="135">
        <f t="shared" si="233"/>
        <v>0</v>
      </c>
      <c r="O237" s="139">
        <f>SUM(O238:O242)</f>
        <v>0</v>
      </c>
      <c r="P237" s="140"/>
    </row>
    <row r="238" spans="1:16" ht="14.25" hidden="1" customHeight="1" x14ac:dyDescent="0.25">
      <c r="A238" s="43">
        <v>6252</v>
      </c>
      <c r="B238" s="69" t="s">
        <v>247</v>
      </c>
      <c r="C238" s="70">
        <f t="shared" si="165"/>
        <v>0</v>
      </c>
      <c r="D238" s="72"/>
      <c r="E238" s="72"/>
      <c r="F238" s="72">
        <f t="shared" ref="F238:F244" si="234">D238+E238</f>
        <v>0</v>
      </c>
      <c r="G238" s="72"/>
      <c r="H238" s="72"/>
      <c r="I238" s="72">
        <f t="shared" ref="I238:I244" si="235">G238+H238</f>
        <v>0</v>
      </c>
      <c r="J238" s="72"/>
      <c r="K238" s="72"/>
      <c r="L238" s="72">
        <f t="shared" ref="L238:L244" si="236">J238+K238</f>
        <v>0</v>
      </c>
      <c r="M238" s="72"/>
      <c r="N238" s="72"/>
      <c r="O238" s="136">
        <f t="shared" ref="O238:O244" si="237">M238+N238</f>
        <v>0</v>
      </c>
      <c r="P238" s="137"/>
    </row>
    <row r="239" spans="1:16" ht="14.25" hidden="1" customHeight="1" x14ac:dyDescent="0.25">
      <c r="A239" s="43">
        <v>6253</v>
      </c>
      <c r="B239" s="69" t="s">
        <v>248</v>
      </c>
      <c r="C239" s="70">
        <f t="shared" si="165"/>
        <v>0</v>
      </c>
      <c r="D239" s="72"/>
      <c r="E239" s="72"/>
      <c r="F239" s="72">
        <f t="shared" si="234"/>
        <v>0</v>
      </c>
      <c r="G239" s="72"/>
      <c r="H239" s="72"/>
      <c r="I239" s="72">
        <f t="shared" si="235"/>
        <v>0</v>
      </c>
      <c r="J239" s="72"/>
      <c r="K239" s="72"/>
      <c r="L239" s="72">
        <f t="shared" si="236"/>
        <v>0</v>
      </c>
      <c r="M239" s="72"/>
      <c r="N239" s="72"/>
      <c r="O239" s="136">
        <f t="shared" si="237"/>
        <v>0</v>
      </c>
      <c r="P239" s="137"/>
    </row>
    <row r="240" spans="1:16" ht="24" hidden="1" x14ac:dyDescent="0.25">
      <c r="A240" s="43">
        <v>6254</v>
      </c>
      <c r="B240" s="69" t="s">
        <v>249</v>
      </c>
      <c r="C240" s="70">
        <f t="shared" si="165"/>
        <v>0</v>
      </c>
      <c r="D240" s="72"/>
      <c r="E240" s="72"/>
      <c r="F240" s="72">
        <f t="shared" si="234"/>
        <v>0</v>
      </c>
      <c r="G240" s="72"/>
      <c r="H240" s="72"/>
      <c r="I240" s="72">
        <f t="shared" si="235"/>
        <v>0</v>
      </c>
      <c r="J240" s="72"/>
      <c r="K240" s="72"/>
      <c r="L240" s="72">
        <f t="shared" si="236"/>
        <v>0</v>
      </c>
      <c r="M240" s="72"/>
      <c r="N240" s="72"/>
      <c r="O240" s="136">
        <f t="shared" si="237"/>
        <v>0</v>
      </c>
      <c r="P240" s="137"/>
    </row>
    <row r="241" spans="1:16" ht="24" hidden="1" x14ac:dyDescent="0.25">
      <c r="A241" s="43">
        <v>6255</v>
      </c>
      <c r="B241" s="69" t="s">
        <v>250</v>
      </c>
      <c r="C241" s="70">
        <f t="shared" ref="C241:C295" si="238">SUM(F241,I241,L241,O241)</f>
        <v>0</v>
      </c>
      <c r="D241" s="72"/>
      <c r="E241" s="72"/>
      <c r="F241" s="72">
        <f t="shared" si="234"/>
        <v>0</v>
      </c>
      <c r="G241" s="72"/>
      <c r="H241" s="72"/>
      <c r="I241" s="72">
        <f t="shared" si="235"/>
        <v>0</v>
      </c>
      <c r="J241" s="72"/>
      <c r="K241" s="72"/>
      <c r="L241" s="72">
        <f t="shared" si="236"/>
        <v>0</v>
      </c>
      <c r="M241" s="72"/>
      <c r="N241" s="72"/>
      <c r="O241" s="136">
        <f t="shared" si="237"/>
        <v>0</v>
      </c>
      <c r="P241" s="137"/>
    </row>
    <row r="242" spans="1:16" hidden="1" x14ac:dyDescent="0.25">
      <c r="A242" s="43">
        <v>6259</v>
      </c>
      <c r="B242" s="69" t="s">
        <v>251</v>
      </c>
      <c r="C242" s="70">
        <f t="shared" si="238"/>
        <v>0</v>
      </c>
      <c r="D242" s="72"/>
      <c r="E242" s="72"/>
      <c r="F242" s="72">
        <f t="shared" si="234"/>
        <v>0</v>
      </c>
      <c r="G242" s="72"/>
      <c r="H242" s="72"/>
      <c r="I242" s="72">
        <f t="shared" si="235"/>
        <v>0</v>
      </c>
      <c r="J242" s="72"/>
      <c r="K242" s="72"/>
      <c r="L242" s="72">
        <f t="shared" si="236"/>
        <v>0</v>
      </c>
      <c r="M242" s="72"/>
      <c r="N242" s="72"/>
      <c r="O242" s="136">
        <f t="shared" si="237"/>
        <v>0</v>
      </c>
      <c r="P242" s="137"/>
    </row>
    <row r="243" spans="1:16" ht="24" hidden="1" x14ac:dyDescent="0.25">
      <c r="A243" s="138">
        <v>6260</v>
      </c>
      <c r="B243" s="69" t="s">
        <v>252</v>
      </c>
      <c r="C243" s="70">
        <f t="shared" si="238"/>
        <v>0</v>
      </c>
      <c r="D243" s="72"/>
      <c r="E243" s="72"/>
      <c r="F243" s="72">
        <f t="shared" si="234"/>
        <v>0</v>
      </c>
      <c r="G243" s="72"/>
      <c r="H243" s="72"/>
      <c r="I243" s="72">
        <f t="shared" si="235"/>
        <v>0</v>
      </c>
      <c r="J243" s="72"/>
      <c r="K243" s="72"/>
      <c r="L243" s="72">
        <f t="shared" si="236"/>
        <v>0</v>
      </c>
      <c r="M243" s="72"/>
      <c r="N243" s="72"/>
      <c r="O243" s="136">
        <f t="shared" si="237"/>
        <v>0</v>
      </c>
      <c r="P243" s="137"/>
    </row>
    <row r="244" spans="1:16" hidden="1" x14ac:dyDescent="0.25">
      <c r="A244" s="138">
        <v>6270</v>
      </c>
      <c r="B244" s="69" t="s">
        <v>253</v>
      </c>
      <c r="C244" s="70">
        <f t="shared" si="238"/>
        <v>0</v>
      </c>
      <c r="D244" s="72"/>
      <c r="E244" s="72"/>
      <c r="F244" s="72">
        <f t="shared" si="234"/>
        <v>0</v>
      </c>
      <c r="G244" s="72"/>
      <c r="H244" s="72"/>
      <c r="I244" s="72">
        <f t="shared" si="235"/>
        <v>0</v>
      </c>
      <c r="J244" s="72"/>
      <c r="K244" s="72"/>
      <c r="L244" s="72">
        <f t="shared" si="236"/>
        <v>0</v>
      </c>
      <c r="M244" s="72"/>
      <c r="N244" s="72"/>
      <c r="O244" s="136">
        <f t="shared" si="237"/>
        <v>0</v>
      </c>
      <c r="P244" s="137"/>
    </row>
    <row r="245" spans="1:16" ht="24" hidden="1" x14ac:dyDescent="0.25">
      <c r="A245" s="211">
        <v>6290</v>
      </c>
      <c r="B245" s="63" t="s">
        <v>254</v>
      </c>
      <c r="C245" s="160">
        <f t="shared" si="238"/>
        <v>0</v>
      </c>
      <c r="D245" s="132">
        <f t="shared" ref="D245:E245" si="239">SUM(D246:D249)</f>
        <v>0</v>
      </c>
      <c r="E245" s="132">
        <f t="shared" si="239"/>
        <v>0</v>
      </c>
      <c r="F245" s="132">
        <f>SUM(F246:F249)</f>
        <v>0</v>
      </c>
      <c r="G245" s="132">
        <f t="shared" ref="G245:O245" si="240">SUM(G246:G249)</f>
        <v>0</v>
      </c>
      <c r="H245" s="132">
        <f t="shared" si="240"/>
        <v>0</v>
      </c>
      <c r="I245" s="132">
        <f t="shared" si="240"/>
        <v>0</v>
      </c>
      <c r="J245" s="132">
        <f t="shared" si="240"/>
        <v>0</v>
      </c>
      <c r="K245" s="132">
        <f t="shared" si="240"/>
        <v>0</v>
      </c>
      <c r="L245" s="132">
        <f t="shared" si="240"/>
        <v>0</v>
      </c>
      <c r="M245" s="132">
        <f t="shared" si="240"/>
        <v>0</v>
      </c>
      <c r="N245" s="132">
        <f t="shared" si="240"/>
        <v>0</v>
      </c>
      <c r="O245" s="132">
        <f t="shared" si="240"/>
        <v>0</v>
      </c>
      <c r="P245" s="162"/>
    </row>
    <row r="246" spans="1:16" hidden="1" x14ac:dyDescent="0.25">
      <c r="A246" s="43">
        <v>6291</v>
      </c>
      <c r="B246" s="69" t="s">
        <v>255</v>
      </c>
      <c r="C246" s="70">
        <f t="shared" si="238"/>
        <v>0</v>
      </c>
      <c r="D246" s="72"/>
      <c r="E246" s="72"/>
      <c r="F246" s="72">
        <f t="shared" ref="F246:F249" si="241">D246+E246</f>
        <v>0</v>
      </c>
      <c r="G246" s="72"/>
      <c r="H246" s="72"/>
      <c r="I246" s="72">
        <f t="shared" ref="I246:I249" si="242">G246+H246</f>
        <v>0</v>
      </c>
      <c r="J246" s="72"/>
      <c r="K246" s="72"/>
      <c r="L246" s="72">
        <f t="shared" ref="L246:L249" si="243">J246+K246</f>
        <v>0</v>
      </c>
      <c r="M246" s="72"/>
      <c r="N246" s="72"/>
      <c r="O246" s="136">
        <f t="shared" ref="O246:O249" si="244">M246+N246</f>
        <v>0</v>
      </c>
      <c r="P246" s="137"/>
    </row>
    <row r="247" spans="1:16" hidden="1" x14ac:dyDescent="0.25">
      <c r="A247" s="43">
        <v>6292</v>
      </c>
      <c r="B247" s="69" t="s">
        <v>256</v>
      </c>
      <c r="C247" s="70">
        <f t="shared" si="238"/>
        <v>0</v>
      </c>
      <c r="D247" s="72"/>
      <c r="E247" s="72"/>
      <c r="F247" s="72">
        <f t="shared" si="241"/>
        <v>0</v>
      </c>
      <c r="G247" s="72"/>
      <c r="H247" s="72"/>
      <c r="I247" s="72">
        <f t="shared" si="242"/>
        <v>0</v>
      </c>
      <c r="J247" s="72"/>
      <c r="K247" s="72"/>
      <c r="L247" s="72">
        <f t="shared" si="243"/>
        <v>0</v>
      </c>
      <c r="M247" s="72"/>
      <c r="N247" s="72"/>
      <c r="O247" s="136">
        <f t="shared" si="244"/>
        <v>0</v>
      </c>
      <c r="P247" s="137"/>
    </row>
    <row r="248" spans="1:16" ht="72" hidden="1" x14ac:dyDescent="0.25">
      <c r="A248" s="43">
        <v>6296</v>
      </c>
      <c r="B248" s="69" t="s">
        <v>257</v>
      </c>
      <c r="C248" s="70">
        <f t="shared" si="238"/>
        <v>0</v>
      </c>
      <c r="D248" s="72"/>
      <c r="E248" s="72"/>
      <c r="F248" s="72">
        <f t="shared" si="241"/>
        <v>0</v>
      </c>
      <c r="G248" s="72"/>
      <c r="H248" s="72"/>
      <c r="I248" s="72">
        <f t="shared" si="242"/>
        <v>0</v>
      </c>
      <c r="J248" s="72"/>
      <c r="K248" s="72"/>
      <c r="L248" s="72">
        <f t="shared" si="243"/>
        <v>0</v>
      </c>
      <c r="M248" s="72"/>
      <c r="N248" s="72"/>
      <c r="O248" s="136">
        <f t="shared" si="244"/>
        <v>0</v>
      </c>
      <c r="P248" s="137"/>
    </row>
    <row r="249" spans="1:16" ht="39.75" hidden="1" customHeight="1" x14ac:dyDescent="0.25">
      <c r="A249" s="43">
        <v>6299</v>
      </c>
      <c r="B249" s="69" t="s">
        <v>258</v>
      </c>
      <c r="C249" s="70">
        <f t="shared" si="238"/>
        <v>0</v>
      </c>
      <c r="D249" s="72"/>
      <c r="E249" s="72"/>
      <c r="F249" s="72">
        <f t="shared" si="241"/>
        <v>0</v>
      </c>
      <c r="G249" s="72"/>
      <c r="H249" s="72"/>
      <c r="I249" s="72">
        <f t="shared" si="242"/>
        <v>0</v>
      </c>
      <c r="J249" s="72"/>
      <c r="K249" s="72"/>
      <c r="L249" s="72">
        <f t="shared" si="243"/>
        <v>0</v>
      </c>
      <c r="M249" s="72"/>
      <c r="N249" s="72"/>
      <c r="O249" s="136">
        <f t="shared" si="244"/>
        <v>0</v>
      </c>
      <c r="P249" s="137"/>
    </row>
    <row r="250" spans="1:16" hidden="1" x14ac:dyDescent="0.25">
      <c r="A250" s="55">
        <v>6300</v>
      </c>
      <c r="B250" s="127" t="s">
        <v>259</v>
      </c>
      <c r="C250" s="56">
        <f t="shared" si="238"/>
        <v>0</v>
      </c>
      <c r="D250" s="57">
        <f t="shared" ref="D250:E250" si="245">SUM(D251,D256,D257)</f>
        <v>0</v>
      </c>
      <c r="E250" s="57">
        <f t="shared" si="245"/>
        <v>0</v>
      </c>
      <c r="F250" s="57">
        <f>SUM(F251,F256,F257)</f>
        <v>0</v>
      </c>
      <c r="G250" s="57">
        <f t="shared" ref="G250:O250" si="246">SUM(G251,G256,G257)</f>
        <v>0</v>
      </c>
      <c r="H250" s="57">
        <f t="shared" si="246"/>
        <v>0</v>
      </c>
      <c r="I250" s="57">
        <f t="shared" si="246"/>
        <v>0</v>
      </c>
      <c r="J250" s="57">
        <f t="shared" si="246"/>
        <v>0</v>
      </c>
      <c r="K250" s="57">
        <f t="shared" si="246"/>
        <v>0</v>
      </c>
      <c r="L250" s="57">
        <f t="shared" si="246"/>
        <v>0</v>
      </c>
      <c r="M250" s="57">
        <f t="shared" si="246"/>
        <v>0</v>
      </c>
      <c r="N250" s="57">
        <f t="shared" si="246"/>
        <v>0</v>
      </c>
      <c r="O250" s="57">
        <f t="shared" si="246"/>
        <v>0</v>
      </c>
      <c r="P250" s="147"/>
    </row>
    <row r="251" spans="1:16" ht="24" hidden="1" x14ac:dyDescent="0.25">
      <c r="A251" s="211">
        <v>6320</v>
      </c>
      <c r="B251" s="63" t="s">
        <v>260</v>
      </c>
      <c r="C251" s="160">
        <f t="shared" si="238"/>
        <v>0</v>
      </c>
      <c r="D251" s="132">
        <f t="shared" ref="D251:E251" si="247">SUM(D252:D255)</f>
        <v>0</v>
      </c>
      <c r="E251" s="132">
        <f t="shared" si="247"/>
        <v>0</v>
      </c>
      <c r="F251" s="132">
        <f>SUM(F252:F255)</f>
        <v>0</v>
      </c>
      <c r="G251" s="132">
        <f t="shared" ref="G251:O251" si="248">SUM(G252:G255)</f>
        <v>0</v>
      </c>
      <c r="H251" s="132">
        <f t="shared" si="248"/>
        <v>0</v>
      </c>
      <c r="I251" s="132">
        <f t="shared" si="248"/>
        <v>0</v>
      </c>
      <c r="J251" s="132">
        <f t="shared" si="248"/>
        <v>0</v>
      </c>
      <c r="K251" s="132">
        <f t="shared" si="248"/>
        <v>0</v>
      </c>
      <c r="L251" s="132">
        <f t="shared" si="248"/>
        <v>0</v>
      </c>
      <c r="M251" s="132">
        <f t="shared" si="248"/>
        <v>0</v>
      </c>
      <c r="N251" s="132">
        <f t="shared" si="248"/>
        <v>0</v>
      </c>
      <c r="O251" s="132">
        <f t="shared" si="248"/>
        <v>0</v>
      </c>
      <c r="P251" s="146"/>
    </row>
    <row r="252" spans="1:16" hidden="1" x14ac:dyDescent="0.25">
      <c r="A252" s="43">
        <v>6322</v>
      </c>
      <c r="B252" s="69" t="s">
        <v>261</v>
      </c>
      <c r="C252" s="70">
        <f t="shared" si="238"/>
        <v>0</v>
      </c>
      <c r="D252" s="72"/>
      <c r="E252" s="72"/>
      <c r="F252" s="72">
        <f t="shared" ref="F252:F257" si="249">D252+E252</f>
        <v>0</v>
      </c>
      <c r="G252" s="72"/>
      <c r="H252" s="72"/>
      <c r="I252" s="72">
        <f t="shared" ref="I252:I257" si="250">G252+H252</f>
        <v>0</v>
      </c>
      <c r="J252" s="72"/>
      <c r="K252" s="72"/>
      <c r="L252" s="72">
        <f t="shared" ref="L252:L257" si="251">J252+K252</f>
        <v>0</v>
      </c>
      <c r="M252" s="72"/>
      <c r="N252" s="72"/>
      <c r="O252" s="136">
        <f t="shared" ref="O252:O257" si="252">M252+N252</f>
        <v>0</v>
      </c>
      <c r="P252" s="137"/>
    </row>
    <row r="253" spans="1:16" ht="24" hidden="1" x14ac:dyDescent="0.25">
      <c r="A253" s="43">
        <v>6323</v>
      </c>
      <c r="B253" s="69" t="s">
        <v>262</v>
      </c>
      <c r="C253" s="70">
        <f t="shared" si="238"/>
        <v>0</v>
      </c>
      <c r="D253" s="72"/>
      <c r="E253" s="72"/>
      <c r="F253" s="72">
        <f t="shared" si="249"/>
        <v>0</v>
      </c>
      <c r="G253" s="72"/>
      <c r="H253" s="72"/>
      <c r="I253" s="72">
        <f t="shared" si="250"/>
        <v>0</v>
      </c>
      <c r="J253" s="72"/>
      <c r="K253" s="72"/>
      <c r="L253" s="72">
        <f t="shared" si="251"/>
        <v>0</v>
      </c>
      <c r="M253" s="72"/>
      <c r="N253" s="72"/>
      <c r="O253" s="136">
        <f t="shared" si="252"/>
        <v>0</v>
      </c>
      <c r="P253" s="137"/>
    </row>
    <row r="254" spans="1:16" ht="24" hidden="1" x14ac:dyDescent="0.25">
      <c r="A254" s="43">
        <v>6324</v>
      </c>
      <c r="B254" s="69" t="s">
        <v>263</v>
      </c>
      <c r="C254" s="70">
        <f t="shared" si="238"/>
        <v>0</v>
      </c>
      <c r="D254" s="72"/>
      <c r="E254" s="72"/>
      <c r="F254" s="72">
        <f t="shared" si="249"/>
        <v>0</v>
      </c>
      <c r="G254" s="72"/>
      <c r="H254" s="72"/>
      <c r="I254" s="72">
        <f t="shared" si="250"/>
        <v>0</v>
      </c>
      <c r="J254" s="72"/>
      <c r="K254" s="72"/>
      <c r="L254" s="72">
        <f t="shared" si="251"/>
        <v>0</v>
      </c>
      <c r="M254" s="72"/>
      <c r="N254" s="72"/>
      <c r="O254" s="136">
        <f t="shared" si="252"/>
        <v>0</v>
      </c>
      <c r="P254" s="137"/>
    </row>
    <row r="255" spans="1:16" hidden="1" x14ac:dyDescent="0.25">
      <c r="A255" s="37">
        <v>6329</v>
      </c>
      <c r="B255" s="63" t="s">
        <v>264</v>
      </c>
      <c r="C255" s="64">
        <f t="shared" si="238"/>
        <v>0</v>
      </c>
      <c r="D255" s="66"/>
      <c r="E255" s="66"/>
      <c r="F255" s="66">
        <f t="shared" si="249"/>
        <v>0</v>
      </c>
      <c r="G255" s="66"/>
      <c r="H255" s="66"/>
      <c r="I255" s="66">
        <f t="shared" si="250"/>
        <v>0</v>
      </c>
      <c r="J255" s="66"/>
      <c r="K255" s="66"/>
      <c r="L255" s="66">
        <f t="shared" si="251"/>
        <v>0</v>
      </c>
      <c r="M255" s="66"/>
      <c r="N255" s="66"/>
      <c r="O255" s="133">
        <f t="shared" si="252"/>
        <v>0</v>
      </c>
      <c r="P255" s="134"/>
    </row>
    <row r="256" spans="1:16" ht="24" hidden="1" x14ac:dyDescent="0.25">
      <c r="A256" s="174">
        <v>6330</v>
      </c>
      <c r="B256" s="175" t="s">
        <v>265</v>
      </c>
      <c r="C256" s="160">
        <f t="shared" si="238"/>
        <v>0</v>
      </c>
      <c r="D256" s="164"/>
      <c r="E256" s="164"/>
      <c r="F256" s="164">
        <f t="shared" si="249"/>
        <v>0</v>
      </c>
      <c r="G256" s="164"/>
      <c r="H256" s="164"/>
      <c r="I256" s="164">
        <f t="shared" si="250"/>
        <v>0</v>
      </c>
      <c r="J256" s="164"/>
      <c r="K256" s="164"/>
      <c r="L256" s="164">
        <f t="shared" si="251"/>
        <v>0</v>
      </c>
      <c r="M256" s="164"/>
      <c r="N256" s="164"/>
      <c r="O256" s="165">
        <f t="shared" si="252"/>
        <v>0</v>
      </c>
      <c r="P256" s="166"/>
    </row>
    <row r="257" spans="1:16" hidden="1" x14ac:dyDescent="0.25">
      <c r="A257" s="138">
        <v>6360</v>
      </c>
      <c r="B257" s="69" t="s">
        <v>266</v>
      </c>
      <c r="C257" s="70">
        <f t="shared" si="238"/>
        <v>0</v>
      </c>
      <c r="D257" s="72"/>
      <c r="E257" s="72"/>
      <c r="F257" s="72">
        <f t="shared" si="249"/>
        <v>0</v>
      </c>
      <c r="G257" s="72"/>
      <c r="H257" s="72"/>
      <c r="I257" s="72">
        <f t="shared" si="250"/>
        <v>0</v>
      </c>
      <c r="J257" s="72"/>
      <c r="K257" s="72"/>
      <c r="L257" s="72">
        <f t="shared" si="251"/>
        <v>0</v>
      </c>
      <c r="M257" s="72"/>
      <c r="N257" s="72"/>
      <c r="O257" s="136">
        <f t="shared" si="252"/>
        <v>0</v>
      </c>
      <c r="P257" s="137"/>
    </row>
    <row r="258" spans="1:16" ht="36" hidden="1" x14ac:dyDescent="0.25">
      <c r="A258" s="55">
        <v>6400</v>
      </c>
      <c r="B258" s="127" t="s">
        <v>267</v>
      </c>
      <c r="C258" s="56">
        <f t="shared" si="238"/>
        <v>0</v>
      </c>
      <c r="D258" s="57">
        <f t="shared" ref="D258:E258" si="253">SUM(D259,D263)</f>
        <v>0</v>
      </c>
      <c r="E258" s="57">
        <f t="shared" si="253"/>
        <v>0</v>
      </c>
      <c r="F258" s="57">
        <f>SUM(F259,F263)</f>
        <v>0</v>
      </c>
      <c r="G258" s="57">
        <f t="shared" ref="G258:O258" si="254">SUM(G259,G263)</f>
        <v>0</v>
      </c>
      <c r="H258" s="57">
        <f t="shared" si="254"/>
        <v>0</v>
      </c>
      <c r="I258" s="57">
        <f t="shared" si="254"/>
        <v>0</v>
      </c>
      <c r="J258" s="57">
        <f t="shared" si="254"/>
        <v>0</v>
      </c>
      <c r="K258" s="57">
        <f t="shared" si="254"/>
        <v>0</v>
      </c>
      <c r="L258" s="57">
        <f t="shared" si="254"/>
        <v>0</v>
      </c>
      <c r="M258" s="57">
        <f t="shared" si="254"/>
        <v>0</v>
      </c>
      <c r="N258" s="57">
        <f t="shared" si="254"/>
        <v>0</v>
      </c>
      <c r="O258" s="57">
        <f t="shared" si="254"/>
        <v>0</v>
      </c>
      <c r="P258" s="147"/>
    </row>
    <row r="259" spans="1:16" ht="24" hidden="1" x14ac:dyDescent="0.25">
      <c r="A259" s="211">
        <v>6410</v>
      </c>
      <c r="B259" s="63" t="s">
        <v>268</v>
      </c>
      <c r="C259" s="64">
        <f t="shared" si="238"/>
        <v>0</v>
      </c>
      <c r="D259" s="132">
        <f t="shared" ref="D259:E259" si="255">SUM(D260:D262)</f>
        <v>0</v>
      </c>
      <c r="E259" s="132">
        <f t="shared" si="255"/>
        <v>0</v>
      </c>
      <c r="F259" s="132">
        <f>SUM(F260:F262)</f>
        <v>0</v>
      </c>
      <c r="G259" s="132">
        <f t="shared" ref="G259:O259" si="256">SUM(G260:G262)</f>
        <v>0</v>
      </c>
      <c r="H259" s="132">
        <f t="shared" si="256"/>
        <v>0</v>
      </c>
      <c r="I259" s="132">
        <f t="shared" si="256"/>
        <v>0</v>
      </c>
      <c r="J259" s="132">
        <f t="shared" si="256"/>
        <v>0</v>
      </c>
      <c r="K259" s="132">
        <f t="shared" si="256"/>
        <v>0</v>
      </c>
      <c r="L259" s="132">
        <f t="shared" si="256"/>
        <v>0</v>
      </c>
      <c r="M259" s="132">
        <f t="shared" si="256"/>
        <v>0</v>
      </c>
      <c r="N259" s="132">
        <f t="shared" si="256"/>
        <v>0</v>
      </c>
      <c r="O259" s="154">
        <f t="shared" si="256"/>
        <v>0</v>
      </c>
      <c r="P259" s="155"/>
    </row>
    <row r="260" spans="1:16" hidden="1" x14ac:dyDescent="0.25">
      <c r="A260" s="43">
        <v>6411</v>
      </c>
      <c r="B260" s="148" t="s">
        <v>269</v>
      </c>
      <c r="C260" s="70">
        <f t="shared" si="238"/>
        <v>0</v>
      </c>
      <c r="D260" s="72"/>
      <c r="E260" s="72"/>
      <c r="F260" s="72">
        <f t="shared" ref="F260:F262" si="257">D260+E260</f>
        <v>0</v>
      </c>
      <c r="G260" s="72"/>
      <c r="H260" s="72"/>
      <c r="I260" s="72">
        <f t="shared" ref="I260:I262" si="258">G260+H260</f>
        <v>0</v>
      </c>
      <c r="J260" s="72"/>
      <c r="K260" s="72"/>
      <c r="L260" s="72">
        <f t="shared" ref="L260:L262" si="259">J260+K260</f>
        <v>0</v>
      </c>
      <c r="M260" s="72"/>
      <c r="N260" s="72"/>
      <c r="O260" s="136">
        <f t="shared" ref="O260:O262" si="260">M260+N260</f>
        <v>0</v>
      </c>
      <c r="P260" s="137"/>
    </row>
    <row r="261" spans="1:16" ht="36" hidden="1" x14ac:dyDescent="0.25">
      <c r="A261" s="43">
        <v>6412</v>
      </c>
      <c r="B261" s="69" t="s">
        <v>270</v>
      </c>
      <c r="C261" s="70">
        <f t="shared" si="238"/>
        <v>0</v>
      </c>
      <c r="D261" s="72"/>
      <c r="E261" s="72"/>
      <c r="F261" s="72">
        <f t="shared" si="257"/>
        <v>0</v>
      </c>
      <c r="G261" s="72"/>
      <c r="H261" s="72"/>
      <c r="I261" s="72">
        <f t="shared" si="258"/>
        <v>0</v>
      </c>
      <c r="J261" s="72"/>
      <c r="K261" s="72"/>
      <c r="L261" s="72">
        <f t="shared" si="259"/>
        <v>0</v>
      </c>
      <c r="M261" s="72"/>
      <c r="N261" s="72"/>
      <c r="O261" s="136">
        <f t="shared" si="260"/>
        <v>0</v>
      </c>
      <c r="P261" s="137"/>
    </row>
    <row r="262" spans="1:16" ht="36" hidden="1" x14ac:dyDescent="0.25">
      <c r="A262" s="43">
        <v>6419</v>
      </c>
      <c r="B262" s="69" t="s">
        <v>271</v>
      </c>
      <c r="C262" s="70">
        <f t="shared" si="238"/>
        <v>0</v>
      </c>
      <c r="D262" s="72"/>
      <c r="E262" s="72"/>
      <c r="F262" s="72">
        <f t="shared" si="257"/>
        <v>0</v>
      </c>
      <c r="G262" s="72"/>
      <c r="H262" s="72"/>
      <c r="I262" s="72">
        <f t="shared" si="258"/>
        <v>0</v>
      </c>
      <c r="J262" s="72"/>
      <c r="K262" s="72"/>
      <c r="L262" s="72">
        <f t="shared" si="259"/>
        <v>0</v>
      </c>
      <c r="M262" s="72"/>
      <c r="N262" s="72"/>
      <c r="O262" s="136">
        <f t="shared" si="260"/>
        <v>0</v>
      </c>
      <c r="P262" s="137"/>
    </row>
    <row r="263" spans="1:16" ht="36" hidden="1" x14ac:dyDescent="0.25">
      <c r="A263" s="138">
        <v>6420</v>
      </c>
      <c r="B263" s="69" t="s">
        <v>272</v>
      </c>
      <c r="C263" s="70">
        <f t="shared" si="238"/>
        <v>0</v>
      </c>
      <c r="D263" s="135">
        <f t="shared" ref="D263:E263" si="261">SUM(D264:D267)</f>
        <v>0</v>
      </c>
      <c r="E263" s="135">
        <f t="shared" si="261"/>
        <v>0</v>
      </c>
      <c r="F263" s="135">
        <f>SUM(F264:F267)</f>
        <v>0</v>
      </c>
      <c r="G263" s="135">
        <f t="shared" ref="G263:N263" si="262">SUM(G264:G267)</f>
        <v>0</v>
      </c>
      <c r="H263" s="135">
        <f t="shared" si="262"/>
        <v>0</v>
      </c>
      <c r="I263" s="135">
        <f t="shared" si="262"/>
        <v>0</v>
      </c>
      <c r="J263" s="135">
        <f t="shared" si="262"/>
        <v>0</v>
      </c>
      <c r="K263" s="135">
        <f t="shared" si="262"/>
        <v>0</v>
      </c>
      <c r="L263" s="135">
        <f t="shared" si="262"/>
        <v>0</v>
      </c>
      <c r="M263" s="135">
        <f t="shared" si="262"/>
        <v>0</v>
      </c>
      <c r="N263" s="135">
        <f t="shared" si="262"/>
        <v>0</v>
      </c>
      <c r="O263" s="139">
        <f>SUM(O264:O267)</f>
        <v>0</v>
      </c>
      <c r="P263" s="140"/>
    </row>
    <row r="264" spans="1:16" hidden="1" x14ac:dyDescent="0.25">
      <c r="A264" s="43">
        <v>6421</v>
      </c>
      <c r="B264" s="69" t="s">
        <v>273</v>
      </c>
      <c r="C264" s="70">
        <f t="shared" si="238"/>
        <v>0</v>
      </c>
      <c r="D264" s="72"/>
      <c r="E264" s="72"/>
      <c r="F264" s="72">
        <f t="shared" ref="F264:F267" si="263">D264+E264</f>
        <v>0</v>
      </c>
      <c r="G264" s="72"/>
      <c r="H264" s="72"/>
      <c r="I264" s="72">
        <f t="shared" ref="I264:I267" si="264">G264+H264</f>
        <v>0</v>
      </c>
      <c r="J264" s="72"/>
      <c r="K264" s="72"/>
      <c r="L264" s="72">
        <f t="shared" ref="L264:L267" si="265">J264+K264</f>
        <v>0</v>
      </c>
      <c r="M264" s="72"/>
      <c r="N264" s="72"/>
      <c r="O264" s="136">
        <f t="shared" ref="O264:O267" si="266">M264+N264</f>
        <v>0</v>
      </c>
      <c r="P264" s="137"/>
    </row>
    <row r="265" spans="1:16" hidden="1" x14ac:dyDescent="0.25">
      <c r="A265" s="43">
        <v>6422</v>
      </c>
      <c r="B265" s="69" t="s">
        <v>274</v>
      </c>
      <c r="C265" s="70">
        <f t="shared" si="238"/>
        <v>0</v>
      </c>
      <c r="D265" s="72"/>
      <c r="E265" s="72"/>
      <c r="F265" s="72">
        <f t="shared" si="263"/>
        <v>0</v>
      </c>
      <c r="G265" s="72"/>
      <c r="H265" s="72"/>
      <c r="I265" s="72">
        <f t="shared" si="264"/>
        <v>0</v>
      </c>
      <c r="J265" s="72"/>
      <c r="K265" s="72"/>
      <c r="L265" s="72">
        <f t="shared" si="265"/>
        <v>0</v>
      </c>
      <c r="M265" s="72"/>
      <c r="N265" s="72"/>
      <c r="O265" s="136">
        <f t="shared" si="266"/>
        <v>0</v>
      </c>
      <c r="P265" s="137"/>
    </row>
    <row r="266" spans="1:16" ht="24" hidden="1" x14ac:dyDescent="0.25">
      <c r="A266" s="43">
        <v>6423</v>
      </c>
      <c r="B266" s="69" t="s">
        <v>275</v>
      </c>
      <c r="C266" s="70">
        <f t="shared" si="238"/>
        <v>0</v>
      </c>
      <c r="D266" s="72"/>
      <c r="E266" s="72"/>
      <c r="F266" s="72">
        <f t="shared" si="263"/>
        <v>0</v>
      </c>
      <c r="G266" s="72"/>
      <c r="H266" s="72"/>
      <c r="I266" s="72">
        <f t="shared" si="264"/>
        <v>0</v>
      </c>
      <c r="J266" s="72"/>
      <c r="K266" s="72"/>
      <c r="L266" s="72">
        <f t="shared" si="265"/>
        <v>0</v>
      </c>
      <c r="M266" s="72"/>
      <c r="N266" s="72"/>
      <c r="O266" s="136">
        <f t="shared" si="266"/>
        <v>0</v>
      </c>
      <c r="P266" s="137"/>
    </row>
    <row r="267" spans="1:16" ht="36" hidden="1" x14ac:dyDescent="0.25">
      <c r="A267" s="43">
        <v>6424</v>
      </c>
      <c r="B267" s="69" t="s">
        <v>276</v>
      </c>
      <c r="C267" s="70">
        <f t="shared" si="238"/>
        <v>0</v>
      </c>
      <c r="D267" s="72"/>
      <c r="E267" s="72"/>
      <c r="F267" s="72">
        <f t="shared" si="263"/>
        <v>0</v>
      </c>
      <c r="G267" s="72"/>
      <c r="H267" s="72"/>
      <c r="I267" s="72">
        <f t="shared" si="264"/>
        <v>0</v>
      </c>
      <c r="J267" s="72"/>
      <c r="K267" s="72"/>
      <c r="L267" s="72">
        <f t="shared" si="265"/>
        <v>0</v>
      </c>
      <c r="M267" s="72"/>
      <c r="N267" s="72"/>
      <c r="O267" s="136">
        <f t="shared" si="266"/>
        <v>0</v>
      </c>
      <c r="P267" s="137"/>
    </row>
    <row r="268" spans="1:16" ht="36" hidden="1" x14ac:dyDescent="0.25">
      <c r="A268" s="176">
        <v>7000</v>
      </c>
      <c r="B268" s="176" t="s">
        <v>277</v>
      </c>
      <c r="C268" s="177">
        <f>SUM(F268,I268,L268,O268)</f>
        <v>0</v>
      </c>
      <c r="D268" s="178">
        <f t="shared" ref="D268:E268" si="267">SUM(D269,D279)</f>
        <v>0</v>
      </c>
      <c r="E268" s="178">
        <f t="shared" si="267"/>
        <v>0</v>
      </c>
      <c r="F268" s="178">
        <f>SUM(F269,F279)</f>
        <v>0</v>
      </c>
      <c r="G268" s="178">
        <f t="shared" ref="G268:N268" si="268">SUM(G269,G279)</f>
        <v>0</v>
      </c>
      <c r="H268" s="178">
        <f t="shared" si="268"/>
        <v>0</v>
      </c>
      <c r="I268" s="178">
        <f t="shared" si="268"/>
        <v>0</v>
      </c>
      <c r="J268" s="178">
        <f t="shared" si="268"/>
        <v>0</v>
      </c>
      <c r="K268" s="178">
        <f t="shared" si="268"/>
        <v>0</v>
      </c>
      <c r="L268" s="178">
        <f t="shared" si="268"/>
        <v>0</v>
      </c>
      <c r="M268" s="178">
        <f t="shared" si="268"/>
        <v>0</v>
      </c>
      <c r="N268" s="178">
        <f t="shared" si="268"/>
        <v>0</v>
      </c>
      <c r="O268" s="179">
        <f>SUM(O269,O279)</f>
        <v>0</v>
      </c>
      <c r="P268" s="180"/>
    </row>
    <row r="269" spans="1:16" ht="24" hidden="1" x14ac:dyDescent="0.25">
      <c r="A269" s="55">
        <v>7200</v>
      </c>
      <c r="B269" s="127" t="s">
        <v>278</v>
      </c>
      <c r="C269" s="56">
        <f t="shared" si="238"/>
        <v>0</v>
      </c>
      <c r="D269" s="57">
        <f t="shared" ref="D269:E269" si="269">SUM(D270,D271,D274,D275,D278)</f>
        <v>0</v>
      </c>
      <c r="E269" s="57">
        <f t="shared" si="269"/>
        <v>0</v>
      </c>
      <c r="F269" s="57">
        <f>SUM(F270,F271,F274,F275,F278)</f>
        <v>0</v>
      </c>
      <c r="G269" s="57"/>
      <c r="H269" s="57"/>
      <c r="I269" s="57">
        <f>SUM(I270,I271,I274,I275,I278)</f>
        <v>0</v>
      </c>
      <c r="J269" s="57"/>
      <c r="K269" s="57"/>
      <c r="L269" s="57">
        <f>SUM(L270,L271,L274,L275,L278)</f>
        <v>0</v>
      </c>
      <c r="M269" s="57"/>
      <c r="N269" s="57"/>
      <c r="O269" s="159">
        <f>SUM(O270,O271,O274,O275,O278)</f>
        <v>0</v>
      </c>
      <c r="P269" s="128"/>
    </row>
    <row r="270" spans="1:16" ht="24" hidden="1" x14ac:dyDescent="0.25">
      <c r="A270" s="211">
        <v>7210</v>
      </c>
      <c r="B270" s="63" t="s">
        <v>279</v>
      </c>
      <c r="C270" s="64">
        <f t="shared" si="238"/>
        <v>0</v>
      </c>
      <c r="D270" s="66"/>
      <c r="E270" s="66"/>
      <c r="F270" s="66">
        <f>D270+E270</f>
        <v>0</v>
      </c>
      <c r="G270" s="66"/>
      <c r="H270" s="66"/>
      <c r="I270" s="66">
        <f>G270+H270</f>
        <v>0</v>
      </c>
      <c r="J270" s="66"/>
      <c r="K270" s="66"/>
      <c r="L270" s="66">
        <f>J270+K270</f>
        <v>0</v>
      </c>
      <c r="M270" s="66"/>
      <c r="N270" s="66"/>
      <c r="O270" s="133">
        <f>M270+N270</f>
        <v>0</v>
      </c>
      <c r="P270" s="134"/>
    </row>
    <row r="271" spans="1:16" s="181" customFormat="1" ht="36" hidden="1" x14ac:dyDescent="0.25">
      <c r="A271" s="138">
        <v>7220</v>
      </c>
      <c r="B271" s="69" t="s">
        <v>280</v>
      </c>
      <c r="C271" s="70">
        <f t="shared" si="238"/>
        <v>0</v>
      </c>
      <c r="D271" s="135">
        <f t="shared" ref="D271:E271" si="270">SUM(D272:D273)</f>
        <v>0</v>
      </c>
      <c r="E271" s="135">
        <f t="shared" si="270"/>
        <v>0</v>
      </c>
      <c r="F271" s="135">
        <f>SUM(F272:F273)</f>
        <v>0</v>
      </c>
      <c r="G271" s="135">
        <f t="shared" ref="G271:O271" si="271">SUM(G272:G273)</f>
        <v>0</v>
      </c>
      <c r="H271" s="135">
        <f t="shared" si="271"/>
        <v>0</v>
      </c>
      <c r="I271" s="135">
        <f t="shared" si="271"/>
        <v>0</v>
      </c>
      <c r="J271" s="135">
        <f t="shared" si="271"/>
        <v>0</v>
      </c>
      <c r="K271" s="135">
        <f t="shared" si="271"/>
        <v>0</v>
      </c>
      <c r="L271" s="135">
        <f t="shared" si="271"/>
        <v>0</v>
      </c>
      <c r="M271" s="135">
        <f t="shared" si="271"/>
        <v>0</v>
      </c>
      <c r="N271" s="135">
        <f t="shared" si="271"/>
        <v>0</v>
      </c>
      <c r="O271" s="135">
        <f t="shared" si="271"/>
        <v>0</v>
      </c>
      <c r="P271" s="140"/>
    </row>
    <row r="272" spans="1:16" s="181" customFormat="1" ht="36" hidden="1" x14ac:dyDescent="0.25">
      <c r="A272" s="43">
        <v>7221</v>
      </c>
      <c r="B272" s="69" t="s">
        <v>281</v>
      </c>
      <c r="C272" s="70">
        <f t="shared" si="238"/>
        <v>0</v>
      </c>
      <c r="D272" s="72"/>
      <c r="E272" s="72"/>
      <c r="F272" s="72">
        <f t="shared" ref="F272:F274" si="272">D272+E272</f>
        <v>0</v>
      </c>
      <c r="G272" s="72"/>
      <c r="H272" s="72"/>
      <c r="I272" s="72">
        <f t="shared" ref="I272:I274" si="273">G272+H272</f>
        <v>0</v>
      </c>
      <c r="J272" s="72"/>
      <c r="K272" s="72"/>
      <c r="L272" s="72">
        <f t="shared" ref="L272:L274" si="274">J272+K272</f>
        <v>0</v>
      </c>
      <c r="M272" s="72"/>
      <c r="N272" s="72"/>
      <c r="O272" s="136">
        <f t="shared" ref="O272:O274" si="275">M272+N272</f>
        <v>0</v>
      </c>
      <c r="P272" s="137"/>
    </row>
    <row r="273" spans="1:17" s="181" customFormat="1" ht="36" hidden="1" x14ac:dyDescent="0.25">
      <c r="A273" s="43">
        <v>7222</v>
      </c>
      <c r="B273" s="69" t="s">
        <v>282</v>
      </c>
      <c r="C273" s="70">
        <f t="shared" si="238"/>
        <v>0</v>
      </c>
      <c r="D273" s="72"/>
      <c r="E273" s="72"/>
      <c r="F273" s="72">
        <f t="shared" si="272"/>
        <v>0</v>
      </c>
      <c r="G273" s="72"/>
      <c r="H273" s="72"/>
      <c r="I273" s="72">
        <f t="shared" si="273"/>
        <v>0</v>
      </c>
      <c r="J273" s="72"/>
      <c r="K273" s="72"/>
      <c r="L273" s="72">
        <f t="shared" si="274"/>
        <v>0</v>
      </c>
      <c r="M273" s="72"/>
      <c r="N273" s="72"/>
      <c r="O273" s="136">
        <f t="shared" si="275"/>
        <v>0</v>
      </c>
      <c r="P273" s="137"/>
    </row>
    <row r="274" spans="1:17" ht="24" hidden="1" x14ac:dyDescent="0.25">
      <c r="A274" s="138">
        <v>7230</v>
      </c>
      <c r="B274" s="69" t="s">
        <v>283</v>
      </c>
      <c r="C274" s="70">
        <f t="shared" si="238"/>
        <v>0</v>
      </c>
      <c r="D274" s="72"/>
      <c r="E274" s="72"/>
      <c r="F274" s="72">
        <f t="shared" si="272"/>
        <v>0</v>
      </c>
      <c r="G274" s="72"/>
      <c r="H274" s="72"/>
      <c r="I274" s="72">
        <f t="shared" si="273"/>
        <v>0</v>
      </c>
      <c r="J274" s="72"/>
      <c r="K274" s="72"/>
      <c r="L274" s="72">
        <f t="shared" si="274"/>
        <v>0</v>
      </c>
      <c r="M274" s="72"/>
      <c r="N274" s="72"/>
      <c r="O274" s="136">
        <f t="shared" si="275"/>
        <v>0</v>
      </c>
      <c r="P274" s="137"/>
    </row>
    <row r="275" spans="1:17" ht="24" hidden="1" x14ac:dyDescent="0.25">
      <c r="A275" s="138">
        <v>7240</v>
      </c>
      <c r="B275" s="69" t="s">
        <v>284</v>
      </c>
      <c r="C275" s="70">
        <f t="shared" si="238"/>
        <v>0</v>
      </c>
      <c r="D275" s="135">
        <f t="shared" ref="D275:E275" si="276">SUM(D276:D277)</f>
        <v>0</v>
      </c>
      <c r="E275" s="135">
        <f t="shared" si="276"/>
        <v>0</v>
      </c>
      <c r="F275" s="135">
        <f>SUM(F276:F277)</f>
        <v>0</v>
      </c>
      <c r="G275" s="135">
        <f t="shared" ref="G275:O275" si="277">SUM(G276:G277)</f>
        <v>0</v>
      </c>
      <c r="H275" s="135">
        <f t="shared" si="277"/>
        <v>0</v>
      </c>
      <c r="I275" s="135">
        <f t="shared" si="277"/>
        <v>0</v>
      </c>
      <c r="J275" s="135">
        <f t="shared" si="277"/>
        <v>0</v>
      </c>
      <c r="K275" s="135">
        <f t="shared" si="277"/>
        <v>0</v>
      </c>
      <c r="L275" s="135">
        <f t="shared" si="277"/>
        <v>0</v>
      </c>
      <c r="M275" s="135">
        <f t="shared" si="277"/>
        <v>0</v>
      </c>
      <c r="N275" s="135">
        <f t="shared" si="277"/>
        <v>0</v>
      </c>
      <c r="O275" s="135">
        <f t="shared" si="277"/>
        <v>0</v>
      </c>
      <c r="P275" s="140"/>
    </row>
    <row r="276" spans="1:17" ht="48" hidden="1" x14ac:dyDescent="0.25">
      <c r="A276" s="43">
        <v>7245</v>
      </c>
      <c r="B276" s="69" t="s">
        <v>285</v>
      </c>
      <c r="C276" s="70">
        <f t="shared" si="238"/>
        <v>0</v>
      </c>
      <c r="D276" s="72"/>
      <c r="E276" s="72"/>
      <c r="F276" s="72">
        <f t="shared" ref="F276:F278" si="278">D276+E276</f>
        <v>0</v>
      </c>
      <c r="G276" s="72"/>
      <c r="H276" s="72"/>
      <c r="I276" s="72">
        <f t="shared" ref="I276:I278" si="279">G276+H276</f>
        <v>0</v>
      </c>
      <c r="J276" s="72"/>
      <c r="K276" s="72"/>
      <c r="L276" s="72">
        <f t="shared" ref="L276:L278" si="280">J276+K276</f>
        <v>0</v>
      </c>
      <c r="M276" s="72"/>
      <c r="N276" s="72"/>
      <c r="O276" s="136">
        <f t="shared" ref="O276:O278" si="281">M276+N276</f>
        <v>0</v>
      </c>
      <c r="P276" s="137"/>
    </row>
    <row r="277" spans="1:17" ht="96" hidden="1" x14ac:dyDescent="0.25">
      <c r="A277" s="43">
        <v>7246</v>
      </c>
      <c r="B277" s="69" t="s">
        <v>286</v>
      </c>
      <c r="C277" s="70">
        <f t="shared" si="238"/>
        <v>0</v>
      </c>
      <c r="D277" s="72"/>
      <c r="E277" s="72"/>
      <c r="F277" s="72">
        <f t="shared" si="278"/>
        <v>0</v>
      </c>
      <c r="G277" s="72"/>
      <c r="H277" s="72"/>
      <c r="I277" s="72">
        <f t="shared" si="279"/>
        <v>0</v>
      </c>
      <c r="J277" s="72"/>
      <c r="K277" s="72"/>
      <c r="L277" s="72">
        <f t="shared" si="280"/>
        <v>0</v>
      </c>
      <c r="M277" s="72"/>
      <c r="N277" s="72"/>
      <c r="O277" s="136">
        <f t="shared" si="281"/>
        <v>0</v>
      </c>
      <c r="P277" s="137"/>
    </row>
    <row r="278" spans="1:17" ht="24" hidden="1" x14ac:dyDescent="0.25">
      <c r="A278" s="174">
        <v>7260</v>
      </c>
      <c r="B278" s="63" t="s">
        <v>287</v>
      </c>
      <c r="C278" s="64">
        <f t="shared" si="238"/>
        <v>0</v>
      </c>
      <c r="D278" s="66"/>
      <c r="E278" s="66"/>
      <c r="F278" s="66">
        <f t="shared" si="278"/>
        <v>0</v>
      </c>
      <c r="G278" s="66"/>
      <c r="H278" s="66"/>
      <c r="I278" s="66">
        <f t="shared" si="279"/>
        <v>0</v>
      </c>
      <c r="J278" s="66"/>
      <c r="K278" s="66"/>
      <c r="L278" s="66">
        <f t="shared" si="280"/>
        <v>0</v>
      </c>
      <c r="M278" s="66"/>
      <c r="N278" s="66"/>
      <c r="O278" s="133">
        <f t="shared" si="281"/>
        <v>0</v>
      </c>
      <c r="P278" s="134"/>
    </row>
    <row r="279" spans="1:17" hidden="1" x14ac:dyDescent="0.25">
      <c r="A279" s="88">
        <v>7700</v>
      </c>
      <c r="B279" s="182" t="s">
        <v>288</v>
      </c>
      <c r="C279" s="183">
        <f t="shared" si="238"/>
        <v>0</v>
      </c>
      <c r="D279" s="184">
        <f t="shared" ref="D279:O279" si="282">D280</f>
        <v>0</v>
      </c>
      <c r="E279" s="184">
        <f t="shared" si="282"/>
        <v>0</v>
      </c>
      <c r="F279" s="184">
        <f t="shared" si="282"/>
        <v>0</v>
      </c>
      <c r="G279" s="184">
        <f t="shared" si="282"/>
        <v>0</v>
      </c>
      <c r="H279" s="184">
        <f t="shared" si="282"/>
        <v>0</v>
      </c>
      <c r="I279" s="184">
        <f t="shared" si="282"/>
        <v>0</v>
      </c>
      <c r="J279" s="184">
        <f t="shared" si="282"/>
        <v>0</v>
      </c>
      <c r="K279" s="184">
        <f t="shared" si="282"/>
        <v>0</v>
      </c>
      <c r="L279" s="184">
        <f t="shared" si="282"/>
        <v>0</v>
      </c>
      <c r="M279" s="184">
        <f t="shared" si="282"/>
        <v>0</v>
      </c>
      <c r="N279" s="184">
        <f t="shared" si="282"/>
        <v>0</v>
      </c>
      <c r="O279" s="184">
        <f t="shared" si="282"/>
        <v>0</v>
      </c>
      <c r="P279" s="147"/>
    </row>
    <row r="280" spans="1:17" hidden="1" x14ac:dyDescent="0.25">
      <c r="A280" s="129">
        <v>7720</v>
      </c>
      <c r="B280" s="63" t="s">
        <v>289</v>
      </c>
      <c r="C280" s="77">
        <f t="shared" si="238"/>
        <v>0</v>
      </c>
      <c r="D280" s="79"/>
      <c r="E280" s="79"/>
      <c r="F280" s="79">
        <f>D280+E280</f>
        <v>0</v>
      </c>
      <c r="G280" s="79"/>
      <c r="H280" s="79"/>
      <c r="I280" s="79">
        <f>G280+H280</f>
        <v>0</v>
      </c>
      <c r="J280" s="79"/>
      <c r="K280" s="79"/>
      <c r="L280" s="79">
        <f>J280+K280</f>
        <v>0</v>
      </c>
      <c r="M280" s="79"/>
      <c r="N280" s="79"/>
      <c r="O280" s="185">
        <f>M280+N280</f>
        <v>0</v>
      </c>
      <c r="P280" s="186"/>
    </row>
    <row r="281" spans="1:17" hidden="1" x14ac:dyDescent="0.25">
      <c r="A281" s="148"/>
      <c r="B281" s="69" t="s">
        <v>290</v>
      </c>
      <c r="C281" s="70">
        <f t="shared" si="238"/>
        <v>0</v>
      </c>
      <c r="D281" s="135">
        <f t="shared" ref="D281:E281" si="283">SUM(D282:D283)</f>
        <v>0</v>
      </c>
      <c r="E281" s="135">
        <f t="shared" si="283"/>
        <v>0</v>
      </c>
      <c r="F281" s="135">
        <f>SUM(F282:F283)</f>
        <v>0</v>
      </c>
      <c r="G281" s="135">
        <f t="shared" ref="G281:O281" si="284">SUM(G282:G283)</f>
        <v>0</v>
      </c>
      <c r="H281" s="135">
        <f t="shared" si="284"/>
        <v>0</v>
      </c>
      <c r="I281" s="135">
        <f t="shared" si="284"/>
        <v>0</v>
      </c>
      <c r="J281" s="135">
        <f t="shared" si="284"/>
        <v>0</v>
      </c>
      <c r="K281" s="135">
        <f t="shared" si="284"/>
        <v>0</v>
      </c>
      <c r="L281" s="135">
        <f t="shared" si="284"/>
        <v>0</v>
      </c>
      <c r="M281" s="135">
        <f t="shared" si="284"/>
        <v>0</v>
      </c>
      <c r="N281" s="135">
        <f t="shared" si="284"/>
        <v>0</v>
      </c>
      <c r="O281" s="135">
        <f t="shared" si="284"/>
        <v>0</v>
      </c>
      <c r="P281" s="140"/>
    </row>
    <row r="282" spans="1:17" hidden="1" x14ac:dyDescent="0.25">
      <c r="A282" s="148" t="s">
        <v>291</v>
      </c>
      <c r="B282" s="43" t="s">
        <v>292</v>
      </c>
      <c r="C282" s="70">
        <f t="shared" si="238"/>
        <v>0</v>
      </c>
      <c r="D282" s="72"/>
      <c r="E282" s="72"/>
      <c r="F282" s="72">
        <f>E282+D282</f>
        <v>0</v>
      </c>
      <c r="G282" s="72"/>
      <c r="H282" s="72"/>
      <c r="I282" s="72">
        <f>H282+G282</f>
        <v>0</v>
      </c>
      <c r="J282" s="72"/>
      <c r="K282" s="72"/>
      <c r="L282" s="72">
        <f>K282+J282</f>
        <v>0</v>
      </c>
      <c r="M282" s="72"/>
      <c r="N282" s="72"/>
      <c r="O282" s="136">
        <f>N282+M282</f>
        <v>0</v>
      </c>
      <c r="P282" s="137"/>
    </row>
    <row r="283" spans="1:17" ht="24" hidden="1" x14ac:dyDescent="0.25">
      <c r="A283" s="148" t="s">
        <v>293</v>
      </c>
      <c r="B283" s="187" t="s">
        <v>294</v>
      </c>
      <c r="C283" s="64">
        <f t="shared" si="238"/>
        <v>0</v>
      </c>
      <c r="D283" s="66"/>
      <c r="E283" s="66"/>
      <c r="F283" s="66">
        <f>E283+D283</f>
        <v>0</v>
      </c>
      <c r="G283" s="66"/>
      <c r="H283" s="66"/>
      <c r="I283" s="66">
        <f>H283+G283</f>
        <v>0</v>
      </c>
      <c r="J283" s="66"/>
      <c r="K283" s="66"/>
      <c r="L283" s="66">
        <f>K283+J283</f>
        <v>0</v>
      </c>
      <c r="M283" s="66"/>
      <c r="N283" s="66"/>
      <c r="O283" s="133">
        <f>N283+M283</f>
        <v>0</v>
      </c>
      <c r="P283" s="134"/>
    </row>
    <row r="284" spans="1:17" ht="12.75" thickBot="1" x14ac:dyDescent="0.3">
      <c r="A284" s="188"/>
      <c r="B284" s="188" t="s">
        <v>295</v>
      </c>
      <c r="C284" s="189">
        <f t="shared" si="238"/>
        <v>93798</v>
      </c>
      <c r="D284" s="190">
        <f t="shared" ref="D284:O284" si="285">SUM(D281,D268,D229,D194,D186,D172,D74,D52)</f>
        <v>98033</v>
      </c>
      <c r="E284" s="453">
        <f t="shared" si="285"/>
        <v>-4235</v>
      </c>
      <c r="F284" s="454">
        <f t="shared" si="285"/>
        <v>93798</v>
      </c>
      <c r="G284" s="452">
        <f t="shared" si="285"/>
        <v>0</v>
      </c>
      <c r="H284" s="190">
        <f t="shared" si="285"/>
        <v>0</v>
      </c>
      <c r="I284" s="190">
        <f t="shared" si="285"/>
        <v>0</v>
      </c>
      <c r="J284" s="190">
        <f t="shared" si="285"/>
        <v>0</v>
      </c>
      <c r="K284" s="453">
        <f t="shared" si="285"/>
        <v>0</v>
      </c>
      <c r="L284" s="454">
        <f t="shared" si="285"/>
        <v>0</v>
      </c>
      <c r="M284" s="452">
        <f t="shared" si="285"/>
        <v>0</v>
      </c>
      <c r="N284" s="190">
        <f t="shared" si="285"/>
        <v>0</v>
      </c>
      <c r="O284" s="190">
        <f t="shared" si="285"/>
        <v>0</v>
      </c>
      <c r="P284" s="191"/>
      <c r="Q284" s="311"/>
    </row>
    <row r="285" spans="1:17" s="25" customFormat="1" ht="13.5" hidden="1" thickTop="1" thickBot="1" x14ac:dyDescent="0.3">
      <c r="A285" s="578" t="s">
        <v>296</v>
      </c>
      <c r="B285" s="579"/>
      <c r="C285" s="192">
        <f t="shared" si="238"/>
        <v>0</v>
      </c>
      <c r="D285" s="193">
        <f t="shared" ref="D285:N285" si="286">SUM(D24,D25,D41)-D50</f>
        <v>0</v>
      </c>
      <c r="E285" s="193">
        <f t="shared" si="286"/>
        <v>0</v>
      </c>
      <c r="F285" s="193">
        <f>SUM(F24,F25,F41)-F50</f>
        <v>0</v>
      </c>
      <c r="G285" s="193">
        <f t="shared" si="286"/>
        <v>0</v>
      </c>
      <c r="H285" s="193">
        <f t="shared" si="286"/>
        <v>0</v>
      </c>
      <c r="I285" s="193">
        <f t="shared" si="286"/>
        <v>0</v>
      </c>
      <c r="J285" s="193">
        <f t="shared" si="286"/>
        <v>0</v>
      </c>
      <c r="K285" s="193">
        <f t="shared" si="286"/>
        <v>0</v>
      </c>
      <c r="L285" s="193">
        <f t="shared" si="286"/>
        <v>0</v>
      </c>
      <c r="M285" s="193">
        <f t="shared" si="286"/>
        <v>0</v>
      </c>
      <c r="N285" s="193">
        <f t="shared" si="286"/>
        <v>0</v>
      </c>
      <c r="O285" s="194">
        <f>O44-O50</f>
        <v>0</v>
      </c>
      <c r="P285" s="195"/>
    </row>
    <row r="286" spans="1:17" s="25" customFormat="1" ht="12.75" hidden="1" thickTop="1" x14ac:dyDescent="0.25">
      <c r="A286" s="580" t="s">
        <v>297</v>
      </c>
      <c r="B286" s="581"/>
      <c r="C286" s="196">
        <f t="shared" si="238"/>
        <v>0</v>
      </c>
      <c r="D286" s="197">
        <f t="shared" ref="D286:O286" si="287">SUM(D287,D288)-D295+D296</f>
        <v>0</v>
      </c>
      <c r="E286" s="197">
        <f t="shared" si="287"/>
        <v>0</v>
      </c>
      <c r="F286" s="197">
        <f t="shared" si="287"/>
        <v>0</v>
      </c>
      <c r="G286" s="197">
        <f t="shared" si="287"/>
        <v>0</v>
      </c>
      <c r="H286" s="197">
        <f t="shared" si="287"/>
        <v>0</v>
      </c>
      <c r="I286" s="197">
        <f t="shared" si="287"/>
        <v>0</v>
      </c>
      <c r="J286" s="197">
        <f t="shared" si="287"/>
        <v>0</v>
      </c>
      <c r="K286" s="197">
        <f t="shared" si="287"/>
        <v>0</v>
      </c>
      <c r="L286" s="197">
        <f t="shared" si="287"/>
        <v>0</v>
      </c>
      <c r="M286" s="197">
        <f t="shared" si="287"/>
        <v>0</v>
      </c>
      <c r="N286" s="197">
        <f t="shared" si="287"/>
        <v>0</v>
      </c>
      <c r="O286" s="198">
        <f t="shared" si="287"/>
        <v>0</v>
      </c>
      <c r="P286" s="199"/>
    </row>
    <row r="287" spans="1:17" s="25" customFormat="1" ht="13.5" hidden="1" thickTop="1" thickBot="1" x14ac:dyDescent="0.3">
      <c r="A287" s="110" t="s">
        <v>298</v>
      </c>
      <c r="B287" s="110" t="s">
        <v>299</v>
      </c>
      <c r="C287" s="111">
        <f t="shared" si="238"/>
        <v>0</v>
      </c>
      <c r="D287" s="112">
        <f t="shared" ref="D287:O287" si="288">D21-D281</f>
        <v>0</v>
      </c>
      <c r="E287" s="112">
        <f t="shared" si="288"/>
        <v>0</v>
      </c>
      <c r="F287" s="112">
        <f t="shared" si="288"/>
        <v>0</v>
      </c>
      <c r="G287" s="112">
        <f t="shared" si="288"/>
        <v>0</v>
      </c>
      <c r="H287" s="112">
        <f t="shared" si="288"/>
        <v>0</v>
      </c>
      <c r="I287" s="112">
        <f t="shared" si="288"/>
        <v>0</v>
      </c>
      <c r="J287" s="112">
        <f t="shared" si="288"/>
        <v>0</v>
      </c>
      <c r="K287" s="112">
        <f t="shared" si="288"/>
        <v>0</v>
      </c>
      <c r="L287" s="112">
        <f t="shared" si="288"/>
        <v>0</v>
      </c>
      <c r="M287" s="112">
        <f t="shared" si="288"/>
        <v>0</v>
      </c>
      <c r="N287" s="112">
        <f t="shared" si="288"/>
        <v>0</v>
      </c>
      <c r="O287" s="200">
        <f t="shared" si="288"/>
        <v>0</v>
      </c>
      <c r="P287" s="113"/>
    </row>
    <row r="288" spans="1:17" s="25" customFormat="1" ht="12.75" hidden="1" thickTop="1" x14ac:dyDescent="0.25">
      <c r="A288" s="201" t="s">
        <v>300</v>
      </c>
      <c r="B288" s="201" t="s">
        <v>301</v>
      </c>
      <c r="C288" s="196">
        <f t="shared" si="238"/>
        <v>0</v>
      </c>
      <c r="D288" s="197">
        <f t="shared" ref="D288:O288" si="289">SUM(D289,D291,D293)-SUM(D290,D292,D294)</f>
        <v>0</v>
      </c>
      <c r="E288" s="197">
        <f t="shared" si="289"/>
        <v>0</v>
      </c>
      <c r="F288" s="197">
        <f t="shared" si="289"/>
        <v>0</v>
      </c>
      <c r="G288" s="197">
        <f t="shared" si="289"/>
        <v>0</v>
      </c>
      <c r="H288" s="197">
        <f t="shared" si="289"/>
        <v>0</v>
      </c>
      <c r="I288" s="197">
        <f t="shared" si="289"/>
        <v>0</v>
      </c>
      <c r="J288" s="197">
        <f t="shared" si="289"/>
        <v>0</v>
      </c>
      <c r="K288" s="197">
        <f t="shared" si="289"/>
        <v>0</v>
      </c>
      <c r="L288" s="197">
        <f t="shared" si="289"/>
        <v>0</v>
      </c>
      <c r="M288" s="197">
        <f t="shared" si="289"/>
        <v>0</v>
      </c>
      <c r="N288" s="197">
        <f t="shared" si="289"/>
        <v>0</v>
      </c>
      <c r="O288" s="198">
        <f t="shared" si="289"/>
        <v>0</v>
      </c>
      <c r="P288" s="199"/>
    </row>
    <row r="289" spans="1:16" ht="12.75" hidden="1" thickTop="1" x14ac:dyDescent="0.25">
      <c r="A289" s="202" t="s">
        <v>302</v>
      </c>
      <c r="B289" s="98" t="s">
        <v>303</v>
      </c>
      <c r="C289" s="77">
        <f t="shared" si="238"/>
        <v>0</v>
      </c>
      <c r="D289" s="79"/>
      <c r="E289" s="79"/>
      <c r="F289" s="79">
        <f t="shared" ref="F289:F296" si="290">E289+D289</f>
        <v>0</v>
      </c>
      <c r="G289" s="79"/>
      <c r="H289" s="79"/>
      <c r="I289" s="79">
        <f t="shared" ref="I289:I296" si="291">H289+G289</f>
        <v>0</v>
      </c>
      <c r="J289" s="79"/>
      <c r="K289" s="79"/>
      <c r="L289" s="79">
        <f t="shared" ref="L289:L296" si="292">K289+J289</f>
        <v>0</v>
      </c>
      <c r="M289" s="79"/>
      <c r="N289" s="79"/>
      <c r="O289" s="185">
        <f t="shared" ref="O289:O296" si="293">N289+M289</f>
        <v>0</v>
      </c>
      <c r="P289" s="186"/>
    </row>
    <row r="290" spans="1:16" ht="24.75" hidden="1" thickTop="1" x14ac:dyDescent="0.25">
      <c r="A290" s="148" t="s">
        <v>304</v>
      </c>
      <c r="B290" s="42" t="s">
        <v>305</v>
      </c>
      <c r="C290" s="70">
        <f t="shared" si="238"/>
        <v>0</v>
      </c>
      <c r="D290" s="72"/>
      <c r="E290" s="72"/>
      <c r="F290" s="72">
        <f t="shared" si="290"/>
        <v>0</v>
      </c>
      <c r="G290" s="72"/>
      <c r="H290" s="72"/>
      <c r="I290" s="72">
        <f t="shared" si="291"/>
        <v>0</v>
      </c>
      <c r="J290" s="72"/>
      <c r="K290" s="72"/>
      <c r="L290" s="72">
        <f t="shared" si="292"/>
        <v>0</v>
      </c>
      <c r="M290" s="72"/>
      <c r="N290" s="72"/>
      <c r="O290" s="136">
        <f t="shared" si="293"/>
        <v>0</v>
      </c>
      <c r="P290" s="137"/>
    </row>
    <row r="291" spans="1:16" ht="12.75" hidden="1" thickTop="1" x14ac:dyDescent="0.25">
      <c r="A291" s="148" t="s">
        <v>306</v>
      </c>
      <c r="B291" s="42" t="s">
        <v>307</v>
      </c>
      <c r="C291" s="70">
        <f t="shared" si="238"/>
        <v>0</v>
      </c>
      <c r="D291" s="72"/>
      <c r="E291" s="72"/>
      <c r="F291" s="72">
        <f t="shared" si="290"/>
        <v>0</v>
      </c>
      <c r="G291" s="72"/>
      <c r="H291" s="72"/>
      <c r="I291" s="72">
        <f t="shared" si="291"/>
        <v>0</v>
      </c>
      <c r="J291" s="72"/>
      <c r="K291" s="72"/>
      <c r="L291" s="72">
        <f t="shared" si="292"/>
        <v>0</v>
      </c>
      <c r="M291" s="72"/>
      <c r="N291" s="72"/>
      <c r="O291" s="136">
        <f t="shared" si="293"/>
        <v>0</v>
      </c>
      <c r="P291" s="137"/>
    </row>
    <row r="292" spans="1:16" ht="24.75" hidden="1" thickTop="1" x14ac:dyDescent="0.25">
      <c r="A292" s="148" t="s">
        <v>308</v>
      </c>
      <c r="B292" s="42" t="s">
        <v>309</v>
      </c>
      <c r="C292" s="70">
        <f>SUM(F292,I292,L292,O292)</f>
        <v>0</v>
      </c>
      <c r="D292" s="72"/>
      <c r="E292" s="72"/>
      <c r="F292" s="72">
        <f t="shared" si="290"/>
        <v>0</v>
      </c>
      <c r="G292" s="72"/>
      <c r="H292" s="72"/>
      <c r="I292" s="72">
        <f t="shared" si="291"/>
        <v>0</v>
      </c>
      <c r="J292" s="72"/>
      <c r="K292" s="72"/>
      <c r="L292" s="72">
        <f t="shared" si="292"/>
        <v>0</v>
      </c>
      <c r="M292" s="72"/>
      <c r="N292" s="72"/>
      <c r="O292" s="136">
        <f t="shared" si="293"/>
        <v>0</v>
      </c>
      <c r="P292" s="137"/>
    </row>
    <row r="293" spans="1:16" ht="12.75" hidden="1" thickTop="1" x14ac:dyDescent="0.25">
      <c r="A293" s="148" t="s">
        <v>310</v>
      </c>
      <c r="B293" s="42" t="s">
        <v>311</v>
      </c>
      <c r="C293" s="70">
        <f t="shared" si="238"/>
        <v>0</v>
      </c>
      <c r="D293" s="72"/>
      <c r="E293" s="72"/>
      <c r="F293" s="72">
        <f t="shared" si="290"/>
        <v>0</v>
      </c>
      <c r="G293" s="72"/>
      <c r="H293" s="72"/>
      <c r="I293" s="72">
        <f t="shared" si="291"/>
        <v>0</v>
      </c>
      <c r="J293" s="72"/>
      <c r="K293" s="72"/>
      <c r="L293" s="72">
        <f t="shared" si="292"/>
        <v>0</v>
      </c>
      <c r="M293" s="72"/>
      <c r="N293" s="72"/>
      <c r="O293" s="136">
        <f t="shared" si="293"/>
        <v>0</v>
      </c>
      <c r="P293" s="137"/>
    </row>
    <row r="294" spans="1:16" ht="24.75" hidden="1" thickTop="1" x14ac:dyDescent="0.25">
      <c r="A294" s="203" t="s">
        <v>312</v>
      </c>
      <c r="B294" s="204" t="s">
        <v>313</v>
      </c>
      <c r="C294" s="160">
        <f t="shared" si="238"/>
        <v>0</v>
      </c>
      <c r="D294" s="164"/>
      <c r="E294" s="164"/>
      <c r="F294" s="164">
        <f t="shared" si="290"/>
        <v>0</v>
      </c>
      <c r="G294" s="164"/>
      <c r="H294" s="164"/>
      <c r="I294" s="164">
        <f t="shared" si="291"/>
        <v>0</v>
      </c>
      <c r="J294" s="164"/>
      <c r="K294" s="164"/>
      <c r="L294" s="164">
        <f t="shared" si="292"/>
        <v>0</v>
      </c>
      <c r="M294" s="164"/>
      <c r="N294" s="164"/>
      <c r="O294" s="165">
        <f t="shared" si="293"/>
        <v>0</v>
      </c>
      <c r="P294" s="166"/>
    </row>
    <row r="295" spans="1:16" s="25" customFormat="1" ht="13.5" hidden="1" thickTop="1" thickBot="1" x14ac:dyDescent="0.3">
      <c r="A295" s="205" t="s">
        <v>314</v>
      </c>
      <c r="B295" s="205" t="s">
        <v>315</v>
      </c>
      <c r="C295" s="192">
        <f t="shared" si="238"/>
        <v>0</v>
      </c>
      <c r="D295" s="206"/>
      <c r="E295" s="206"/>
      <c r="F295" s="206">
        <f t="shared" si="290"/>
        <v>0</v>
      </c>
      <c r="G295" s="206"/>
      <c r="H295" s="206"/>
      <c r="I295" s="206">
        <f t="shared" si="291"/>
        <v>0</v>
      </c>
      <c r="J295" s="206"/>
      <c r="K295" s="206"/>
      <c r="L295" s="206">
        <f t="shared" si="292"/>
        <v>0</v>
      </c>
      <c r="M295" s="206"/>
      <c r="N295" s="206"/>
      <c r="O295" s="207">
        <f t="shared" si="293"/>
        <v>0</v>
      </c>
      <c r="P295" s="208"/>
    </row>
    <row r="296" spans="1:16" s="25" customFormat="1" ht="48.75" hidden="1" thickTop="1" x14ac:dyDescent="0.25">
      <c r="A296" s="201" t="s">
        <v>316</v>
      </c>
      <c r="B296" s="209" t="s">
        <v>317</v>
      </c>
      <c r="C296" s="196">
        <f>SUM(F296,I296,L296,O296)</f>
        <v>0</v>
      </c>
      <c r="D296" s="213"/>
      <c r="E296" s="213"/>
      <c r="F296" s="151">
        <f t="shared" si="290"/>
        <v>0</v>
      </c>
      <c r="G296" s="151"/>
      <c r="H296" s="151"/>
      <c r="I296" s="151">
        <f t="shared" si="291"/>
        <v>0</v>
      </c>
      <c r="J296" s="151"/>
      <c r="K296" s="151"/>
      <c r="L296" s="151">
        <f t="shared" si="292"/>
        <v>0</v>
      </c>
      <c r="M296" s="151"/>
      <c r="N296" s="151"/>
      <c r="O296" s="152">
        <f t="shared" si="293"/>
        <v>0</v>
      </c>
      <c r="P296" s="153"/>
    </row>
    <row r="297" spans="1:16" ht="12.75" thickTop="1" x14ac:dyDescent="0.25">
      <c r="A297" s="1"/>
      <c r="B297" s="1"/>
      <c r="C297" s="1"/>
      <c r="D297" s="1"/>
      <c r="E297" s="1"/>
      <c r="F297" s="1"/>
      <c r="G297" s="1"/>
      <c r="H297" s="1"/>
      <c r="I297" s="1"/>
      <c r="J297" s="1"/>
      <c r="K297" s="1"/>
      <c r="L297" s="1"/>
      <c r="M297" s="1"/>
      <c r="N297" s="1"/>
      <c r="O297" s="1"/>
    </row>
    <row r="298" spans="1:16" x14ac:dyDescent="0.25">
      <c r="A298" s="1"/>
      <c r="B298" s="1"/>
      <c r="C298" s="1"/>
      <c r="D298" s="1"/>
      <c r="E298" s="1"/>
      <c r="F298" s="1"/>
      <c r="G298" s="1"/>
      <c r="H298" s="1"/>
      <c r="I298" s="1"/>
      <c r="J298" s="1"/>
      <c r="K298" s="1"/>
      <c r="L298" s="1"/>
      <c r="M298" s="1"/>
      <c r="N298" s="1"/>
      <c r="O298" s="1"/>
    </row>
    <row r="299" spans="1:16" x14ac:dyDescent="0.25">
      <c r="A299" s="1"/>
      <c r="B299" s="1"/>
      <c r="C299" s="1"/>
      <c r="D299" s="1"/>
      <c r="E299" s="1"/>
      <c r="F299" s="1"/>
      <c r="G299" s="1"/>
      <c r="H299" s="1"/>
      <c r="I299" s="1"/>
      <c r="J299" s="1"/>
      <c r="K299" s="1"/>
      <c r="L299" s="1"/>
      <c r="M299" s="1"/>
      <c r="N299" s="1"/>
      <c r="O299" s="1"/>
    </row>
    <row r="300" spans="1:16" x14ac:dyDescent="0.25">
      <c r="A300" s="1"/>
      <c r="B300" s="1"/>
      <c r="C300" s="1"/>
      <c r="D300" s="1"/>
      <c r="E300" s="1"/>
      <c r="F300" s="1"/>
      <c r="G300" s="1"/>
      <c r="H300" s="1"/>
      <c r="I300" s="1"/>
      <c r="J300" s="1"/>
      <c r="K300" s="1"/>
      <c r="L300" s="1"/>
      <c r="M300" s="1"/>
      <c r="N300" s="1"/>
      <c r="O300" s="1"/>
    </row>
    <row r="301" spans="1:16" x14ac:dyDescent="0.25">
      <c r="A301" s="1"/>
      <c r="B301" s="1"/>
      <c r="C301" s="1"/>
      <c r="D301" s="1"/>
      <c r="E301" s="1"/>
      <c r="F301" s="1"/>
      <c r="G301" s="1"/>
      <c r="H301" s="1"/>
      <c r="I301" s="1"/>
      <c r="J301" s="1"/>
      <c r="K301" s="1"/>
      <c r="L301" s="1"/>
      <c r="M301" s="1"/>
      <c r="N301" s="1"/>
      <c r="O301" s="1"/>
    </row>
    <row r="302" spans="1:16" x14ac:dyDescent="0.25">
      <c r="A302" s="1"/>
      <c r="B302" s="1"/>
      <c r="C302" s="1"/>
      <c r="D302" s="1"/>
      <c r="E302" s="1"/>
      <c r="F302" s="1"/>
      <c r="G302" s="1"/>
      <c r="H302" s="1"/>
      <c r="I302" s="1"/>
      <c r="J302" s="1"/>
      <c r="K302" s="1"/>
      <c r="L302" s="1"/>
      <c r="M302" s="1"/>
      <c r="N302" s="1"/>
      <c r="O302" s="1"/>
    </row>
    <row r="303" spans="1:16" x14ac:dyDescent="0.25">
      <c r="A303" s="1"/>
      <c r="B303" s="1"/>
      <c r="C303" s="1"/>
      <c r="D303" s="1"/>
      <c r="E303" s="1"/>
      <c r="F303" s="1"/>
      <c r="G303" s="1"/>
      <c r="H303" s="1"/>
      <c r="I303" s="1"/>
      <c r="J303" s="1"/>
      <c r="K303" s="1"/>
      <c r="L303" s="1"/>
      <c r="M303" s="1"/>
      <c r="N303" s="1"/>
      <c r="O303" s="1"/>
    </row>
    <row r="304" spans="1:16"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JAix1ieudVHNm+ynU8GV1B8IQcK2f+detwcjm5D5D6U4+lZGGSIML9tg9T47qe7UaO/jWc6TAqz6zmSV6q/t+A==" saltValue="GJui75TfYL7YyLYmWzCGwQ==" spinCount="100000" sheet="1" objects="1" scenarios="1" formatCells="0" formatColumns="0" formatRows="0"/>
  <autoFilter ref="A18:P296">
    <filterColumn colId="2">
      <filters>
        <filter val="93 798"/>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48.pielikums Jūrmalas pilsētas domes
2017.gada 30.janvāra saistošajiem noteikumiem Nr.10
(Protokols Nr.4, 1.punkts)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T314"/>
  <sheetViews>
    <sheetView showGridLines="0" tabSelected="1" view="pageLayout" zoomScaleNormal="100" workbookViewId="0">
      <selection activeCell="T4" sqref="T4"/>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616</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434</v>
      </c>
      <c r="D3" s="551"/>
      <c r="E3" s="551"/>
      <c r="F3" s="551"/>
      <c r="G3" s="551"/>
      <c r="H3" s="551"/>
      <c r="I3" s="551"/>
      <c r="J3" s="551"/>
      <c r="K3" s="551"/>
      <c r="L3" s="551"/>
      <c r="M3" s="551"/>
      <c r="N3" s="551"/>
      <c r="O3" s="551"/>
      <c r="P3" s="552"/>
      <c r="Q3" s="311"/>
    </row>
    <row r="4" spans="1:17" ht="12.75" customHeight="1" x14ac:dyDescent="0.25">
      <c r="A4" s="2" t="s">
        <v>2</v>
      </c>
      <c r="B4" s="3"/>
      <c r="C4" s="551" t="s">
        <v>617</v>
      </c>
      <c r="D4" s="551"/>
      <c r="E4" s="551"/>
      <c r="F4" s="551"/>
      <c r="G4" s="551"/>
      <c r="H4" s="551"/>
      <c r="I4" s="551"/>
      <c r="J4" s="551"/>
      <c r="K4" s="551"/>
      <c r="L4" s="551"/>
      <c r="M4" s="551"/>
      <c r="N4" s="551"/>
      <c r="O4" s="551"/>
      <c r="P4" s="552"/>
      <c r="Q4" s="311"/>
    </row>
    <row r="5" spans="1:17" ht="12.75" customHeight="1" x14ac:dyDescent="0.25">
      <c r="A5" s="4" t="s">
        <v>3</v>
      </c>
      <c r="B5" s="5"/>
      <c r="C5" s="545" t="s">
        <v>618</v>
      </c>
      <c r="D5" s="545"/>
      <c r="E5" s="545"/>
      <c r="F5" s="545"/>
      <c r="G5" s="545"/>
      <c r="H5" s="545"/>
      <c r="I5" s="545"/>
      <c r="J5" s="545"/>
      <c r="K5" s="545"/>
      <c r="L5" s="545"/>
      <c r="M5" s="545"/>
      <c r="N5" s="545"/>
      <c r="O5" s="545"/>
      <c r="P5" s="546"/>
      <c r="Q5" s="311"/>
    </row>
    <row r="6" spans="1:17" ht="12.75" customHeight="1" x14ac:dyDescent="0.25">
      <c r="A6" s="4" t="s">
        <v>4</v>
      </c>
      <c r="B6" s="5"/>
      <c r="C6" s="545" t="s">
        <v>513</v>
      </c>
      <c r="D6" s="545"/>
      <c r="E6" s="545"/>
      <c r="F6" s="545"/>
      <c r="G6" s="545"/>
      <c r="H6" s="545"/>
      <c r="I6" s="545"/>
      <c r="J6" s="545"/>
      <c r="K6" s="545"/>
      <c r="L6" s="545"/>
      <c r="M6" s="545"/>
      <c r="N6" s="545"/>
      <c r="O6" s="545"/>
      <c r="P6" s="546"/>
      <c r="Q6" s="311"/>
    </row>
    <row r="7" spans="1:17" ht="24.75" customHeight="1" x14ac:dyDescent="0.25">
      <c r="A7" s="4" t="s">
        <v>5</v>
      </c>
      <c r="B7" s="5"/>
      <c r="C7" s="551" t="s">
        <v>514</v>
      </c>
      <c r="D7" s="551"/>
      <c r="E7" s="551"/>
      <c r="F7" s="551"/>
      <c r="G7" s="551"/>
      <c r="H7" s="551"/>
      <c r="I7" s="551"/>
      <c r="J7" s="551"/>
      <c r="K7" s="551"/>
      <c r="L7" s="551"/>
      <c r="M7" s="551"/>
      <c r="N7" s="551"/>
      <c r="O7" s="551"/>
      <c r="P7" s="552"/>
      <c r="Q7" s="311"/>
    </row>
    <row r="8" spans="1:17" ht="12.75" customHeight="1" x14ac:dyDescent="0.25">
      <c r="A8" s="6" t="s">
        <v>6</v>
      </c>
      <c r="B8" s="5"/>
      <c r="C8" s="592" t="s">
        <v>619</v>
      </c>
      <c r="D8" s="592"/>
      <c r="E8" s="592"/>
      <c r="F8" s="592"/>
      <c r="G8" s="592"/>
      <c r="H8" s="592"/>
      <c r="I8" s="592"/>
      <c r="J8" s="592"/>
      <c r="K8" s="592"/>
      <c r="L8" s="592"/>
      <c r="M8" s="592"/>
      <c r="N8" s="592"/>
      <c r="O8" s="592"/>
      <c r="P8" s="593"/>
      <c r="Q8" s="311"/>
    </row>
    <row r="9" spans="1:17" ht="12.75" customHeight="1" x14ac:dyDescent="0.25">
      <c r="A9" s="4"/>
      <c r="B9" s="5" t="s">
        <v>7</v>
      </c>
      <c r="C9" s="545" t="s">
        <v>620</v>
      </c>
      <c r="D9" s="545"/>
      <c r="E9" s="545"/>
      <c r="F9" s="545"/>
      <c r="G9" s="545"/>
      <c r="H9" s="545"/>
      <c r="I9" s="545"/>
      <c r="J9" s="545"/>
      <c r="K9" s="545"/>
      <c r="L9" s="545"/>
      <c r="M9" s="545"/>
      <c r="N9" s="545"/>
      <c r="O9" s="545"/>
      <c r="P9" s="546"/>
      <c r="Q9" s="311"/>
    </row>
    <row r="10" spans="1:17" ht="12.75" customHeight="1" x14ac:dyDescent="0.25">
      <c r="A10" s="4"/>
      <c r="B10" s="5" t="s">
        <v>8</v>
      </c>
      <c r="C10" s="545" t="s">
        <v>621</v>
      </c>
      <c r="D10" s="545"/>
      <c r="E10" s="545"/>
      <c r="F10" s="545"/>
      <c r="G10" s="545"/>
      <c r="H10" s="545"/>
      <c r="I10" s="545"/>
      <c r="J10" s="545"/>
      <c r="K10" s="545"/>
      <c r="L10" s="545"/>
      <c r="M10" s="545"/>
      <c r="N10" s="545"/>
      <c r="O10" s="545"/>
      <c r="P10" s="546"/>
      <c r="Q10" s="311"/>
    </row>
    <row r="11" spans="1:17" ht="12.75" customHeight="1" x14ac:dyDescent="0.25">
      <c r="A11" s="4"/>
      <c r="B11" s="5" t="s">
        <v>9</v>
      </c>
      <c r="C11" s="545" t="s">
        <v>622</v>
      </c>
      <c r="D11" s="545"/>
      <c r="E11" s="545"/>
      <c r="F11" s="545"/>
      <c r="G11" s="545"/>
      <c r="H11" s="545"/>
      <c r="I11" s="545"/>
      <c r="J11" s="545"/>
      <c r="K11" s="545"/>
      <c r="L11" s="545"/>
      <c r="M11" s="545"/>
      <c r="N11" s="545"/>
      <c r="O11" s="545"/>
      <c r="P11" s="546"/>
      <c r="Q11" s="311"/>
    </row>
    <row r="12" spans="1:17" ht="12.75" customHeight="1" x14ac:dyDescent="0.25">
      <c r="A12" s="4"/>
      <c r="B12" s="5" t="s">
        <v>10</v>
      </c>
      <c r="C12" s="545" t="s">
        <v>623</v>
      </c>
      <c r="D12" s="545"/>
      <c r="E12" s="545"/>
      <c r="F12" s="545"/>
      <c r="G12" s="545"/>
      <c r="H12" s="545"/>
      <c r="I12" s="545"/>
      <c r="J12" s="545"/>
      <c r="K12" s="545"/>
      <c r="L12" s="545"/>
      <c r="M12" s="545"/>
      <c r="N12" s="545"/>
      <c r="O12" s="545"/>
      <c r="P12" s="546"/>
      <c r="Q12" s="311"/>
    </row>
    <row r="13" spans="1:17" ht="12.75" customHeight="1" x14ac:dyDescent="0.25">
      <c r="A13" s="4"/>
      <c r="B13" s="5" t="s">
        <v>11</v>
      </c>
      <c r="C13" s="545" t="s">
        <v>619</v>
      </c>
      <c r="D13" s="545"/>
      <c r="E13" s="545"/>
      <c r="F13" s="545"/>
      <c r="G13" s="545"/>
      <c r="H13" s="545"/>
      <c r="I13" s="545"/>
      <c r="J13" s="545"/>
      <c r="K13" s="545"/>
      <c r="L13" s="545"/>
      <c r="M13" s="545"/>
      <c r="N13" s="545"/>
      <c r="O13" s="545"/>
      <c r="P13" s="546"/>
      <c r="Q13" s="311"/>
    </row>
    <row r="14" spans="1:17" ht="12.75" customHeight="1" x14ac:dyDescent="0.25">
      <c r="A14" s="7"/>
      <c r="B14" s="8"/>
      <c r="C14" s="545"/>
      <c r="D14" s="545"/>
      <c r="E14" s="545"/>
      <c r="F14" s="545"/>
      <c r="G14" s="545"/>
      <c r="H14" s="545"/>
      <c r="I14" s="545"/>
      <c r="J14" s="545"/>
      <c r="K14" s="545"/>
      <c r="L14" s="545"/>
      <c r="M14" s="545"/>
      <c r="N14" s="545"/>
      <c r="O14" s="545"/>
      <c r="P14" s="546"/>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514"/>
      <c r="Q15" s="312"/>
    </row>
    <row r="16" spans="1:17" s="12" customFormat="1" ht="12.75" customHeight="1" x14ac:dyDescent="0.25">
      <c r="A16" s="556"/>
      <c r="B16" s="559"/>
      <c r="C16" s="588" t="s">
        <v>15</v>
      </c>
      <c r="D16" s="586" t="s">
        <v>16</v>
      </c>
      <c r="E16" s="566" t="s">
        <v>17</v>
      </c>
      <c r="F16" s="568" t="s">
        <v>18</v>
      </c>
      <c r="G16" s="570" t="s">
        <v>19</v>
      </c>
      <c r="H16" s="564" t="s">
        <v>20</v>
      </c>
      <c r="I16" s="584" t="s">
        <v>21</v>
      </c>
      <c r="J16" s="586" t="s">
        <v>22</v>
      </c>
      <c r="K16" s="566" t="s">
        <v>23</v>
      </c>
      <c r="L16" s="574" t="s">
        <v>24</v>
      </c>
      <c r="M16" s="576" t="s">
        <v>25</v>
      </c>
      <c r="N16" s="564" t="s">
        <v>26</v>
      </c>
      <c r="O16" s="566" t="s">
        <v>27</v>
      </c>
      <c r="P16" s="556" t="s">
        <v>28</v>
      </c>
      <c r="Q16" s="312"/>
    </row>
    <row r="17" spans="1:20" s="13" customFormat="1" ht="66" customHeight="1" thickBot="1" x14ac:dyDescent="0.3">
      <c r="A17" s="557"/>
      <c r="B17" s="559"/>
      <c r="C17" s="589"/>
      <c r="D17" s="587"/>
      <c r="E17" s="567"/>
      <c r="F17" s="569"/>
      <c r="G17" s="571"/>
      <c r="H17" s="565"/>
      <c r="I17" s="585"/>
      <c r="J17" s="587"/>
      <c r="K17" s="567"/>
      <c r="L17" s="575"/>
      <c r="M17" s="577"/>
      <c r="N17" s="565"/>
      <c r="O17" s="567"/>
      <c r="P17" s="557"/>
      <c r="Q17" s="313"/>
    </row>
    <row r="18" spans="1:20" s="13" customFormat="1" ht="9.75" customHeight="1" thickTop="1" x14ac:dyDescent="0.25">
      <c r="A18" s="14" t="s">
        <v>29</v>
      </c>
      <c r="B18" s="14">
        <v>2</v>
      </c>
      <c r="C18" s="317">
        <v>3</v>
      </c>
      <c r="D18" s="15">
        <v>4</v>
      </c>
      <c r="E18" s="17">
        <v>5</v>
      </c>
      <c r="F18" s="14">
        <v>6</v>
      </c>
      <c r="G18" s="318">
        <v>7</v>
      </c>
      <c r="H18" s="16">
        <v>8</v>
      </c>
      <c r="I18" s="17">
        <v>9</v>
      </c>
      <c r="J18" s="15">
        <v>10</v>
      </c>
      <c r="K18" s="17">
        <v>11</v>
      </c>
      <c r="L18" s="14">
        <v>12</v>
      </c>
      <c r="M18" s="318">
        <v>13</v>
      </c>
      <c r="N18" s="16">
        <v>14</v>
      </c>
      <c r="O18" s="17">
        <v>15</v>
      </c>
      <c r="P18" s="14">
        <v>16</v>
      </c>
      <c r="Q18" s="313"/>
    </row>
    <row r="19" spans="1:20" s="25" customFormat="1" x14ac:dyDescent="0.25">
      <c r="A19" s="19"/>
      <c r="B19" s="20" t="s">
        <v>30</v>
      </c>
      <c r="C19" s="314"/>
      <c r="D19" s="319"/>
      <c r="E19" s="23"/>
      <c r="F19" s="321"/>
      <c r="G19" s="320"/>
      <c r="H19" s="22"/>
      <c r="I19" s="23"/>
      <c r="J19" s="319"/>
      <c r="K19" s="23"/>
      <c r="L19" s="321"/>
      <c r="M19" s="320"/>
      <c r="N19" s="22"/>
      <c r="O19" s="23"/>
      <c r="P19" s="321"/>
      <c r="Q19" s="314"/>
    </row>
    <row r="20" spans="1:20" s="25" customFormat="1" ht="12.75" thickBot="1" x14ac:dyDescent="0.3">
      <c r="A20" s="26"/>
      <c r="B20" s="27" t="s">
        <v>31</v>
      </c>
      <c r="C20" s="322">
        <f>SUM(F20,I20,L20,O20)</f>
        <v>849898</v>
      </c>
      <c r="D20" s="28">
        <f>SUM(D21,D24,D25,D41,D42)</f>
        <v>52163</v>
      </c>
      <c r="E20" s="324">
        <f>SUM(E21,E24,E25,E41,E42)</f>
        <v>0</v>
      </c>
      <c r="F20" s="325">
        <f>SUM(F21,F24,F25,F41,F42)</f>
        <v>52163</v>
      </c>
      <c r="G20" s="323">
        <f>SUM(G21,G24,G42)</f>
        <v>785360</v>
      </c>
      <c r="H20" s="29">
        <f t="shared" ref="H20:I20" si="0">SUM(H21,H24,H42)</f>
        <v>0</v>
      </c>
      <c r="I20" s="324">
        <f t="shared" si="0"/>
        <v>785360</v>
      </c>
      <c r="J20" s="28">
        <f>SUM(J21,J26,J42)</f>
        <v>12375</v>
      </c>
      <c r="K20" s="324">
        <f t="shared" ref="K20:L20" si="1">SUM(K21,K26,K42)</f>
        <v>0</v>
      </c>
      <c r="L20" s="325">
        <f t="shared" si="1"/>
        <v>12375</v>
      </c>
      <c r="M20" s="323">
        <f>SUM(M21,M44)</f>
        <v>0</v>
      </c>
      <c r="N20" s="29">
        <f t="shared" ref="N20:O20" si="2">SUM(N21,N44)</f>
        <v>0</v>
      </c>
      <c r="O20" s="324">
        <f t="shared" si="2"/>
        <v>0</v>
      </c>
      <c r="P20" s="485"/>
      <c r="Q20" s="314"/>
      <c r="R20" s="483"/>
      <c r="S20" s="483"/>
      <c r="T20" s="483"/>
    </row>
    <row r="21" spans="1:20" ht="12.75" thickTop="1" x14ac:dyDescent="0.25">
      <c r="A21" s="31"/>
      <c r="B21" s="32" t="s">
        <v>32</v>
      </c>
      <c r="C21" s="326">
        <f t="shared" ref="C21" si="3">SUM(F21,I21,L21,O21)</f>
        <v>1000</v>
      </c>
      <c r="D21" s="33">
        <f t="shared" ref="D21:E21" si="4">SUM(D22:D23)</f>
        <v>0</v>
      </c>
      <c r="E21" s="328">
        <f t="shared" si="4"/>
        <v>0</v>
      </c>
      <c r="F21" s="329">
        <f>SUM(F22:F23)</f>
        <v>0</v>
      </c>
      <c r="G21" s="327">
        <f t="shared" ref="G21:O21" si="5">SUM(G22:G23)</f>
        <v>0</v>
      </c>
      <c r="H21" s="34">
        <f t="shared" si="5"/>
        <v>0</v>
      </c>
      <c r="I21" s="328">
        <f t="shared" si="5"/>
        <v>0</v>
      </c>
      <c r="J21" s="33">
        <f t="shared" si="5"/>
        <v>1000</v>
      </c>
      <c r="K21" s="328">
        <f t="shared" si="5"/>
        <v>0</v>
      </c>
      <c r="L21" s="329">
        <f t="shared" si="5"/>
        <v>1000</v>
      </c>
      <c r="M21" s="327">
        <f>SUM(M22:M23)</f>
        <v>0</v>
      </c>
      <c r="N21" s="34">
        <f t="shared" si="5"/>
        <v>0</v>
      </c>
      <c r="O21" s="328">
        <f t="shared" si="5"/>
        <v>0</v>
      </c>
      <c r="P21" s="486"/>
      <c r="Q21" s="311"/>
      <c r="R21" s="483"/>
      <c r="S21" s="483"/>
      <c r="T21" s="483"/>
    </row>
    <row r="22" spans="1:20" hidden="1" x14ac:dyDescent="0.25">
      <c r="A22" s="36"/>
      <c r="B22" s="37" t="s">
        <v>33</v>
      </c>
      <c r="C22" s="330">
        <f>SUM(F22,I22,L22,O22)</f>
        <v>0</v>
      </c>
      <c r="D22" s="331"/>
      <c r="E22" s="39"/>
      <c r="F22" s="528">
        <f>D22+E22</f>
        <v>0</v>
      </c>
      <c r="G22" s="332"/>
      <c r="H22" s="39"/>
      <c r="I22" s="529">
        <f>G22+H22</f>
        <v>0</v>
      </c>
      <c r="J22" s="331"/>
      <c r="K22" s="39"/>
      <c r="L22" s="528">
        <f>J22+K22</f>
        <v>0</v>
      </c>
      <c r="M22" s="332"/>
      <c r="N22" s="39"/>
      <c r="O22" s="529">
        <f t="shared" ref="O22" si="6">M22+N22</f>
        <v>0</v>
      </c>
      <c r="P22" s="333"/>
      <c r="Q22" s="311"/>
      <c r="R22" s="483"/>
      <c r="S22" s="483"/>
      <c r="T22" s="483"/>
    </row>
    <row r="23" spans="1:20" x14ac:dyDescent="0.25">
      <c r="A23" s="42"/>
      <c r="B23" s="43" t="s">
        <v>34</v>
      </c>
      <c r="C23" s="334">
        <f t="shared" ref="C23" si="7">SUM(F23,I23,L23,O23)</f>
        <v>1000</v>
      </c>
      <c r="D23" s="335"/>
      <c r="E23" s="338"/>
      <c r="F23" s="339">
        <f t="shared" ref="F23:F24" si="8">D23+E23</f>
        <v>0</v>
      </c>
      <c r="G23" s="337"/>
      <c r="H23" s="45"/>
      <c r="I23" s="46">
        <f>G23+H23</f>
        <v>0</v>
      </c>
      <c r="J23" s="335">
        <v>1000</v>
      </c>
      <c r="K23" s="338"/>
      <c r="L23" s="339">
        <f>J23+K23</f>
        <v>1000</v>
      </c>
      <c r="M23" s="337"/>
      <c r="N23" s="45"/>
      <c r="O23" s="46">
        <f>M23+N23</f>
        <v>0</v>
      </c>
      <c r="P23" s="470"/>
      <c r="Q23" s="311"/>
      <c r="R23" s="483"/>
      <c r="S23" s="483"/>
      <c r="T23" s="483"/>
    </row>
    <row r="24" spans="1:20" s="25" customFormat="1" ht="24.75" thickBot="1" x14ac:dyDescent="0.3">
      <c r="A24" s="48">
        <v>19300</v>
      </c>
      <c r="B24" s="48" t="s">
        <v>35</v>
      </c>
      <c r="C24" s="340">
        <f>SUM(F24,I24)</f>
        <v>837523</v>
      </c>
      <c r="D24" s="341">
        <v>52163</v>
      </c>
      <c r="E24" s="343"/>
      <c r="F24" s="530">
        <f t="shared" si="8"/>
        <v>52163</v>
      </c>
      <c r="G24" s="342">
        <v>785360</v>
      </c>
      <c r="H24" s="50"/>
      <c r="I24" s="531">
        <f t="shared" ref="I24" si="9">G24+H24</f>
        <v>785360</v>
      </c>
      <c r="J24" s="344" t="s">
        <v>36</v>
      </c>
      <c r="K24" s="52" t="s">
        <v>36</v>
      </c>
      <c r="L24" s="346" t="s">
        <v>36</v>
      </c>
      <c r="M24" s="345" t="s">
        <v>36</v>
      </c>
      <c r="N24" s="52" t="s">
        <v>36</v>
      </c>
      <c r="O24" s="52" t="s">
        <v>36</v>
      </c>
      <c r="P24" s="490"/>
      <c r="Q24" s="314"/>
      <c r="R24" s="483"/>
      <c r="S24" s="483"/>
      <c r="T24" s="483"/>
    </row>
    <row r="25" spans="1:20" s="25" customFormat="1" ht="24.75" hidden="1" thickTop="1" x14ac:dyDescent="0.25">
      <c r="A25" s="54"/>
      <c r="B25" s="55" t="s">
        <v>37</v>
      </c>
      <c r="C25" s="347">
        <f>SUM(F25)</f>
        <v>0</v>
      </c>
      <c r="D25" s="348"/>
      <c r="E25" s="151"/>
      <c r="F25" s="91">
        <f>D25+E25</f>
        <v>0</v>
      </c>
      <c r="G25" s="349" t="s">
        <v>36</v>
      </c>
      <c r="H25" s="59" t="s">
        <v>36</v>
      </c>
      <c r="I25" s="60" t="s">
        <v>36</v>
      </c>
      <c r="J25" s="350" t="s">
        <v>36</v>
      </c>
      <c r="K25" s="59" t="s">
        <v>36</v>
      </c>
      <c r="L25" s="61" t="s">
        <v>36</v>
      </c>
      <c r="M25" s="351" t="s">
        <v>36</v>
      </c>
      <c r="N25" s="60" t="s">
        <v>36</v>
      </c>
      <c r="O25" s="60" t="s">
        <v>36</v>
      </c>
      <c r="P25" s="491"/>
      <c r="Q25" s="314"/>
      <c r="R25" s="483"/>
      <c r="S25" s="483"/>
      <c r="T25" s="483"/>
    </row>
    <row r="26" spans="1:20" s="25" customFormat="1" ht="36.75" thickTop="1" x14ac:dyDescent="0.25">
      <c r="A26" s="55">
        <v>21300</v>
      </c>
      <c r="B26" s="55" t="s">
        <v>38</v>
      </c>
      <c r="C26" s="347">
        <f>SUM(L26)</f>
        <v>11375</v>
      </c>
      <c r="D26" s="350" t="s">
        <v>36</v>
      </c>
      <c r="E26" s="60" t="s">
        <v>36</v>
      </c>
      <c r="F26" s="352" t="s">
        <v>36</v>
      </c>
      <c r="G26" s="349" t="s">
        <v>36</v>
      </c>
      <c r="H26" s="59" t="s">
        <v>36</v>
      </c>
      <c r="I26" s="60" t="s">
        <v>36</v>
      </c>
      <c r="J26" s="56">
        <f t="shared" ref="J26:K26" si="10">SUM(J27,J31,J33,J36)</f>
        <v>11375</v>
      </c>
      <c r="K26" s="144">
        <f t="shared" si="10"/>
        <v>0</v>
      </c>
      <c r="L26" s="424">
        <f>SUM(L27,L31,L33,L36)</f>
        <v>11375</v>
      </c>
      <c r="M26" s="351" t="s">
        <v>36</v>
      </c>
      <c r="N26" s="60" t="s">
        <v>36</v>
      </c>
      <c r="O26" s="60" t="s">
        <v>36</v>
      </c>
      <c r="P26" s="491"/>
      <c r="Q26" s="314"/>
      <c r="R26" s="483"/>
      <c r="S26" s="483"/>
      <c r="T26" s="483"/>
    </row>
    <row r="27" spans="1:20" s="25" customFormat="1" ht="24" x14ac:dyDescent="0.25">
      <c r="A27" s="62">
        <v>21350</v>
      </c>
      <c r="B27" s="55" t="s">
        <v>39</v>
      </c>
      <c r="C27" s="347">
        <f t="shared" ref="C27:C40" si="11">SUM(L27)</f>
        <v>4711</v>
      </c>
      <c r="D27" s="350" t="s">
        <v>36</v>
      </c>
      <c r="E27" s="60" t="s">
        <v>36</v>
      </c>
      <c r="F27" s="352" t="s">
        <v>36</v>
      </c>
      <c r="G27" s="349" t="s">
        <v>36</v>
      </c>
      <c r="H27" s="59" t="s">
        <v>36</v>
      </c>
      <c r="I27" s="60" t="s">
        <v>36</v>
      </c>
      <c r="J27" s="56">
        <f t="shared" ref="J27:K27" si="12">SUM(J28:J30)</f>
        <v>4711</v>
      </c>
      <c r="K27" s="144">
        <f t="shared" si="12"/>
        <v>0</v>
      </c>
      <c r="L27" s="424">
        <f>SUM(L28:L30)</f>
        <v>4711</v>
      </c>
      <c r="M27" s="351" t="s">
        <v>36</v>
      </c>
      <c r="N27" s="60" t="s">
        <v>36</v>
      </c>
      <c r="O27" s="60" t="s">
        <v>36</v>
      </c>
      <c r="P27" s="491"/>
      <c r="Q27" s="314"/>
      <c r="R27" s="483"/>
      <c r="S27" s="483"/>
      <c r="T27" s="483"/>
    </row>
    <row r="28" spans="1:20" hidden="1" x14ac:dyDescent="0.25">
      <c r="A28" s="36">
        <v>21351</v>
      </c>
      <c r="B28" s="63" t="s">
        <v>40</v>
      </c>
      <c r="C28" s="353">
        <f t="shared" si="11"/>
        <v>0</v>
      </c>
      <c r="D28" s="354" t="s">
        <v>36</v>
      </c>
      <c r="E28" s="65" t="s">
        <v>36</v>
      </c>
      <c r="F28" s="68" t="s">
        <v>36</v>
      </c>
      <c r="G28" s="355" t="s">
        <v>36</v>
      </c>
      <c r="H28" s="65" t="s">
        <v>36</v>
      </c>
      <c r="I28" s="67" t="s">
        <v>36</v>
      </c>
      <c r="J28" s="492"/>
      <c r="K28" s="493"/>
      <c r="L28" s="146">
        <f t="shared" ref="L28:L30" si="13">J28+K28</f>
        <v>0</v>
      </c>
      <c r="M28" s="356" t="s">
        <v>36</v>
      </c>
      <c r="N28" s="67" t="s">
        <v>36</v>
      </c>
      <c r="O28" s="67" t="s">
        <v>36</v>
      </c>
      <c r="P28" s="494"/>
      <c r="Q28" s="311"/>
      <c r="R28" s="483"/>
      <c r="S28" s="483"/>
      <c r="T28" s="483"/>
    </row>
    <row r="29" spans="1:20" x14ac:dyDescent="0.25">
      <c r="A29" s="42">
        <v>21352</v>
      </c>
      <c r="B29" s="69" t="s">
        <v>41</v>
      </c>
      <c r="C29" s="358">
        <f t="shared" si="11"/>
        <v>4711</v>
      </c>
      <c r="D29" s="359" t="s">
        <v>36</v>
      </c>
      <c r="E29" s="73" t="s">
        <v>36</v>
      </c>
      <c r="F29" s="362" t="s">
        <v>36</v>
      </c>
      <c r="G29" s="360" t="s">
        <v>36</v>
      </c>
      <c r="H29" s="71" t="s">
        <v>36</v>
      </c>
      <c r="I29" s="73" t="s">
        <v>36</v>
      </c>
      <c r="J29" s="335">
        <v>4711</v>
      </c>
      <c r="K29" s="501"/>
      <c r="L29" s="421">
        <f t="shared" si="13"/>
        <v>4711</v>
      </c>
      <c r="M29" s="361" t="s">
        <v>36</v>
      </c>
      <c r="N29" s="73" t="s">
        <v>36</v>
      </c>
      <c r="O29" s="73" t="s">
        <v>36</v>
      </c>
      <c r="P29" s="497"/>
      <c r="Q29" s="311"/>
      <c r="R29" s="483"/>
      <c r="S29" s="483"/>
      <c r="T29" s="483"/>
    </row>
    <row r="30" spans="1:20" ht="24" hidden="1" x14ac:dyDescent="0.25">
      <c r="A30" s="42">
        <v>21359</v>
      </c>
      <c r="B30" s="69" t="s">
        <v>42</v>
      </c>
      <c r="C30" s="358">
        <f t="shared" si="11"/>
        <v>0</v>
      </c>
      <c r="D30" s="359" t="s">
        <v>36</v>
      </c>
      <c r="E30" s="71" t="s">
        <v>36</v>
      </c>
      <c r="F30" s="74" t="s">
        <v>36</v>
      </c>
      <c r="G30" s="360" t="s">
        <v>36</v>
      </c>
      <c r="H30" s="71" t="s">
        <v>36</v>
      </c>
      <c r="I30" s="73" t="s">
        <v>36</v>
      </c>
      <c r="J30" s="335"/>
      <c r="K30" s="496"/>
      <c r="L30" s="140">
        <f t="shared" si="13"/>
        <v>0</v>
      </c>
      <c r="M30" s="361" t="s">
        <v>36</v>
      </c>
      <c r="N30" s="73" t="s">
        <v>36</v>
      </c>
      <c r="O30" s="73" t="s">
        <v>36</v>
      </c>
      <c r="P30" s="497"/>
      <c r="Q30" s="311"/>
      <c r="R30" s="483"/>
      <c r="S30" s="483"/>
      <c r="T30" s="483"/>
    </row>
    <row r="31" spans="1:20" s="25" customFormat="1" ht="36" hidden="1" x14ac:dyDescent="0.25">
      <c r="A31" s="62">
        <v>21370</v>
      </c>
      <c r="B31" s="55" t="s">
        <v>43</v>
      </c>
      <c r="C31" s="347">
        <f t="shared" si="11"/>
        <v>0</v>
      </c>
      <c r="D31" s="350" t="s">
        <v>36</v>
      </c>
      <c r="E31" s="59" t="s">
        <v>36</v>
      </c>
      <c r="F31" s="61" t="s">
        <v>36</v>
      </c>
      <c r="G31" s="349" t="s">
        <v>36</v>
      </c>
      <c r="H31" s="59" t="s">
        <v>36</v>
      </c>
      <c r="I31" s="60" t="s">
        <v>36</v>
      </c>
      <c r="J31" s="56">
        <f t="shared" ref="J31:K31" si="14">SUM(J32)</f>
        <v>0</v>
      </c>
      <c r="K31" s="57">
        <f t="shared" si="14"/>
        <v>0</v>
      </c>
      <c r="L31" s="145">
        <f>SUM(L32)</f>
        <v>0</v>
      </c>
      <c r="M31" s="351" t="s">
        <v>36</v>
      </c>
      <c r="N31" s="60" t="s">
        <v>36</v>
      </c>
      <c r="O31" s="60" t="s">
        <v>36</v>
      </c>
      <c r="P31" s="491"/>
      <c r="Q31" s="314"/>
      <c r="R31" s="483"/>
      <c r="S31" s="483"/>
      <c r="T31" s="483"/>
    </row>
    <row r="32" spans="1:20" ht="36" hidden="1" x14ac:dyDescent="0.25">
      <c r="A32" s="75">
        <v>21379</v>
      </c>
      <c r="B32" s="76" t="s">
        <v>44</v>
      </c>
      <c r="C32" s="363">
        <f t="shared" si="11"/>
        <v>0</v>
      </c>
      <c r="D32" s="364" t="s">
        <v>36</v>
      </c>
      <c r="E32" s="78" t="s">
        <v>36</v>
      </c>
      <c r="F32" s="81" t="s">
        <v>36</v>
      </c>
      <c r="G32" s="365" t="s">
        <v>36</v>
      </c>
      <c r="H32" s="78" t="s">
        <v>36</v>
      </c>
      <c r="I32" s="80" t="s">
        <v>36</v>
      </c>
      <c r="J32" s="498"/>
      <c r="K32" s="499"/>
      <c r="L32" s="155">
        <f>J32+K32</f>
        <v>0</v>
      </c>
      <c r="M32" s="366" t="s">
        <v>36</v>
      </c>
      <c r="N32" s="80" t="s">
        <v>36</v>
      </c>
      <c r="O32" s="80" t="s">
        <v>36</v>
      </c>
      <c r="P32" s="500"/>
      <c r="Q32" s="311"/>
      <c r="R32" s="483"/>
      <c r="S32" s="483"/>
      <c r="T32" s="483"/>
    </row>
    <row r="33" spans="1:20" s="25" customFormat="1" x14ac:dyDescent="0.25">
      <c r="A33" s="62">
        <v>21380</v>
      </c>
      <c r="B33" s="55" t="s">
        <v>45</v>
      </c>
      <c r="C33" s="347">
        <f t="shared" si="11"/>
        <v>3557</v>
      </c>
      <c r="D33" s="350" t="s">
        <v>36</v>
      </c>
      <c r="E33" s="60" t="s">
        <v>36</v>
      </c>
      <c r="F33" s="352" t="s">
        <v>36</v>
      </c>
      <c r="G33" s="349" t="s">
        <v>36</v>
      </c>
      <c r="H33" s="59" t="s">
        <v>36</v>
      </c>
      <c r="I33" s="60" t="s">
        <v>36</v>
      </c>
      <c r="J33" s="56">
        <f t="shared" ref="J33:K33" si="15">SUM(J34:J35)</f>
        <v>3557</v>
      </c>
      <c r="K33" s="144">
        <f t="shared" si="15"/>
        <v>0</v>
      </c>
      <c r="L33" s="424">
        <f>SUM(L34:L35)</f>
        <v>3557</v>
      </c>
      <c r="M33" s="351" t="s">
        <v>36</v>
      </c>
      <c r="N33" s="60" t="s">
        <v>36</v>
      </c>
      <c r="O33" s="60" t="s">
        <v>36</v>
      </c>
      <c r="P33" s="491"/>
      <c r="Q33" s="314"/>
      <c r="R33" s="483"/>
      <c r="S33" s="483"/>
      <c r="T33" s="483"/>
    </row>
    <row r="34" spans="1:20" x14ac:dyDescent="0.25">
      <c r="A34" s="37">
        <v>21381</v>
      </c>
      <c r="B34" s="63" t="s">
        <v>46</v>
      </c>
      <c r="C34" s="353">
        <f t="shared" si="11"/>
        <v>3557</v>
      </c>
      <c r="D34" s="354" t="s">
        <v>36</v>
      </c>
      <c r="E34" s="67" t="s">
        <v>36</v>
      </c>
      <c r="F34" s="357" t="s">
        <v>36</v>
      </c>
      <c r="G34" s="355" t="s">
        <v>36</v>
      </c>
      <c r="H34" s="65" t="s">
        <v>36</v>
      </c>
      <c r="I34" s="67" t="s">
        <v>36</v>
      </c>
      <c r="J34" s="331">
        <v>3557</v>
      </c>
      <c r="K34" s="532"/>
      <c r="L34" s="427">
        <f t="shared" ref="L34:L35" si="16">J34+K34</f>
        <v>3557</v>
      </c>
      <c r="M34" s="356" t="s">
        <v>36</v>
      </c>
      <c r="N34" s="67" t="s">
        <v>36</v>
      </c>
      <c r="O34" s="67" t="s">
        <v>36</v>
      </c>
      <c r="P34" s="494"/>
      <c r="Q34" s="311"/>
      <c r="R34" s="483"/>
      <c r="S34" s="483"/>
      <c r="T34" s="483"/>
    </row>
    <row r="35" spans="1:20" ht="24" hidden="1" x14ac:dyDescent="0.25">
      <c r="A35" s="43">
        <v>21383</v>
      </c>
      <c r="B35" s="69" t="s">
        <v>47</v>
      </c>
      <c r="C35" s="358">
        <f t="shared" si="11"/>
        <v>0</v>
      </c>
      <c r="D35" s="359" t="s">
        <v>36</v>
      </c>
      <c r="E35" s="71" t="s">
        <v>36</v>
      </c>
      <c r="F35" s="74" t="s">
        <v>36</v>
      </c>
      <c r="G35" s="360" t="s">
        <v>36</v>
      </c>
      <c r="H35" s="71" t="s">
        <v>36</v>
      </c>
      <c r="I35" s="73" t="s">
        <v>36</v>
      </c>
      <c r="J35" s="495"/>
      <c r="K35" s="496"/>
      <c r="L35" s="140">
        <f t="shared" si="16"/>
        <v>0</v>
      </c>
      <c r="M35" s="361" t="s">
        <v>36</v>
      </c>
      <c r="N35" s="73" t="s">
        <v>36</v>
      </c>
      <c r="O35" s="73" t="s">
        <v>36</v>
      </c>
      <c r="P35" s="497"/>
      <c r="Q35" s="311"/>
      <c r="R35" s="483"/>
      <c r="S35" s="483"/>
      <c r="T35" s="483"/>
    </row>
    <row r="36" spans="1:20" s="25" customFormat="1" ht="24" x14ac:dyDescent="0.25">
      <c r="A36" s="62">
        <v>21390</v>
      </c>
      <c r="B36" s="55" t="s">
        <v>48</v>
      </c>
      <c r="C36" s="347">
        <f t="shared" si="11"/>
        <v>3107</v>
      </c>
      <c r="D36" s="350" t="s">
        <v>36</v>
      </c>
      <c r="E36" s="60" t="s">
        <v>36</v>
      </c>
      <c r="F36" s="352" t="s">
        <v>36</v>
      </c>
      <c r="G36" s="349" t="s">
        <v>36</v>
      </c>
      <c r="H36" s="59" t="s">
        <v>36</v>
      </c>
      <c r="I36" s="60" t="s">
        <v>36</v>
      </c>
      <c r="J36" s="56">
        <f t="shared" ref="J36:K36" si="17">SUM(J37:J40)</f>
        <v>3107</v>
      </c>
      <c r="K36" s="144">
        <f t="shared" si="17"/>
        <v>0</v>
      </c>
      <c r="L36" s="424">
        <f>SUM(L37:L40)</f>
        <v>3107</v>
      </c>
      <c r="M36" s="351" t="s">
        <v>36</v>
      </c>
      <c r="N36" s="60" t="s">
        <v>36</v>
      </c>
      <c r="O36" s="60" t="s">
        <v>36</v>
      </c>
      <c r="P36" s="491"/>
      <c r="Q36" s="314"/>
      <c r="R36" s="483"/>
      <c r="S36" s="483"/>
      <c r="T36" s="483"/>
    </row>
    <row r="37" spans="1:20" ht="24" hidden="1" x14ac:dyDescent="0.25">
      <c r="A37" s="37">
        <v>21391</v>
      </c>
      <c r="B37" s="63" t="s">
        <v>49</v>
      </c>
      <c r="C37" s="353">
        <f t="shared" si="11"/>
        <v>0</v>
      </c>
      <c r="D37" s="354" t="s">
        <v>36</v>
      </c>
      <c r="E37" s="65" t="s">
        <v>36</v>
      </c>
      <c r="F37" s="68" t="s">
        <v>36</v>
      </c>
      <c r="G37" s="355" t="s">
        <v>36</v>
      </c>
      <c r="H37" s="65" t="s">
        <v>36</v>
      </c>
      <c r="I37" s="67" t="s">
        <v>36</v>
      </c>
      <c r="J37" s="492"/>
      <c r="K37" s="493"/>
      <c r="L37" s="146">
        <f t="shared" ref="L37:L40" si="18">J37+K37</f>
        <v>0</v>
      </c>
      <c r="M37" s="356" t="s">
        <v>36</v>
      </c>
      <c r="N37" s="67" t="s">
        <v>36</v>
      </c>
      <c r="O37" s="67" t="s">
        <v>36</v>
      </c>
      <c r="P37" s="494"/>
      <c r="Q37" s="311"/>
      <c r="R37" s="483"/>
      <c r="S37" s="483"/>
      <c r="T37" s="483"/>
    </row>
    <row r="38" spans="1:20" hidden="1" x14ac:dyDescent="0.25">
      <c r="A38" s="43">
        <v>21393</v>
      </c>
      <c r="B38" s="69" t="s">
        <v>50</v>
      </c>
      <c r="C38" s="358">
        <f t="shared" si="11"/>
        <v>0</v>
      </c>
      <c r="D38" s="359" t="s">
        <v>36</v>
      </c>
      <c r="E38" s="71" t="s">
        <v>36</v>
      </c>
      <c r="F38" s="74" t="s">
        <v>36</v>
      </c>
      <c r="G38" s="360" t="s">
        <v>36</v>
      </c>
      <c r="H38" s="71" t="s">
        <v>36</v>
      </c>
      <c r="I38" s="73" t="s">
        <v>36</v>
      </c>
      <c r="J38" s="495"/>
      <c r="K38" s="496"/>
      <c r="L38" s="140">
        <f t="shared" si="18"/>
        <v>0</v>
      </c>
      <c r="M38" s="361" t="s">
        <v>36</v>
      </c>
      <c r="N38" s="73" t="s">
        <v>36</v>
      </c>
      <c r="O38" s="73" t="s">
        <v>36</v>
      </c>
      <c r="P38" s="497"/>
      <c r="Q38" s="311"/>
      <c r="R38" s="483"/>
      <c r="S38" s="483"/>
      <c r="T38" s="483"/>
    </row>
    <row r="39" spans="1:20" hidden="1" x14ac:dyDescent="0.25">
      <c r="A39" s="43">
        <v>21395</v>
      </c>
      <c r="B39" s="69" t="s">
        <v>51</v>
      </c>
      <c r="C39" s="358">
        <f t="shared" si="11"/>
        <v>0</v>
      </c>
      <c r="D39" s="359" t="s">
        <v>36</v>
      </c>
      <c r="E39" s="71" t="s">
        <v>36</v>
      </c>
      <c r="F39" s="74" t="s">
        <v>36</v>
      </c>
      <c r="G39" s="360" t="s">
        <v>36</v>
      </c>
      <c r="H39" s="71" t="s">
        <v>36</v>
      </c>
      <c r="I39" s="73" t="s">
        <v>36</v>
      </c>
      <c r="J39" s="495"/>
      <c r="K39" s="496"/>
      <c r="L39" s="140">
        <f t="shared" si="18"/>
        <v>0</v>
      </c>
      <c r="M39" s="361" t="s">
        <v>36</v>
      </c>
      <c r="N39" s="73" t="s">
        <v>36</v>
      </c>
      <c r="O39" s="73" t="s">
        <v>36</v>
      </c>
      <c r="P39" s="497"/>
      <c r="Q39" s="311"/>
      <c r="R39" s="483"/>
      <c r="S39" s="483"/>
      <c r="T39" s="483"/>
    </row>
    <row r="40" spans="1:20" ht="24" x14ac:dyDescent="0.25">
      <c r="A40" s="43">
        <v>21399</v>
      </c>
      <c r="B40" s="69" t="s">
        <v>52</v>
      </c>
      <c r="C40" s="358">
        <f t="shared" si="11"/>
        <v>3107</v>
      </c>
      <c r="D40" s="359" t="s">
        <v>36</v>
      </c>
      <c r="E40" s="73" t="s">
        <v>36</v>
      </c>
      <c r="F40" s="362" t="s">
        <v>36</v>
      </c>
      <c r="G40" s="360" t="s">
        <v>36</v>
      </c>
      <c r="H40" s="71" t="s">
        <v>36</v>
      </c>
      <c r="I40" s="73" t="s">
        <v>36</v>
      </c>
      <c r="J40" s="335">
        <v>3107</v>
      </c>
      <c r="K40" s="501"/>
      <c r="L40" s="421">
        <f t="shared" si="18"/>
        <v>3107</v>
      </c>
      <c r="M40" s="361" t="s">
        <v>36</v>
      </c>
      <c r="N40" s="73" t="s">
        <v>36</v>
      </c>
      <c r="O40" s="73" t="s">
        <v>36</v>
      </c>
      <c r="P40" s="497"/>
      <c r="Q40" s="311"/>
      <c r="R40" s="483"/>
      <c r="S40" s="483"/>
      <c r="T40" s="483"/>
    </row>
    <row r="41" spans="1:20" s="25" customFormat="1" ht="36.75" hidden="1" customHeight="1" x14ac:dyDescent="0.25">
      <c r="A41" s="62">
        <v>21420</v>
      </c>
      <c r="B41" s="55" t="s">
        <v>53</v>
      </c>
      <c r="C41" s="368">
        <f>SUM(F41)</f>
        <v>0</v>
      </c>
      <c r="D41" s="369"/>
      <c r="E41" s="58"/>
      <c r="F41" s="91">
        <f>D41+E41</f>
        <v>0</v>
      </c>
      <c r="G41" s="349" t="s">
        <v>36</v>
      </c>
      <c r="H41" s="59" t="s">
        <v>36</v>
      </c>
      <c r="I41" s="60" t="s">
        <v>36</v>
      </c>
      <c r="J41" s="350" t="s">
        <v>36</v>
      </c>
      <c r="K41" s="59" t="s">
        <v>36</v>
      </c>
      <c r="L41" s="61" t="s">
        <v>36</v>
      </c>
      <c r="M41" s="351" t="s">
        <v>36</v>
      </c>
      <c r="N41" s="60" t="s">
        <v>36</v>
      </c>
      <c r="O41" s="60" t="s">
        <v>36</v>
      </c>
      <c r="P41" s="491"/>
      <c r="Q41" s="314"/>
      <c r="R41" s="483"/>
      <c r="S41" s="483"/>
      <c r="T41" s="483"/>
    </row>
    <row r="42" spans="1:20" s="25" customFormat="1" ht="24" hidden="1" x14ac:dyDescent="0.25">
      <c r="A42" s="83">
        <v>21490</v>
      </c>
      <c r="B42" s="84" t="s">
        <v>54</v>
      </c>
      <c r="C42" s="368">
        <f>SUM(F42,I42,L42)</f>
        <v>0</v>
      </c>
      <c r="D42" s="370">
        <f t="shared" ref="D42:E42" si="19">D43</f>
        <v>0</v>
      </c>
      <c r="E42" s="85">
        <f t="shared" si="19"/>
        <v>0</v>
      </c>
      <c r="F42" s="371">
        <f>F43</f>
        <v>0</v>
      </c>
      <c r="G42" s="372">
        <f t="shared" ref="G42:K42" si="20">G43</f>
        <v>0</v>
      </c>
      <c r="H42" s="85">
        <f t="shared" si="20"/>
        <v>0</v>
      </c>
      <c r="I42" s="373">
        <f t="shared" si="20"/>
        <v>0</v>
      </c>
      <c r="J42" s="370">
        <f t="shared" si="20"/>
        <v>0</v>
      </c>
      <c r="K42" s="85">
        <f t="shared" si="20"/>
        <v>0</v>
      </c>
      <c r="L42" s="371">
        <f>L43</f>
        <v>0</v>
      </c>
      <c r="M42" s="351" t="s">
        <v>36</v>
      </c>
      <c r="N42" s="60" t="s">
        <v>36</v>
      </c>
      <c r="O42" s="60" t="s">
        <v>36</v>
      </c>
      <c r="P42" s="491"/>
      <c r="Q42" s="314"/>
      <c r="R42" s="483"/>
      <c r="S42" s="483"/>
      <c r="T42" s="483"/>
    </row>
    <row r="43" spans="1:20" s="25" customFormat="1" ht="24" hidden="1" x14ac:dyDescent="0.25">
      <c r="A43" s="43">
        <v>21499</v>
      </c>
      <c r="B43" s="69" t="s">
        <v>55</v>
      </c>
      <c r="C43" s="374">
        <f>SUM(F43,I43,L43)</f>
        <v>0</v>
      </c>
      <c r="D43" s="375"/>
      <c r="E43" s="79"/>
      <c r="F43" s="146">
        <f>D43+E43</f>
        <v>0</v>
      </c>
      <c r="G43" s="376"/>
      <c r="H43" s="66"/>
      <c r="I43" s="150">
        <f>G43+H43</f>
        <v>0</v>
      </c>
      <c r="J43" s="377"/>
      <c r="K43" s="66"/>
      <c r="L43" s="146">
        <f>J43+K43</f>
        <v>0</v>
      </c>
      <c r="M43" s="366" t="s">
        <v>36</v>
      </c>
      <c r="N43" s="80" t="s">
        <v>36</v>
      </c>
      <c r="O43" s="80" t="s">
        <v>36</v>
      </c>
      <c r="P43" s="500"/>
      <c r="Q43" s="314"/>
      <c r="R43" s="483"/>
      <c r="S43" s="483"/>
      <c r="T43" s="483"/>
    </row>
    <row r="44" spans="1:20" ht="24" hidden="1" x14ac:dyDescent="0.25">
      <c r="A44" s="87">
        <v>23000</v>
      </c>
      <c r="B44" s="88" t="s">
        <v>56</v>
      </c>
      <c r="C44" s="368">
        <f>SUM(O44)</f>
        <v>0</v>
      </c>
      <c r="D44" s="378" t="s">
        <v>36</v>
      </c>
      <c r="E44" s="89" t="s">
        <v>36</v>
      </c>
      <c r="F44" s="379" t="s">
        <v>36</v>
      </c>
      <c r="G44" s="380" t="s">
        <v>36</v>
      </c>
      <c r="H44" s="89" t="s">
        <v>36</v>
      </c>
      <c r="I44" s="381" t="s">
        <v>36</v>
      </c>
      <c r="J44" s="378" t="s">
        <v>36</v>
      </c>
      <c r="K44" s="89" t="s">
        <v>36</v>
      </c>
      <c r="L44" s="379" t="s">
        <v>36</v>
      </c>
      <c r="M44" s="382">
        <f t="shared" ref="M44:N44" si="21">SUM(M45:M46)</f>
        <v>0</v>
      </c>
      <c r="N44" s="90">
        <f t="shared" si="21"/>
        <v>0</v>
      </c>
      <c r="O44" s="90">
        <f>SUM(O45:O46)</f>
        <v>0</v>
      </c>
      <c r="P44" s="472"/>
      <c r="Q44" s="311"/>
      <c r="R44" s="483"/>
      <c r="S44" s="483"/>
      <c r="T44" s="483"/>
    </row>
    <row r="45" spans="1:20" ht="24" hidden="1" x14ac:dyDescent="0.25">
      <c r="A45" s="92">
        <v>23410</v>
      </c>
      <c r="B45" s="93" t="s">
        <v>57</v>
      </c>
      <c r="C45" s="384">
        <f t="shared" ref="C45:C46" si="22">SUM(O45)</f>
        <v>0</v>
      </c>
      <c r="D45" s="385" t="s">
        <v>36</v>
      </c>
      <c r="E45" s="95" t="s">
        <v>36</v>
      </c>
      <c r="F45" s="386" t="s">
        <v>36</v>
      </c>
      <c r="G45" s="387" t="s">
        <v>36</v>
      </c>
      <c r="H45" s="95" t="s">
        <v>36</v>
      </c>
      <c r="I45" s="388" t="s">
        <v>36</v>
      </c>
      <c r="J45" s="385" t="s">
        <v>36</v>
      </c>
      <c r="K45" s="95" t="s">
        <v>36</v>
      </c>
      <c r="L45" s="386" t="s">
        <v>36</v>
      </c>
      <c r="M45" s="533"/>
      <c r="N45" s="534"/>
      <c r="O45" s="102">
        <f t="shared" ref="O45:O46" si="23">M45+N45</f>
        <v>0</v>
      </c>
      <c r="P45" s="389"/>
      <c r="Q45" s="311"/>
      <c r="R45" s="483"/>
      <c r="S45" s="483"/>
      <c r="T45" s="483"/>
    </row>
    <row r="46" spans="1:20" ht="24" hidden="1" x14ac:dyDescent="0.25">
      <c r="A46" s="92">
        <v>23510</v>
      </c>
      <c r="B46" s="93" t="s">
        <v>58</v>
      </c>
      <c r="C46" s="384">
        <f t="shared" si="22"/>
        <v>0</v>
      </c>
      <c r="D46" s="385" t="s">
        <v>36</v>
      </c>
      <c r="E46" s="95" t="s">
        <v>36</v>
      </c>
      <c r="F46" s="386" t="s">
        <v>36</v>
      </c>
      <c r="G46" s="387" t="s">
        <v>36</v>
      </c>
      <c r="H46" s="95" t="s">
        <v>36</v>
      </c>
      <c r="I46" s="388" t="s">
        <v>36</v>
      </c>
      <c r="J46" s="385" t="s">
        <v>36</v>
      </c>
      <c r="K46" s="95" t="s">
        <v>36</v>
      </c>
      <c r="L46" s="386" t="s">
        <v>36</v>
      </c>
      <c r="M46" s="533"/>
      <c r="N46" s="534"/>
      <c r="O46" s="102">
        <f t="shared" si="23"/>
        <v>0</v>
      </c>
      <c r="P46" s="389"/>
      <c r="Q46" s="311"/>
      <c r="R46" s="483"/>
      <c r="S46" s="483"/>
      <c r="T46" s="483"/>
    </row>
    <row r="47" spans="1:20" x14ac:dyDescent="0.25">
      <c r="A47" s="98"/>
      <c r="B47" s="93"/>
      <c r="C47" s="390"/>
      <c r="D47" s="391"/>
      <c r="E47" s="142"/>
      <c r="F47" s="475"/>
      <c r="G47" s="387"/>
      <c r="H47" s="95"/>
      <c r="I47" s="388"/>
      <c r="J47" s="385"/>
      <c r="K47" s="388"/>
      <c r="L47" s="393"/>
      <c r="M47" s="392"/>
      <c r="N47" s="101"/>
      <c r="O47" s="102"/>
      <c r="P47" s="389"/>
      <c r="Q47" s="311"/>
      <c r="R47" s="483"/>
      <c r="S47" s="483"/>
      <c r="T47" s="483"/>
    </row>
    <row r="48" spans="1:20" s="25" customFormat="1" x14ac:dyDescent="0.25">
      <c r="A48" s="104"/>
      <c r="B48" s="105" t="s">
        <v>59</v>
      </c>
      <c r="C48" s="394"/>
      <c r="D48" s="395"/>
      <c r="E48" s="468"/>
      <c r="F48" s="397"/>
      <c r="G48" s="396"/>
      <c r="H48" s="107"/>
      <c r="I48" s="108"/>
      <c r="J48" s="106"/>
      <c r="K48" s="108"/>
      <c r="L48" s="397"/>
      <c r="M48" s="396"/>
      <c r="N48" s="107"/>
      <c r="O48" s="108"/>
      <c r="P48" s="502"/>
      <c r="Q48" s="314"/>
      <c r="R48" s="483"/>
      <c r="S48" s="483"/>
      <c r="T48" s="483"/>
    </row>
    <row r="49" spans="1:20" s="25" customFormat="1" ht="12.75" thickBot="1" x14ac:dyDescent="0.3">
      <c r="A49" s="110"/>
      <c r="B49" s="26" t="s">
        <v>60</v>
      </c>
      <c r="C49" s="398">
        <f t="shared" ref="C49:C112" si="24">SUM(F49,I49,L49,O49)</f>
        <v>849898</v>
      </c>
      <c r="D49" s="111">
        <f t="shared" ref="D49:E49" si="25">SUM(D50,D281)</f>
        <v>52163</v>
      </c>
      <c r="E49" s="200">
        <f t="shared" si="25"/>
        <v>0</v>
      </c>
      <c r="F49" s="400">
        <f>SUM(F50,F281)</f>
        <v>52163</v>
      </c>
      <c r="G49" s="399">
        <f t="shared" ref="G49:O49" si="26">SUM(G50,G281)</f>
        <v>785360</v>
      </c>
      <c r="H49" s="112">
        <f t="shared" si="26"/>
        <v>-9763</v>
      </c>
      <c r="I49" s="200">
        <f t="shared" si="26"/>
        <v>785360</v>
      </c>
      <c r="J49" s="111">
        <f t="shared" si="26"/>
        <v>12375</v>
      </c>
      <c r="K49" s="200">
        <f t="shared" si="26"/>
        <v>0</v>
      </c>
      <c r="L49" s="400">
        <f t="shared" si="26"/>
        <v>12375</v>
      </c>
      <c r="M49" s="399">
        <f t="shared" si="26"/>
        <v>0</v>
      </c>
      <c r="N49" s="112">
        <f t="shared" si="26"/>
        <v>0</v>
      </c>
      <c r="O49" s="200">
        <f t="shared" si="26"/>
        <v>0</v>
      </c>
      <c r="P49" s="503"/>
      <c r="Q49" s="314"/>
      <c r="R49" s="483"/>
      <c r="S49" s="483"/>
      <c r="T49" s="483"/>
    </row>
    <row r="50" spans="1:20" s="25" customFormat="1" ht="36.75" thickTop="1" x14ac:dyDescent="0.25">
      <c r="A50" s="114"/>
      <c r="B50" s="115" t="s">
        <v>61</v>
      </c>
      <c r="C50" s="401">
        <f t="shared" si="24"/>
        <v>849898</v>
      </c>
      <c r="D50" s="116">
        <f t="shared" ref="D50:E50" si="27">SUM(D51,D193)</f>
        <v>52163</v>
      </c>
      <c r="E50" s="403">
        <f t="shared" si="27"/>
        <v>0</v>
      </c>
      <c r="F50" s="404">
        <f>SUM(F51,F193)</f>
        <v>52163</v>
      </c>
      <c r="G50" s="402">
        <f t="shared" ref="G50:O50" si="28">SUM(G51,G193)</f>
        <v>785360</v>
      </c>
      <c r="H50" s="117">
        <f t="shared" si="28"/>
        <v>-9763</v>
      </c>
      <c r="I50" s="403">
        <f>SUM(I51,I193)</f>
        <v>785360</v>
      </c>
      <c r="J50" s="116">
        <f t="shared" si="28"/>
        <v>12375</v>
      </c>
      <c r="K50" s="403">
        <f t="shared" si="28"/>
        <v>0</v>
      </c>
      <c r="L50" s="404">
        <f t="shared" si="28"/>
        <v>12375</v>
      </c>
      <c r="M50" s="402">
        <f t="shared" si="28"/>
        <v>0</v>
      </c>
      <c r="N50" s="117">
        <f t="shared" si="28"/>
        <v>0</v>
      </c>
      <c r="O50" s="403">
        <f t="shared" si="28"/>
        <v>0</v>
      </c>
      <c r="P50" s="504"/>
      <c r="Q50" s="314"/>
      <c r="R50" s="483"/>
      <c r="S50" s="483"/>
      <c r="T50" s="483"/>
    </row>
    <row r="51" spans="1:20" s="25" customFormat="1" ht="24" x14ac:dyDescent="0.25">
      <c r="A51" s="119"/>
      <c r="B51" s="19" t="s">
        <v>62</v>
      </c>
      <c r="C51" s="405">
        <f t="shared" si="24"/>
        <v>837374</v>
      </c>
      <c r="D51" s="120">
        <f t="shared" ref="D51:E51" si="29">SUM(D52,D74,D172,D186)</f>
        <v>52163</v>
      </c>
      <c r="E51" s="407">
        <f t="shared" si="29"/>
        <v>0</v>
      </c>
      <c r="F51" s="408">
        <f>SUM(F52,F74,F172,F186)</f>
        <v>52163</v>
      </c>
      <c r="G51" s="406">
        <f>SUM(G52,G74,G172,G186)</f>
        <v>772836</v>
      </c>
      <c r="H51" s="121">
        <f t="shared" ref="H51:O51" si="30">SUM(H52,H74,H172,H186)</f>
        <v>-9763</v>
      </c>
      <c r="I51" s="407">
        <f t="shared" si="30"/>
        <v>772836</v>
      </c>
      <c r="J51" s="120">
        <f t="shared" si="30"/>
        <v>12375</v>
      </c>
      <c r="K51" s="407">
        <f t="shared" si="30"/>
        <v>0</v>
      </c>
      <c r="L51" s="408">
        <f t="shared" si="30"/>
        <v>12375</v>
      </c>
      <c r="M51" s="406">
        <f t="shared" si="30"/>
        <v>0</v>
      </c>
      <c r="N51" s="121">
        <f t="shared" si="30"/>
        <v>0</v>
      </c>
      <c r="O51" s="407">
        <f t="shared" si="30"/>
        <v>0</v>
      </c>
      <c r="P51" s="505"/>
      <c r="Q51" s="314"/>
      <c r="R51" s="483"/>
      <c r="S51" s="483"/>
      <c r="T51" s="483"/>
    </row>
    <row r="52" spans="1:20" s="25" customFormat="1" x14ac:dyDescent="0.25">
      <c r="A52" s="123">
        <v>1000</v>
      </c>
      <c r="B52" s="123" t="s">
        <v>63</v>
      </c>
      <c r="C52" s="409">
        <f t="shared" si="24"/>
        <v>644048</v>
      </c>
      <c r="D52" s="124">
        <f t="shared" ref="D52:E52" si="31">SUM(D53,D66)</f>
        <v>52163</v>
      </c>
      <c r="E52" s="157">
        <f t="shared" si="31"/>
        <v>0</v>
      </c>
      <c r="F52" s="411">
        <f>SUM(F53,F66)</f>
        <v>52163</v>
      </c>
      <c r="G52" s="410">
        <f>SUM(G53,G66)</f>
        <v>582122</v>
      </c>
      <c r="H52" s="125">
        <f t="shared" ref="H52:O52" si="32">SUM(H53,H66)</f>
        <v>0</v>
      </c>
      <c r="I52" s="157">
        <f t="shared" si="32"/>
        <v>591885</v>
      </c>
      <c r="J52" s="124">
        <f t="shared" si="32"/>
        <v>0</v>
      </c>
      <c r="K52" s="157">
        <f t="shared" si="32"/>
        <v>0</v>
      </c>
      <c r="L52" s="411">
        <f t="shared" si="32"/>
        <v>0</v>
      </c>
      <c r="M52" s="410">
        <f t="shared" si="32"/>
        <v>0</v>
      </c>
      <c r="N52" s="125">
        <f t="shared" si="32"/>
        <v>0</v>
      </c>
      <c r="O52" s="157">
        <f t="shared" si="32"/>
        <v>0</v>
      </c>
      <c r="P52" s="506"/>
      <c r="Q52" s="314"/>
      <c r="R52" s="483"/>
      <c r="S52" s="483"/>
      <c r="T52" s="483"/>
    </row>
    <row r="53" spans="1:20" x14ac:dyDescent="0.25">
      <c r="A53" s="55">
        <v>1100</v>
      </c>
      <c r="B53" s="127" t="s">
        <v>64</v>
      </c>
      <c r="C53" s="347">
        <f t="shared" si="24"/>
        <v>493192</v>
      </c>
      <c r="D53" s="56">
        <f t="shared" ref="D53:E53" si="33">SUM(D54,D57,D65)</f>
        <v>20910</v>
      </c>
      <c r="E53" s="144">
        <f t="shared" si="33"/>
        <v>172</v>
      </c>
      <c r="F53" s="424">
        <f>SUM(F54,F57,F65)</f>
        <v>21082</v>
      </c>
      <c r="G53" s="412">
        <f>SUM(G54,G57,G65)</f>
        <v>472110</v>
      </c>
      <c r="H53" s="57">
        <f t="shared" ref="H53:N53" si="34">SUM(H54,H57,H65)</f>
        <v>0</v>
      </c>
      <c r="I53" s="144">
        <f t="shared" si="34"/>
        <v>472110</v>
      </c>
      <c r="J53" s="56">
        <f t="shared" si="34"/>
        <v>0</v>
      </c>
      <c r="K53" s="144">
        <f t="shared" si="34"/>
        <v>0</v>
      </c>
      <c r="L53" s="424">
        <f t="shared" si="34"/>
        <v>0</v>
      </c>
      <c r="M53" s="412">
        <f t="shared" si="34"/>
        <v>0</v>
      </c>
      <c r="N53" s="57">
        <f t="shared" si="34"/>
        <v>0</v>
      </c>
      <c r="O53" s="144">
        <f>SUM(O54,O57,O65)</f>
        <v>0</v>
      </c>
      <c r="P53" s="507"/>
      <c r="Q53" s="311"/>
      <c r="R53" s="483"/>
      <c r="S53" s="483"/>
      <c r="T53" s="483"/>
    </row>
    <row r="54" spans="1:20" x14ac:dyDescent="0.25">
      <c r="A54" s="129">
        <v>1110</v>
      </c>
      <c r="B54" s="93" t="s">
        <v>65</v>
      </c>
      <c r="C54" s="390">
        <f>SUM(F54,I54,L54,O54)</f>
        <v>417293</v>
      </c>
      <c r="D54" s="99">
        <f>SUM(D55:D56)</f>
        <v>1944</v>
      </c>
      <c r="E54" s="130">
        <f>SUM(E55:E56)</f>
        <v>0</v>
      </c>
      <c r="F54" s="415">
        <f>SUM(F55:F56)</f>
        <v>1944</v>
      </c>
      <c r="G54" s="414">
        <f t="shared" ref="G54:H54" si="35">SUM(G55:G56)</f>
        <v>415349</v>
      </c>
      <c r="H54" s="100">
        <f t="shared" si="35"/>
        <v>0</v>
      </c>
      <c r="I54" s="130">
        <f>SUM(I55:I56)</f>
        <v>415349</v>
      </c>
      <c r="J54" s="99">
        <f t="shared" ref="J54:K54" si="36">SUM(J55:J56)</f>
        <v>0</v>
      </c>
      <c r="K54" s="130">
        <f t="shared" si="36"/>
        <v>0</v>
      </c>
      <c r="L54" s="415">
        <f>SUM(L55:L56)</f>
        <v>0</v>
      </c>
      <c r="M54" s="414">
        <f t="shared" ref="M54:N54" si="37">SUM(M55:M56)</f>
        <v>0</v>
      </c>
      <c r="N54" s="100">
        <f t="shared" si="37"/>
        <v>0</v>
      </c>
      <c r="O54" s="130">
        <f>SUM(O55:O56)</f>
        <v>0</v>
      </c>
      <c r="P54" s="423"/>
      <c r="Q54" s="311"/>
      <c r="R54" s="483"/>
      <c r="S54" s="483"/>
      <c r="T54" s="483"/>
    </row>
    <row r="55" spans="1:20" hidden="1" x14ac:dyDescent="0.25">
      <c r="A55" s="37">
        <v>1111</v>
      </c>
      <c r="B55" s="63" t="s">
        <v>66</v>
      </c>
      <c r="C55" s="353">
        <f t="shared" si="24"/>
        <v>0</v>
      </c>
      <c r="D55" s="377"/>
      <c r="E55" s="66"/>
      <c r="F55" s="146">
        <f>D55+E55</f>
        <v>0</v>
      </c>
      <c r="G55" s="376"/>
      <c r="H55" s="66"/>
      <c r="I55" s="150">
        <f>G55+H55</f>
        <v>0</v>
      </c>
      <c r="J55" s="377"/>
      <c r="K55" s="66"/>
      <c r="L55" s="146">
        <f>J55+K55</f>
        <v>0</v>
      </c>
      <c r="M55" s="376"/>
      <c r="N55" s="66"/>
      <c r="O55" s="150">
        <f>M55+N55</f>
        <v>0</v>
      </c>
      <c r="P55" s="416"/>
      <c r="Q55" s="311"/>
      <c r="R55" s="483"/>
      <c r="S55" s="483"/>
      <c r="T55" s="483"/>
    </row>
    <row r="56" spans="1:20" ht="24" customHeight="1" x14ac:dyDescent="0.25">
      <c r="A56" s="43">
        <v>1119</v>
      </c>
      <c r="B56" s="69" t="s">
        <v>67</v>
      </c>
      <c r="C56" s="358">
        <f t="shared" si="24"/>
        <v>417293</v>
      </c>
      <c r="D56" s="417">
        <v>1944</v>
      </c>
      <c r="E56" s="136"/>
      <c r="F56" s="421">
        <f>D56+E56</f>
        <v>1944</v>
      </c>
      <c r="G56" s="418">
        <v>415349</v>
      </c>
      <c r="H56" s="72"/>
      <c r="I56" s="139">
        <f>G56+H56</f>
        <v>415349</v>
      </c>
      <c r="J56" s="417"/>
      <c r="K56" s="136"/>
      <c r="L56" s="421">
        <f>J56+K56</f>
        <v>0</v>
      </c>
      <c r="M56" s="418"/>
      <c r="N56" s="72"/>
      <c r="O56" s="139">
        <f>M56+N56</f>
        <v>0</v>
      </c>
      <c r="P56" s="419"/>
      <c r="Q56" s="311"/>
      <c r="R56" s="483"/>
      <c r="S56" s="483"/>
      <c r="T56" s="483"/>
    </row>
    <row r="57" spans="1:20" ht="23.25" customHeight="1" x14ac:dyDescent="0.25">
      <c r="A57" s="138">
        <v>1140</v>
      </c>
      <c r="B57" s="69" t="s">
        <v>68</v>
      </c>
      <c r="C57" s="358">
        <f t="shared" si="24"/>
        <v>75374</v>
      </c>
      <c r="D57" s="70">
        <f t="shared" ref="D57:E57" si="38">SUM(D58:D64)</f>
        <v>18966</v>
      </c>
      <c r="E57" s="139">
        <f t="shared" si="38"/>
        <v>172</v>
      </c>
      <c r="F57" s="421">
        <f>SUM(F58:F64)</f>
        <v>19138</v>
      </c>
      <c r="G57" s="420">
        <f t="shared" ref="G57:N57" si="39">SUM(G58:G64)</f>
        <v>56236</v>
      </c>
      <c r="H57" s="135">
        <f t="shared" si="39"/>
        <v>0</v>
      </c>
      <c r="I57" s="139">
        <f>SUM(I58:I64)</f>
        <v>56236</v>
      </c>
      <c r="J57" s="70">
        <f t="shared" si="39"/>
        <v>0</v>
      </c>
      <c r="K57" s="139">
        <f t="shared" si="39"/>
        <v>0</v>
      </c>
      <c r="L57" s="421">
        <f t="shared" si="39"/>
        <v>0</v>
      </c>
      <c r="M57" s="420">
        <f t="shared" si="39"/>
        <v>0</v>
      </c>
      <c r="N57" s="135">
        <f t="shared" si="39"/>
        <v>0</v>
      </c>
      <c r="O57" s="139">
        <f>SUM(O58:O64)</f>
        <v>0</v>
      </c>
      <c r="P57" s="419"/>
      <c r="Q57" s="311"/>
      <c r="R57" s="483"/>
      <c r="S57" s="483"/>
      <c r="T57" s="483"/>
    </row>
    <row r="58" spans="1:20" x14ac:dyDescent="0.25">
      <c r="A58" s="43">
        <v>1141</v>
      </c>
      <c r="B58" s="69" t="s">
        <v>69</v>
      </c>
      <c r="C58" s="358">
        <f t="shared" si="24"/>
        <v>3709</v>
      </c>
      <c r="D58" s="417"/>
      <c r="E58" s="136"/>
      <c r="F58" s="421">
        <f t="shared" ref="F58:F65" si="40">D58+E58</f>
        <v>0</v>
      </c>
      <c r="G58" s="418">
        <v>3709</v>
      </c>
      <c r="H58" s="72"/>
      <c r="I58" s="139">
        <f t="shared" ref="I58:I65" si="41">G58+H58</f>
        <v>3709</v>
      </c>
      <c r="J58" s="417"/>
      <c r="K58" s="136"/>
      <c r="L58" s="421">
        <f t="shared" ref="L58:L65" si="42">J58+K58</f>
        <v>0</v>
      </c>
      <c r="M58" s="418"/>
      <c r="N58" s="72"/>
      <c r="O58" s="139">
        <f t="shared" ref="O58:O65" si="43">M58+N58</f>
        <v>0</v>
      </c>
      <c r="P58" s="419"/>
      <c r="Q58" s="311"/>
      <c r="R58" s="483"/>
      <c r="S58" s="483"/>
      <c r="T58" s="483"/>
    </row>
    <row r="59" spans="1:20" ht="24.75" customHeight="1" x14ac:dyDescent="0.25">
      <c r="A59" s="43">
        <v>1142</v>
      </c>
      <c r="B59" s="69" t="s">
        <v>70</v>
      </c>
      <c r="C59" s="358">
        <f t="shared" si="24"/>
        <v>976</v>
      </c>
      <c r="D59" s="417"/>
      <c r="E59" s="136"/>
      <c r="F59" s="421">
        <f t="shared" si="40"/>
        <v>0</v>
      </c>
      <c r="G59" s="418">
        <v>976</v>
      </c>
      <c r="H59" s="72"/>
      <c r="I59" s="139">
        <f t="shared" si="41"/>
        <v>976</v>
      </c>
      <c r="J59" s="417"/>
      <c r="K59" s="136"/>
      <c r="L59" s="421">
        <f t="shared" si="42"/>
        <v>0</v>
      </c>
      <c r="M59" s="418"/>
      <c r="N59" s="72"/>
      <c r="O59" s="139">
        <f t="shared" si="43"/>
        <v>0</v>
      </c>
      <c r="P59" s="419"/>
      <c r="Q59" s="311"/>
      <c r="R59" s="483"/>
      <c r="S59" s="483"/>
      <c r="T59" s="483"/>
    </row>
    <row r="60" spans="1:20" ht="24" x14ac:dyDescent="0.25">
      <c r="A60" s="43">
        <v>1145</v>
      </c>
      <c r="B60" s="69" t="s">
        <v>71</v>
      </c>
      <c r="C60" s="358">
        <f t="shared" si="24"/>
        <v>40550</v>
      </c>
      <c r="D60" s="417">
        <v>112</v>
      </c>
      <c r="E60" s="136">
        <v>172</v>
      </c>
      <c r="F60" s="421">
        <f t="shared" si="40"/>
        <v>284</v>
      </c>
      <c r="G60" s="418">
        <v>40266</v>
      </c>
      <c r="H60" s="72"/>
      <c r="I60" s="139">
        <f t="shared" si="41"/>
        <v>40266</v>
      </c>
      <c r="J60" s="417"/>
      <c r="K60" s="136"/>
      <c r="L60" s="421">
        <f t="shared" si="42"/>
        <v>0</v>
      </c>
      <c r="M60" s="418"/>
      <c r="N60" s="72"/>
      <c r="O60" s="139">
        <f t="shared" si="43"/>
        <v>0</v>
      </c>
      <c r="P60" s="419" t="s">
        <v>624</v>
      </c>
      <c r="Q60" s="311"/>
      <c r="R60" s="483"/>
      <c r="S60" s="483"/>
      <c r="T60" s="483"/>
    </row>
    <row r="61" spans="1:20" ht="27.75" hidden="1" customHeight="1" x14ac:dyDescent="0.25">
      <c r="A61" s="43">
        <v>1146</v>
      </c>
      <c r="B61" s="69" t="s">
        <v>72</v>
      </c>
      <c r="C61" s="358">
        <f t="shared" si="24"/>
        <v>0</v>
      </c>
      <c r="D61" s="417"/>
      <c r="E61" s="72"/>
      <c r="F61" s="140">
        <f t="shared" si="40"/>
        <v>0</v>
      </c>
      <c r="G61" s="418"/>
      <c r="H61" s="72"/>
      <c r="I61" s="139">
        <f t="shared" si="41"/>
        <v>0</v>
      </c>
      <c r="J61" s="417"/>
      <c r="K61" s="72"/>
      <c r="L61" s="140">
        <f t="shared" si="42"/>
        <v>0</v>
      </c>
      <c r="M61" s="418"/>
      <c r="N61" s="72"/>
      <c r="O61" s="139">
        <f t="shared" si="43"/>
        <v>0</v>
      </c>
      <c r="P61" s="419"/>
      <c r="Q61" s="311"/>
      <c r="R61" s="483"/>
      <c r="S61" s="483"/>
      <c r="T61" s="483"/>
    </row>
    <row r="62" spans="1:20" x14ac:dyDescent="0.25">
      <c r="A62" s="43">
        <v>1147</v>
      </c>
      <c r="B62" s="69" t="s">
        <v>73</v>
      </c>
      <c r="C62" s="358">
        <f t="shared" si="24"/>
        <v>2993</v>
      </c>
      <c r="D62" s="417"/>
      <c r="E62" s="136"/>
      <c r="F62" s="421">
        <f t="shared" si="40"/>
        <v>0</v>
      </c>
      <c r="G62" s="418">
        <v>2993</v>
      </c>
      <c r="H62" s="72"/>
      <c r="I62" s="139">
        <f t="shared" si="41"/>
        <v>2993</v>
      </c>
      <c r="J62" s="417"/>
      <c r="K62" s="136"/>
      <c r="L62" s="421">
        <f t="shared" si="42"/>
        <v>0</v>
      </c>
      <c r="M62" s="418"/>
      <c r="N62" s="72"/>
      <c r="O62" s="139">
        <f t="shared" si="43"/>
        <v>0</v>
      </c>
      <c r="P62" s="419"/>
      <c r="Q62" s="311"/>
      <c r="R62" s="483"/>
      <c r="S62" s="483"/>
      <c r="T62" s="483"/>
    </row>
    <row r="63" spans="1:20" x14ac:dyDescent="0.25">
      <c r="A63" s="43">
        <v>1148</v>
      </c>
      <c r="B63" s="69" t="s">
        <v>74</v>
      </c>
      <c r="C63" s="358">
        <f t="shared" si="24"/>
        <v>18845</v>
      </c>
      <c r="D63" s="417">
        <v>18845</v>
      </c>
      <c r="E63" s="136"/>
      <c r="F63" s="421">
        <f t="shared" si="40"/>
        <v>18845</v>
      </c>
      <c r="G63" s="418"/>
      <c r="H63" s="72"/>
      <c r="I63" s="139">
        <f>G63+H63</f>
        <v>0</v>
      </c>
      <c r="J63" s="417"/>
      <c r="K63" s="136"/>
      <c r="L63" s="421">
        <f t="shared" si="42"/>
        <v>0</v>
      </c>
      <c r="M63" s="418"/>
      <c r="N63" s="72"/>
      <c r="O63" s="139">
        <f t="shared" si="43"/>
        <v>0</v>
      </c>
      <c r="P63" s="419"/>
      <c r="Q63" s="311"/>
      <c r="R63" s="483"/>
      <c r="S63" s="483"/>
      <c r="T63" s="483"/>
    </row>
    <row r="64" spans="1:20" ht="36" x14ac:dyDescent="0.25">
      <c r="A64" s="43">
        <v>1149</v>
      </c>
      <c r="B64" s="69" t="s">
        <v>75</v>
      </c>
      <c r="C64" s="358">
        <f t="shared" si="24"/>
        <v>8301</v>
      </c>
      <c r="D64" s="417">
        <v>9</v>
      </c>
      <c r="E64" s="136"/>
      <c r="F64" s="421">
        <f t="shared" si="40"/>
        <v>9</v>
      </c>
      <c r="G64" s="418">
        <v>8292</v>
      </c>
      <c r="H64" s="72"/>
      <c r="I64" s="139">
        <f t="shared" si="41"/>
        <v>8292</v>
      </c>
      <c r="J64" s="417"/>
      <c r="K64" s="136"/>
      <c r="L64" s="421">
        <f t="shared" si="42"/>
        <v>0</v>
      </c>
      <c r="M64" s="418"/>
      <c r="N64" s="72"/>
      <c r="O64" s="139">
        <f t="shared" si="43"/>
        <v>0</v>
      </c>
      <c r="P64" s="419"/>
      <c r="Q64" s="311"/>
      <c r="R64" s="483"/>
      <c r="S64" s="483"/>
      <c r="T64" s="483"/>
    </row>
    <row r="65" spans="1:20" ht="36" x14ac:dyDescent="0.25">
      <c r="A65" s="129">
        <v>1150</v>
      </c>
      <c r="B65" s="93" t="s">
        <v>76</v>
      </c>
      <c r="C65" s="390">
        <f t="shared" si="24"/>
        <v>525</v>
      </c>
      <c r="D65" s="391"/>
      <c r="E65" s="142"/>
      <c r="F65" s="415">
        <f t="shared" si="40"/>
        <v>0</v>
      </c>
      <c r="G65" s="422">
        <v>525</v>
      </c>
      <c r="H65" s="141"/>
      <c r="I65" s="130">
        <f t="shared" si="41"/>
        <v>525</v>
      </c>
      <c r="J65" s="391"/>
      <c r="K65" s="142"/>
      <c r="L65" s="415">
        <f t="shared" si="42"/>
        <v>0</v>
      </c>
      <c r="M65" s="422"/>
      <c r="N65" s="141"/>
      <c r="O65" s="130">
        <f t="shared" si="43"/>
        <v>0</v>
      </c>
      <c r="P65" s="423"/>
      <c r="Q65" s="311"/>
      <c r="R65" s="483"/>
      <c r="S65" s="483"/>
      <c r="T65" s="483"/>
    </row>
    <row r="66" spans="1:20" ht="36" x14ac:dyDescent="0.25">
      <c r="A66" s="55">
        <v>1200</v>
      </c>
      <c r="B66" s="127" t="s">
        <v>77</v>
      </c>
      <c r="C66" s="347">
        <f t="shared" si="24"/>
        <v>150856</v>
      </c>
      <c r="D66" s="56">
        <f t="shared" ref="D66:E66" si="44">SUM(D67:D68)</f>
        <v>31253</v>
      </c>
      <c r="E66" s="144">
        <f t="shared" si="44"/>
        <v>-172</v>
      </c>
      <c r="F66" s="424">
        <f>SUM(F67:F68)</f>
        <v>31081</v>
      </c>
      <c r="G66" s="412">
        <f>SUM(G67:G68)</f>
        <v>110012</v>
      </c>
      <c r="H66" s="57">
        <f t="shared" ref="H66:N66" si="45">SUM(H67:H68)</f>
        <v>0</v>
      </c>
      <c r="I66" s="144">
        <f t="shared" si="45"/>
        <v>119775</v>
      </c>
      <c r="J66" s="56">
        <f t="shared" si="45"/>
        <v>0</v>
      </c>
      <c r="K66" s="144">
        <f t="shared" si="45"/>
        <v>0</v>
      </c>
      <c r="L66" s="424">
        <f t="shared" si="45"/>
        <v>0</v>
      </c>
      <c r="M66" s="412">
        <f t="shared" si="45"/>
        <v>0</v>
      </c>
      <c r="N66" s="57">
        <f t="shared" si="45"/>
        <v>0</v>
      </c>
      <c r="O66" s="144">
        <f>SUM(O67:O68)</f>
        <v>0</v>
      </c>
      <c r="P66" s="430"/>
      <c r="Q66" s="311"/>
      <c r="R66" s="483"/>
      <c r="S66" s="483"/>
      <c r="T66" s="483"/>
    </row>
    <row r="67" spans="1:20" ht="24" x14ac:dyDescent="0.25">
      <c r="A67" s="513">
        <v>1210</v>
      </c>
      <c r="B67" s="63" t="s">
        <v>78</v>
      </c>
      <c r="C67" s="353">
        <f t="shared" si="24"/>
        <v>118193</v>
      </c>
      <c r="D67" s="377">
        <v>8181</v>
      </c>
      <c r="E67" s="133"/>
      <c r="F67" s="427">
        <f>D67+E67</f>
        <v>8181</v>
      </c>
      <c r="G67" s="376">
        <v>110012</v>
      </c>
      <c r="H67" s="66"/>
      <c r="I67" s="150">
        <f>G67+H67</f>
        <v>110012</v>
      </c>
      <c r="J67" s="377"/>
      <c r="K67" s="133"/>
      <c r="L67" s="427">
        <f>J67+K67</f>
        <v>0</v>
      </c>
      <c r="M67" s="376"/>
      <c r="N67" s="66"/>
      <c r="O67" s="150">
        <f>M67+N67</f>
        <v>0</v>
      </c>
      <c r="P67" s="416"/>
      <c r="Q67" s="311"/>
      <c r="R67" s="483"/>
      <c r="S67" s="483"/>
      <c r="T67" s="483"/>
    </row>
    <row r="68" spans="1:20" ht="24" x14ac:dyDescent="0.25">
      <c r="A68" s="138">
        <v>1220</v>
      </c>
      <c r="B68" s="69" t="s">
        <v>79</v>
      </c>
      <c r="C68" s="358">
        <f t="shared" si="24"/>
        <v>32663</v>
      </c>
      <c r="D68" s="70">
        <f t="shared" ref="D68:E68" si="46">SUM(D69:D73)</f>
        <v>23072</v>
      </c>
      <c r="E68" s="139">
        <f t="shared" si="46"/>
        <v>-172</v>
      </c>
      <c r="F68" s="421">
        <f>SUM(F69:F73)</f>
        <v>22900</v>
      </c>
      <c r="G68" s="135"/>
      <c r="H68" s="135">
        <f t="shared" ref="H68:O68" si="47">SUM(H69:H73)</f>
        <v>0</v>
      </c>
      <c r="I68" s="139">
        <f>SUM(I69:I73)</f>
        <v>9763</v>
      </c>
      <c r="J68" s="70">
        <f t="shared" si="47"/>
        <v>0</v>
      </c>
      <c r="K68" s="139">
        <f t="shared" si="47"/>
        <v>0</v>
      </c>
      <c r="L68" s="421">
        <f t="shared" si="47"/>
        <v>0</v>
      </c>
      <c r="M68" s="420">
        <f t="shared" si="47"/>
        <v>0</v>
      </c>
      <c r="N68" s="135">
        <f t="shared" si="47"/>
        <v>0</v>
      </c>
      <c r="O68" s="139">
        <f t="shared" si="47"/>
        <v>0</v>
      </c>
      <c r="P68" s="419"/>
      <c r="Q68" s="311"/>
      <c r="R68" s="483"/>
      <c r="S68" s="483"/>
      <c r="T68" s="483"/>
    </row>
    <row r="69" spans="1:20" ht="60" x14ac:dyDescent="0.25">
      <c r="A69" s="43">
        <v>1221</v>
      </c>
      <c r="B69" s="69" t="s">
        <v>80</v>
      </c>
      <c r="C69" s="358">
        <f t="shared" si="24"/>
        <v>19539</v>
      </c>
      <c r="D69" s="417">
        <v>15711</v>
      </c>
      <c r="E69" s="136">
        <v>-172</v>
      </c>
      <c r="F69" s="421">
        <f t="shared" ref="F69:F73" si="48">D69+E69</f>
        <v>15539</v>
      </c>
      <c r="G69" s="418">
        <v>4000</v>
      </c>
      <c r="H69" s="72"/>
      <c r="I69" s="139">
        <f t="shared" ref="I69:I73" si="49">G69+H69</f>
        <v>4000</v>
      </c>
      <c r="J69" s="417"/>
      <c r="K69" s="136"/>
      <c r="L69" s="421">
        <f t="shared" ref="L69:L73" si="50">J69+K69</f>
        <v>0</v>
      </c>
      <c r="M69" s="418"/>
      <c r="N69" s="72"/>
      <c r="O69" s="139">
        <f t="shared" ref="O69:O73" si="51">M69+N69</f>
        <v>0</v>
      </c>
      <c r="P69" s="419" t="s">
        <v>624</v>
      </c>
      <c r="Q69" s="311"/>
      <c r="R69" s="483"/>
      <c r="S69" s="483"/>
      <c r="T69" s="483"/>
    </row>
    <row r="70" spans="1:20" hidden="1" x14ac:dyDescent="0.25">
      <c r="A70" s="43">
        <v>1223</v>
      </c>
      <c r="B70" s="69" t="s">
        <v>81</v>
      </c>
      <c r="C70" s="358">
        <f t="shared" si="24"/>
        <v>0</v>
      </c>
      <c r="D70" s="417"/>
      <c r="E70" s="72"/>
      <c r="F70" s="140">
        <f t="shared" si="48"/>
        <v>0</v>
      </c>
      <c r="G70" s="418"/>
      <c r="H70" s="72"/>
      <c r="I70" s="139">
        <f t="shared" si="49"/>
        <v>0</v>
      </c>
      <c r="J70" s="417"/>
      <c r="K70" s="72"/>
      <c r="L70" s="140">
        <f t="shared" si="50"/>
        <v>0</v>
      </c>
      <c r="M70" s="418"/>
      <c r="N70" s="72"/>
      <c r="O70" s="139">
        <f t="shared" si="51"/>
        <v>0</v>
      </c>
      <c r="P70" s="419"/>
      <c r="Q70" s="311"/>
      <c r="R70" s="483"/>
      <c r="S70" s="483"/>
      <c r="T70" s="483"/>
    </row>
    <row r="71" spans="1:20" hidden="1" x14ac:dyDescent="0.25">
      <c r="A71" s="43">
        <v>1225</v>
      </c>
      <c r="B71" s="69" t="s">
        <v>82</v>
      </c>
      <c r="C71" s="358">
        <f t="shared" si="24"/>
        <v>0</v>
      </c>
      <c r="D71" s="417"/>
      <c r="E71" s="72"/>
      <c r="F71" s="140">
        <f t="shared" si="48"/>
        <v>0</v>
      </c>
      <c r="G71" s="418"/>
      <c r="H71" s="72"/>
      <c r="I71" s="139">
        <f t="shared" si="49"/>
        <v>0</v>
      </c>
      <c r="J71" s="417"/>
      <c r="K71" s="72"/>
      <c r="L71" s="140">
        <f t="shared" si="50"/>
        <v>0</v>
      </c>
      <c r="M71" s="418"/>
      <c r="N71" s="72"/>
      <c r="O71" s="139">
        <f t="shared" si="51"/>
        <v>0</v>
      </c>
      <c r="P71" s="419"/>
      <c r="Q71" s="311"/>
      <c r="R71" s="483"/>
      <c r="S71" s="483"/>
      <c r="T71" s="483"/>
    </row>
    <row r="72" spans="1:20" ht="36" x14ac:dyDescent="0.25">
      <c r="A72" s="43">
        <v>1227</v>
      </c>
      <c r="B72" s="69" t="s">
        <v>83</v>
      </c>
      <c r="C72" s="358">
        <f t="shared" si="24"/>
        <v>12270</v>
      </c>
      <c r="D72" s="417">
        <v>6934</v>
      </c>
      <c r="E72" s="136"/>
      <c r="F72" s="421">
        <f t="shared" si="48"/>
        <v>6934</v>
      </c>
      <c r="G72" s="418">
        <v>5336</v>
      </c>
      <c r="H72" s="72"/>
      <c r="I72" s="139">
        <f t="shared" si="49"/>
        <v>5336</v>
      </c>
      <c r="J72" s="417"/>
      <c r="K72" s="136"/>
      <c r="L72" s="421">
        <f t="shared" si="50"/>
        <v>0</v>
      </c>
      <c r="M72" s="418"/>
      <c r="N72" s="72"/>
      <c r="O72" s="139">
        <f t="shared" si="51"/>
        <v>0</v>
      </c>
      <c r="P72" s="419"/>
      <c r="Q72" s="311"/>
      <c r="R72" s="483"/>
      <c r="S72" s="483"/>
      <c r="T72" s="483"/>
    </row>
    <row r="73" spans="1:20" ht="60" x14ac:dyDescent="0.25">
      <c r="A73" s="43">
        <v>1228</v>
      </c>
      <c r="B73" s="69" t="s">
        <v>84</v>
      </c>
      <c r="C73" s="358">
        <f t="shared" si="24"/>
        <v>854</v>
      </c>
      <c r="D73" s="417">
        <v>427</v>
      </c>
      <c r="E73" s="136"/>
      <c r="F73" s="421">
        <f t="shared" si="48"/>
        <v>427</v>
      </c>
      <c r="G73" s="418">
        <v>427</v>
      </c>
      <c r="H73" s="72"/>
      <c r="I73" s="139">
        <f t="shared" si="49"/>
        <v>427</v>
      </c>
      <c r="J73" s="417"/>
      <c r="K73" s="136"/>
      <c r="L73" s="421">
        <f t="shared" si="50"/>
        <v>0</v>
      </c>
      <c r="M73" s="418"/>
      <c r="N73" s="72"/>
      <c r="O73" s="139">
        <f t="shared" si="51"/>
        <v>0</v>
      </c>
      <c r="P73" s="419"/>
      <c r="Q73" s="311"/>
      <c r="R73" s="483"/>
      <c r="S73" s="483"/>
      <c r="T73" s="483"/>
    </row>
    <row r="74" spans="1:20" x14ac:dyDescent="0.25">
      <c r="A74" s="123">
        <v>2000</v>
      </c>
      <c r="B74" s="123" t="s">
        <v>85</v>
      </c>
      <c r="C74" s="409">
        <f t="shared" si="24"/>
        <v>193326</v>
      </c>
      <c r="D74" s="124">
        <f t="shared" ref="D74:E74" si="52">SUM(D75,D82,D129,D163,D164,D171)</f>
        <v>0</v>
      </c>
      <c r="E74" s="157">
        <f t="shared" si="52"/>
        <v>0</v>
      </c>
      <c r="F74" s="411">
        <f>SUM(F75,F82,F129,F163,F164,F171)</f>
        <v>0</v>
      </c>
      <c r="G74" s="410">
        <f t="shared" ref="G74:O74" si="53">SUM(G75,G82,G129,G163,G164,G171)</f>
        <v>190714</v>
      </c>
      <c r="H74" s="125">
        <f t="shared" si="53"/>
        <v>-9763</v>
      </c>
      <c r="I74" s="157">
        <f t="shared" si="53"/>
        <v>180951</v>
      </c>
      <c r="J74" s="124">
        <f t="shared" si="53"/>
        <v>12375</v>
      </c>
      <c r="K74" s="157">
        <f t="shared" si="53"/>
        <v>0</v>
      </c>
      <c r="L74" s="411">
        <f t="shared" si="53"/>
        <v>12375</v>
      </c>
      <c r="M74" s="410">
        <f t="shared" si="53"/>
        <v>0</v>
      </c>
      <c r="N74" s="125">
        <f t="shared" si="53"/>
        <v>0</v>
      </c>
      <c r="O74" s="157">
        <f t="shared" si="53"/>
        <v>0</v>
      </c>
      <c r="P74" s="506"/>
      <c r="Q74" s="311"/>
      <c r="R74" s="483"/>
      <c r="S74" s="483"/>
      <c r="T74" s="483"/>
    </row>
    <row r="75" spans="1:20" ht="24" x14ac:dyDescent="0.25">
      <c r="A75" s="55">
        <v>2100</v>
      </c>
      <c r="B75" s="127" t="s">
        <v>86</v>
      </c>
      <c r="C75" s="347">
        <f t="shared" si="24"/>
        <v>256</v>
      </c>
      <c r="D75" s="56">
        <f t="shared" ref="D75:E75" si="54">SUM(D76,D79)</f>
        <v>0</v>
      </c>
      <c r="E75" s="144">
        <f t="shared" si="54"/>
        <v>0</v>
      </c>
      <c r="F75" s="424">
        <f>SUM(F76,F79)</f>
        <v>0</v>
      </c>
      <c r="G75" s="412">
        <f t="shared" ref="G75:O75" si="55">SUM(G76,G79)</f>
        <v>256</v>
      </c>
      <c r="H75" s="57">
        <f t="shared" si="55"/>
        <v>0</v>
      </c>
      <c r="I75" s="144">
        <f t="shared" si="55"/>
        <v>256</v>
      </c>
      <c r="J75" s="56">
        <f t="shared" si="55"/>
        <v>0</v>
      </c>
      <c r="K75" s="144">
        <f t="shared" si="55"/>
        <v>0</v>
      </c>
      <c r="L75" s="424">
        <f t="shared" si="55"/>
        <v>0</v>
      </c>
      <c r="M75" s="412">
        <f t="shared" si="55"/>
        <v>0</v>
      </c>
      <c r="N75" s="57">
        <f t="shared" si="55"/>
        <v>0</v>
      </c>
      <c r="O75" s="144">
        <f t="shared" si="55"/>
        <v>0</v>
      </c>
      <c r="P75" s="430"/>
      <c r="Q75" s="311"/>
      <c r="R75" s="483"/>
      <c r="S75" s="483"/>
      <c r="T75" s="483"/>
    </row>
    <row r="76" spans="1:20" ht="24" x14ac:dyDescent="0.25">
      <c r="A76" s="513">
        <v>2110</v>
      </c>
      <c r="B76" s="63" t="s">
        <v>87</v>
      </c>
      <c r="C76" s="353">
        <f t="shared" si="24"/>
        <v>256</v>
      </c>
      <c r="D76" s="64">
        <f t="shared" ref="D76:E76" si="56">SUM(D77:D78)</f>
        <v>0</v>
      </c>
      <c r="E76" s="150">
        <f t="shared" si="56"/>
        <v>0</v>
      </c>
      <c r="F76" s="427">
        <f>SUM(F77:F78)</f>
        <v>0</v>
      </c>
      <c r="G76" s="426">
        <f t="shared" ref="G76:O76" si="57">SUM(G77:G78)</f>
        <v>256</v>
      </c>
      <c r="H76" s="132">
        <f t="shared" si="57"/>
        <v>0</v>
      </c>
      <c r="I76" s="150">
        <f t="shared" si="57"/>
        <v>256</v>
      </c>
      <c r="J76" s="64">
        <f t="shared" si="57"/>
        <v>0</v>
      </c>
      <c r="K76" s="150">
        <f t="shared" si="57"/>
        <v>0</v>
      </c>
      <c r="L76" s="427">
        <f t="shared" si="57"/>
        <v>0</v>
      </c>
      <c r="M76" s="426">
        <f t="shared" si="57"/>
        <v>0</v>
      </c>
      <c r="N76" s="132">
        <f t="shared" si="57"/>
        <v>0</v>
      </c>
      <c r="O76" s="150">
        <f t="shared" si="57"/>
        <v>0</v>
      </c>
      <c r="P76" s="416"/>
      <c r="Q76" s="311"/>
      <c r="R76" s="483"/>
      <c r="S76" s="483"/>
      <c r="T76" s="483"/>
    </row>
    <row r="77" spans="1:20" hidden="1" x14ac:dyDescent="0.25">
      <c r="A77" s="43">
        <v>2111</v>
      </c>
      <c r="B77" s="69" t="s">
        <v>88</v>
      </c>
      <c r="C77" s="358">
        <f t="shared" si="24"/>
        <v>0</v>
      </c>
      <c r="D77" s="417"/>
      <c r="E77" s="72"/>
      <c r="F77" s="140">
        <f t="shared" ref="F77:F78" si="58">D77+E77</f>
        <v>0</v>
      </c>
      <c r="G77" s="418"/>
      <c r="H77" s="72"/>
      <c r="I77" s="139">
        <f t="shared" ref="I77:I78" si="59">G77+H77</f>
        <v>0</v>
      </c>
      <c r="J77" s="417"/>
      <c r="K77" s="72"/>
      <c r="L77" s="140">
        <f t="shared" ref="L77:L78" si="60">J77+K77</f>
        <v>0</v>
      </c>
      <c r="M77" s="418"/>
      <c r="N77" s="72"/>
      <c r="O77" s="139">
        <f t="shared" ref="O77:O78" si="61">M77+N77</f>
        <v>0</v>
      </c>
      <c r="P77" s="419"/>
      <c r="Q77" s="311"/>
      <c r="R77" s="483"/>
      <c r="S77" s="483"/>
      <c r="T77" s="483"/>
    </row>
    <row r="78" spans="1:20" ht="24" x14ac:dyDescent="0.25">
      <c r="A78" s="43">
        <v>2112</v>
      </c>
      <c r="B78" s="69" t="s">
        <v>89</v>
      </c>
      <c r="C78" s="358">
        <f t="shared" si="24"/>
        <v>256</v>
      </c>
      <c r="D78" s="417"/>
      <c r="E78" s="136"/>
      <c r="F78" s="421">
        <f t="shared" si="58"/>
        <v>0</v>
      </c>
      <c r="G78" s="418">
        <v>256</v>
      </c>
      <c r="H78" s="72"/>
      <c r="I78" s="139">
        <f t="shared" si="59"/>
        <v>256</v>
      </c>
      <c r="J78" s="417"/>
      <c r="K78" s="136"/>
      <c r="L78" s="421">
        <f t="shared" si="60"/>
        <v>0</v>
      </c>
      <c r="M78" s="418"/>
      <c r="N78" s="72"/>
      <c r="O78" s="139">
        <f t="shared" si="61"/>
        <v>0</v>
      </c>
      <c r="P78" s="419"/>
      <c r="Q78" s="311"/>
      <c r="R78" s="483"/>
      <c r="S78" s="483"/>
      <c r="T78" s="483"/>
    </row>
    <row r="79" spans="1:20" ht="24" hidden="1" x14ac:dyDescent="0.25">
      <c r="A79" s="138">
        <v>2120</v>
      </c>
      <c r="B79" s="69" t="s">
        <v>90</v>
      </c>
      <c r="C79" s="358">
        <f t="shared" si="24"/>
        <v>0</v>
      </c>
      <c r="D79" s="70">
        <f t="shared" ref="D79:E79" si="62">SUM(D80:D81)</f>
        <v>0</v>
      </c>
      <c r="E79" s="135">
        <f t="shared" si="62"/>
        <v>0</v>
      </c>
      <c r="F79" s="140">
        <f>SUM(F80:F81)</f>
        <v>0</v>
      </c>
      <c r="G79" s="420">
        <f t="shared" ref="G79:O79" si="63">SUM(G80:G81)</f>
        <v>0</v>
      </c>
      <c r="H79" s="135">
        <f t="shared" si="63"/>
        <v>0</v>
      </c>
      <c r="I79" s="139">
        <f t="shared" si="63"/>
        <v>0</v>
      </c>
      <c r="J79" s="70">
        <f t="shared" si="63"/>
        <v>0</v>
      </c>
      <c r="K79" s="135">
        <f t="shared" si="63"/>
        <v>0</v>
      </c>
      <c r="L79" s="140">
        <f t="shared" si="63"/>
        <v>0</v>
      </c>
      <c r="M79" s="420">
        <f t="shared" si="63"/>
        <v>0</v>
      </c>
      <c r="N79" s="135">
        <f t="shared" si="63"/>
        <v>0</v>
      </c>
      <c r="O79" s="139">
        <f t="shared" si="63"/>
        <v>0</v>
      </c>
      <c r="P79" s="419"/>
      <c r="Q79" s="311"/>
      <c r="R79" s="483"/>
      <c r="S79" s="483"/>
      <c r="T79" s="483"/>
    </row>
    <row r="80" spans="1:20" hidden="1" x14ac:dyDescent="0.25">
      <c r="A80" s="43">
        <v>2121</v>
      </c>
      <c r="B80" s="69" t="s">
        <v>88</v>
      </c>
      <c r="C80" s="358">
        <f t="shared" si="24"/>
        <v>0</v>
      </c>
      <c r="D80" s="417"/>
      <c r="E80" s="72"/>
      <c r="F80" s="140">
        <f t="shared" ref="F80:F81" si="64">D80+E80</f>
        <v>0</v>
      </c>
      <c r="G80" s="418"/>
      <c r="H80" s="72"/>
      <c r="I80" s="139">
        <f t="shared" ref="I80:I81" si="65">G80+H80</f>
        <v>0</v>
      </c>
      <c r="J80" s="417"/>
      <c r="K80" s="72"/>
      <c r="L80" s="140">
        <f t="shared" ref="L80:L81" si="66">J80+K80</f>
        <v>0</v>
      </c>
      <c r="M80" s="418"/>
      <c r="N80" s="72"/>
      <c r="O80" s="139">
        <f t="shared" ref="O80:O81" si="67">M80+N80</f>
        <v>0</v>
      </c>
      <c r="P80" s="419"/>
      <c r="Q80" s="311"/>
      <c r="R80" s="483"/>
      <c r="S80" s="483"/>
      <c r="T80" s="483"/>
    </row>
    <row r="81" spans="1:20" ht="24" hidden="1" x14ac:dyDescent="0.25">
      <c r="A81" s="43">
        <v>2122</v>
      </c>
      <c r="B81" s="69" t="s">
        <v>89</v>
      </c>
      <c r="C81" s="358">
        <f t="shared" si="24"/>
        <v>0</v>
      </c>
      <c r="D81" s="417"/>
      <c r="E81" s="72"/>
      <c r="F81" s="140">
        <f t="shared" si="64"/>
        <v>0</v>
      </c>
      <c r="G81" s="418"/>
      <c r="H81" s="72"/>
      <c r="I81" s="139">
        <f t="shared" si="65"/>
        <v>0</v>
      </c>
      <c r="J81" s="417"/>
      <c r="K81" s="72"/>
      <c r="L81" s="140">
        <f t="shared" si="66"/>
        <v>0</v>
      </c>
      <c r="M81" s="418"/>
      <c r="N81" s="72"/>
      <c r="O81" s="139">
        <f t="shared" si="67"/>
        <v>0</v>
      </c>
      <c r="P81" s="419"/>
      <c r="Q81" s="311"/>
      <c r="R81" s="483"/>
      <c r="S81" s="483"/>
      <c r="T81" s="483"/>
    </row>
    <row r="82" spans="1:20" x14ac:dyDescent="0.25">
      <c r="A82" s="55">
        <v>2200</v>
      </c>
      <c r="B82" s="127" t="s">
        <v>91</v>
      </c>
      <c r="C82" s="347">
        <f t="shared" si="24"/>
        <v>91399</v>
      </c>
      <c r="D82" s="56">
        <f t="shared" ref="D82:E82" si="68">SUM(D83,D88,D94,D102,D111,D115,D121,D127)</f>
        <v>0</v>
      </c>
      <c r="E82" s="144">
        <f t="shared" si="68"/>
        <v>0</v>
      </c>
      <c r="F82" s="424">
        <f>SUM(F83,F88,F94,F102,F111,F115,F121,F127)</f>
        <v>0</v>
      </c>
      <c r="G82" s="412">
        <f t="shared" ref="G82:O82" si="69">SUM(G83,G88,G94,G102,G111,G115,G121,G127)</f>
        <v>97580</v>
      </c>
      <c r="H82" s="57">
        <f t="shared" si="69"/>
        <v>-9763</v>
      </c>
      <c r="I82" s="144">
        <f t="shared" si="69"/>
        <v>87817</v>
      </c>
      <c r="J82" s="56">
        <f t="shared" si="69"/>
        <v>3582</v>
      </c>
      <c r="K82" s="144">
        <f t="shared" si="69"/>
        <v>0</v>
      </c>
      <c r="L82" s="424">
        <f t="shared" si="69"/>
        <v>3582</v>
      </c>
      <c r="M82" s="412">
        <f t="shared" si="69"/>
        <v>0</v>
      </c>
      <c r="N82" s="57">
        <f t="shared" si="69"/>
        <v>0</v>
      </c>
      <c r="O82" s="144">
        <f t="shared" si="69"/>
        <v>0</v>
      </c>
      <c r="P82" s="508"/>
      <c r="Q82" s="311"/>
      <c r="R82" s="483"/>
      <c r="S82" s="483"/>
      <c r="T82" s="483"/>
    </row>
    <row r="83" spans="1:20" ht="24" x14ac:dyDescent="0.25">
      <c r="A83" s="129">
        <v>2210</v>
      </c>
      <c r="B83" s="93" t="s">
        <v>92</v>
      </c>
      <c r="C83" s="390">
        <f t="shared" si="24"/>
        <v>3232</v>
      </c>
      <c r="D83" s="99">
        <f t="shared" ref="D83:E83" si="70">SUM(D84:D87)</f>
        <v>0</v>
      </c>
      <c r="E83" s="130">
        <f t="shared" si="70"/>
        <v>0</v>
      </c>
      <c r="F83" s="415">
        <f>SUM(F84:F87)</f>
        <v>0</v>
      </c>
      <c r="G83" s="414">
        <f t="shared" ref="G83:O83" si="71">SUM(G84:G87)</f>
        <v>3111</v>
      </c>
      <c r="H83" s="100">
        <f t="shared" si="71"/>
        <v>0</v>
      </c>
      <c r="I83" s="130">
        <f t="shared" si="71"/>
        <v>3111</v>
      </c>
      <c r="J83" s="99">
        <f t="shared" si="71"/>
        <v>121</v>
      </c>
      <c r="K83" s="130">
        <f t="shared" si="71"/>
        <v>0</v>
      </c>
      <c r="L83" s="415">
        <f t="shared" si="71"/>
        <v>121</v>
      </c>
      <c r="M83" s="414">
        <f t="shared" si="71"/>
        <v>0</v>
      </c>
      <c r="N83" s="100">
        <f t="shared" si="71"/>
        <v>0</v>
      </c>
      <c r="O83" s="130">
        <f t="shared" si="71"/>
        <v>0</v>
      </c>
      <c r="P83" s="423"/>
      <c r="Q83" s="311"/>
      <c r="R83" s="483"/>
      <c r="S83" s="483"/>
      <c r="T83" s="483"/>
    </row>
    <row r="84" spans="1:20" ht="24" hidden="1" x14ac:dyDescent="0.25">
      <c r="A84" s="37">
        <v>2211</v>
      </c>
      <c r="B84" s="63" t="s">
        <v>93</v>
      </c>
      <c r="C84" s="353">
        <f t="shared" si="24"/>
        <v>0</v>
      </c>
      <c r="D84" s="377"/>
      <c r="E84" s="66"/>
      <c r="F84" s="146">
        <f t="shared" ref="F84:F87" si="72">D84+E84</f>
        <v>0</v>
      </c>
      <c r="G84" s="376"/>
      <c r="H84" s="66"/>
      <c r="I84" s="150">
        <f t="shared" ref="I84:I87" si="73">G84+H84</f>
        <v>0</v>
      </c>
      <c r="J84" s="377"/>
      <c r="K84" s="66"/>
      <c r="L84" s="146">
        <f t="shared" ref="L84:L87" si="74">J84+K84</f>
        <v>0</v>
      </c>
      <c r="M84" s="376"/>
      <c r="N84" s="66"/>
      <c r="O84" s="150">
        <f t="shared" ref="O84:O87" si="75">M84+N84</f>
        <v>0</v>
      </c>
      <c r="P84" s="416"/>
      <c r="Q84" s="311"/>
      <c r="R84" s="483"/>
      <c r="S84" s="483"/>
      <c r="T84" s="483"/>
    </row>
    <row r="85" spans="1:20" ht="36" x14ac:dyDescent="0.25">
      <c r="A85" s="43">
        <v>2212</v>
      </c>
      <c r="B85" s="69" t="s">
        <v>94</v>
      </c>
      <c r="C85" s="358">
        <f t="shared" si="24"/>
        <v>2384</v>
      </c>
      <c r="D85" s="417"/>
      <c r="E85" s="136"/>
      <c r="F85" s="421">
        <f t="shared" si="72"/>
        <v>0</v>
      </c>
      <c r="G85" s="418">
        <v>2313</v>
      </c>
      <c r="H85" s="72"/>
      <c r="I85" s="139">
        <f t="shared" si="73"/>
        <v>2313</v>
      </c>
      <c r="J85" s="417">
        <v>71</v>
      </c>
      <c r="K85" s="136"/>
      <c r="L85" s="421">
        <f t="shared" si="74"/>
        <v>71</v>
      </c>
      <c r="M85" s="418"/>
      <c r="N85" s="72"/>
      <c r="O85" s="139">
        <f t="shared" si="75"/>
        <v>0</v>
      </c>
      <c r="P85" s="419"/>
      <c r="Q85" s="311"/>
      <c r="R85" s="483"/>
      <c r="S85" s="483"/>
      <c r="T85" s="483"/>
    </row>
    <row r="86" spans="1:20" ht="24" x14ac:dyDescent="0.25">
      <c r="A86" s="43">
        <v>2214</v>
      </c>
      <c r="B86" s="69" t="s">
        <v>95</v>
      </c>
      <c r="C86" s="358">
        <f t="shared" si="24"/>
        <v>686</v>
      </c>
      <c r="D86" s="417"/>
      <c r="E86" s="136"/>
      <c r="F86" s="421">
        <f t="shared" si="72"/>
        <v>0</v>
      </c>
      <c r="G86" s="418">
        <v>636</v>
      </c>
      <c r="H86" s="72"/>
      <c r="I86" s="139">
        <f t="shared" si="73"/>
        <v>636</v>
      </c>
      <c r="J86" s="417">
        <v>50</v>
      </c>
      <c r="K86" s="136"/>
      <c r="L86" s="421">
        <f t="shared" si="74"/>
        <v>50</v>
      </c>
      <c r="M86" s="418"/>
      <c r="N86" s="72"/>
      <c r="O86" s="139">
        <f t="shared" si="75"/>
        <v>0</v>
      </c>
      <c r="P86" s="419"/>
      <c r="Q86" s="311"/>
      <c r="R86" s="483"/>
      <c r="S86" s="483"/>
      <c r="T86" s="483"/>
    </row>
    <row r="87" spans="1:20" x14ac:dyDescent="0.25">
      <c r="A87" s="43">
        <v>2219</v>
      </c>
      <c r="B87" s="69" t="s">
        <v>96</v>
      </c>
      <c r="C87" s="358">
        <f t="shared" si="24"/>
        <v>162</v>
      </c>
      <c r="D87" s="417"/>
      <c r="E87" s="136"/>
      <c r="F87" s="421">
        <f t="shared" si="72"/>
        <v>0</v>
      </c>
      <c r="G87" s="418">
        <v>162</v>
      </c>
      <c r="H87" s="72"/>
      <c r="I87" s="139">
        <f t="shared" si="73"/>
        <v>162</v>
      </c>
      <c r="J87" s="417"/>
      <c r="K87" s="136"/>
      <c r="L87" s="421">
        <f t="shared" si="74"/>
        <v>0</v>
      </c>
      <c r="M87" s="418"/>
      <c r="N87" s="72"/>
      <c r="O87" s="139">
        <f t="shared" si="75"/>
        <v>0</v>
      </c>
      <c r="P87" s="419"/>
      <c r="Q87" s="311"/>
      <c r="R87" s="483"/>
      <c r="S87" s="483"/>
      <c r="T87" s="483"/>
    </row>
    <row r="88" spans="1:20" ht="24" x14ac:dyDescent="0.25">
      <c r="A88" s="138">
        <v>2220</v>
      </c>
      <c r="B88" s="69" t="s">
        <v>97</v>
      </c>
      <c r="C88" s="358">
        <f t="shared" si="24"/>
        <v>18619</v>
      </c>
      <c r="D88" s="70">
        <f t="shared" ref="D88:E88" si="76">SUM(D89:D93)</f>
        <v>0</v>
      </c>
      <c r="E88" s="139">
        <f t="shared" si="76"/>
        <v>0</v>
      </c>
      <c r="F88" s="421">
        <f>SUM(F89:F93)</f>
        <v>0</v>
      </c>
      <c r="G88" s="420">
        <f t="shared" ref="G88:O88" si="77">SUM(G89:G93)</f>
        <v>17079</v>
      </c>
      <c r="H88" s="135">
        <f t="shared" si="77"/>
        <v>0</v>
      </c>
      <c r="I88" s="139">
        <f t="shared" si="77"/>
        <v>17079</v>
      </c>
      <c r="J88" s="70">
        <f t="shared" si="77"/>
        <v>1540</v>
      </c>
      <c r="K88" s="139">
        <f t="shared" si="77"/>
        <v>0</v>
      </c>
      <c r="L88" s="421">
        <f t="shared" si="77"/>
        <v>1540</v>
      </c>
      <c r="M88" s="420">
        <f t="shared" si="77"/>
        <v>0</v>
      </c>
      <c r="N88" s="135">
        <f t="shared" si="77"/>
        <v>0</v>
      </c>
      <c r="O88" s="139">
        <f t="shared" si="77"/>
        <v>0</v>
      </c>
      <c r="P88" s="419"/>
      <c r="Q88" s="311"/>
      <c r="R88" s="483"/>
      <c r="S88" s="483"/>
      <c r="T88" s="483"/>
    </row>
    <row r="89" spans="1:20" ht="24" hidden="1" x14ac:dyDescent="0.25">
      <c r="A89" s="43">
        <v>2221</v>
      </c>
      <c r="B89" s="69" t="s">
        <v>98</v>
      </c>
      <c r="C89" s="358">
        <f t="shared" si="24"/>
        <v>0</v>
      </c>
      <c r="D89" s="417"/>
      <c r="E89" s="72"/>
      <c r="F89" s="140">
        <f t="shared" ref="F89:F93" si="78">D89+E89</f>
        <v>0</v>
      </c>
      <c r="G89" s="418"/>
      <c r="H89" s="72"/>
      <c r="I89" s="139">
        <f t="shared" ref="I89:I93" si="79">G89+H89</f>
        <v>0</v>
      </c>
      <c r="J89" s="417"/>
      <c r="K89" s="72"/>
      <c r="L89" s="140">
        <f t="shared" ref="L89:L93" si="80">J89+K89</f>
        <v>0</v>
      </c>
      <c r="M89" s="418"/>
      <c r="N89" s="72"/>
      <c r="O89" s="139">
        <f t="shared" ref="O89:O93" si="81">M89+N89</f>
        <v>0</v>
      </c>
      <c r="P89" s="419"/>
      <c r="Q89" s="311"/>
      <c r="R89" s="483"/>
      <c r="S89" s="483"/>
      <c r="T89" s="483"/>
    </row>
    <row r="90" spans="1:20" x14ac:dyDescent="0.25">
      <c r="A90" s="43">
        <v>2222</v>
      </c>
      <c r="B90" s="69" t="s">
        <v>99</v>
      </c>
      <c r="C90" s="358">
        <f t="shared" si="24"/>
        <v>4172</v>
      </c>
      <c r="D90" s="417"/>
      <c r="E90" s="136"/>
      <c r="F90" s="421">
        <f t="shared" si="78"/>
        <v>0</v>
      </c>
      <c r="G90" s="418">
        <v>3862</v>
      </c>
      <c r="H90" s="72"/>
      <c r="I90" s="139">
        <f t="shared" si="79"/>
        <v>3862</v>
      </c>
      <c r="J90" s="417">
        <v>310</v>
      </c>
      <c r="K90" s="136"/>
      <c r="L90" s="421">
        <f t="shared" si="80"/>
        <v>310</v>
      </c>
      <c r="M90" s="418"/>
      <c r="N90" s="72"/>
      <c r="O90" s="139">
        <f t="shared" si="81"/>
        <v>0</v>
      </c>
      <c r="P90" s="419"/>
      <c r="Q90" s="311"/>
      <c r="R90" s="483"/>
      <c r="S90" s="483"/>
      <c r="T90" s="483"/>
    </row>
    <row r="91" spans="1:20" x14ac:dyDescent="0.25">
      <c r="A91" s="43">
        <v>2223</v>
      </c>
      <c r="B91" s="69" t="s">
        <v>100</v>
      </c>
      <c r="C91" s="358">
        <f t="shared" si="24"/>
        <v>13648</v>
      </c>
      <c r="D91" s="417"/>
      <c r="E91" s="136"/>
      <c r="F91" s="421">
        <f t="shared" si="78"/>
        <v>0</v>
      </c>
      <c r="G91" s="418">
        <v>12648</v>
      </c>
      <c r="H91" s="72"/>
      <c r="I91" s="139">
        <f t="shared" si="79"/>
        <v>12648</v>
      </c>
      <c r="J91" s="417">
        <v>1000</v>
      </c>
      <c r="K91" s="136"/>
      <c r="L91" s="421">
        <f t="shared" si="80"/>
        <v>1000</v>
      </c>
      <c r="M91" s="418"/>
      <c r="N91" s="72"/>
      <c r="O91" s="139">
        <f t="shared" si="81"/>
        <v>0</v>
      </c>
      <c r="P91" s="419"/>
      <c r="Q91" s="311"/>
      <c r="R91" s="483"/>
      <c r="S91" s="483"/>
      <c r="T91" s="483"/>
    </row>
    <row r="92" spans="1:20" ht="48" x14ac:dyDescent="0.25">
      <c r="A92" s="43">
        <v>2224</v>
      </c>
      <c r="B92" s="69" t="s">
        <v>101</v>
      </c>
      <c r="C92" s="358">
        <f t="shared" si="24"/>
        <v>799</v>
      </c>
      <c r="D92" s="417"/>
      <c r="E92" s="136"/>
      <c r="F92" s="421">
        <f t="shared" si="78"/>
        <v>0</v>
      </c>
      <c r="G92" s="418">
        <v>569</v>
      </c>
      <c r="H92" s="72"/>
      <c r="I92" s="139">
        <f t="shared" si="79"/>
        <v>569</v>
      </c>
      <c r="J92" s="417">
        <v>230</v>
      </c>
      <c r="K92" s="136"/>
      <c r="L92" s="421">
        <f t="shared" si="80"/>
        <v>230</v>
      </c>
      <c r="M92" s="418"/>
      <c r="N92" s="72"/>
      <c r="O92" s="139">
        <f t="shared" si="81"/>
        <v>0</v>
      </c>
      <c r="P92" s="419"/>
      <c r="Q92" s="311"/>
      <c r="R92" s="483"/>
      <c r="S92" s="483"/>
      <c r="T92" s="483"/>
    </row>
    <row r="93" spans="1:20" ht="24" hidden="1" x14ac:dyDescent="0.25">
      <c r="A93" s="43">
        <v>2229</v>
      </c>
      <c r="B93" s="69" t="s">
        <v>102</v>
      </c>
      <c r="C93" s="358">
        <f t="shared" si="24"/>
        <v>0</v>
      </c>
      <c r="D93" s="417"/>
      <c r="E93" s="72"/>
      <c r="F93" s="140">
        <f t="shared" si="78"/>
        <v>0</v>
      </c>
      <c r="G93" s="418"/>
      <c r="H93" s="72"/>
      <c r="I93" s="139">
        <f t="shared" si="79"/>
        <v>0</v>
      </c>
      <c r="J93" s="417"/>
      <c r="K93" s="72"/>
      <c r="L93" s="140">
        <f t="shared" si="80"/>
        <v>0</v>
      </c>
      <c r="M93" s="418"/>
      <c r="N93" s="72"/>
      <c r="O93" s="139">
        <f t="shared" si="81"/>
        <v>0</v>
      </c>
      <c r="P93" s="419"/>
      <c r="Q93" s="311"/>
      <c r="R93" s="483"/>
      <c r="S93" s="483"/>
      <c r="T93" s="483"/>
    </row>
    <row r="94" spans="1:20" ht="36" x14ac:dyDescent="0.25">
      <c r="A94" s="138">
        <v>2230</v>
      </c>
      <c r="B94" s="69" t="s">
        <v>103</v>
      </c>
      <c r="C94" s="358">
        <f t="shared" si="24"/>
        <v>2344</v>
      </c>
      <c r="D94" s="70">
        <f t="shared" ref="D94:E94" si="82">SUM(D95:D101)</f>
        <v>0</v>
      </c>
      <c r="E94" s="139">
        <f t="shared" si="82"/>
        <v>0</v>
      </c>
      <c r="F94" s="421">
        <f>SUM(F95:F101)</f>
        <v>0</v>
      </c>
      <c r="G94" s="420">
        <f t="shared" ref="G94:N94" si="83">SUM(G95:G101)</f>
        <v>1834</v>
      </c>
      <c r="H94" s="135">
        <f t="shared" si="83"/>
        <v>0</v>
      </c>
      <c r="I94" s="139">
        <f t="shared" si="83"/>
        <v>1834</v>
      </c>
      <c r="J94" s="70">
        <f t="shared" si="83"/>
        <v>510</v>
      </c>
      <c r="K94" s="139">
        <f t="shared" si="83"/>
        <v>0</v>
      </c>
      <c r="L94" s="421">
        <f t="shared" si="83"/>
        <v>510</v>
      </c>
      <c r="M94" s="420">
        <f t="shared" si="83"/>
        <v>0</v>
      </c>
      <c r="N94" s="135">
        <f t="shared" si="83"/>
        <v>0</v>
      </c>
      <c r="O94" s="139">
        <f>SUM(O95:O101)</f>
        <v>0</v>
      </c>
      <c r="P94" s="419"/>
      <c r="Q94" s="311"/>
      <c r="R94" s="483"/>
      <c r="S94" s="483"/>
      <c r="T94" s="483"/>
    </row>
    <row r="95" spans="1:20" ht="24" hidden="1" x14ac:dyDescent="0.25">
      <c r="A95" s="43">
        <v>2231</v>
      </c>
      <c r="B95" s="69" t="s">
        <v>104</v>
      </c>
      <c r="C95" s="358">
        <f t="shared" si="24"/>
        <v>0</v>
      </c>
      <c r="D95" s="417"/>
      <c r="E95" s="72"/>
      <c r="F95" s="140">
        <f t="shared" ref="F95:F101" si="84">D95+E95</f>
        <v>0</v>
      </c>
      <c r="G95" s="418"/>
      <c r="H95" s="72"/>
      <c r="I95" s="139">
        <f t="shared" ref="I95:I101" si="85">G95+H95</f>
        <v>0</v>
      </c>
      <c r="J95" s="417"/>
      <c r="K95" s="72"/>
      <c r="L95" s="140">
        <f t="shared" ref="L95:L101" si="86">J95+K95</f>
        <v>0</v>
      </c>
      <c r="M95" s="418"/>
      <c r="N95" s="72"/>
      <c r="O95" s="139">
        <f t="shared" ref="O95:O101" si="87">M95+N95</f>
        <v>0</v>
      </c>
      <c r="P95" s="419"/>
      <c r="Q95" s="311"/>
      <c r="R95" s="483"/>
      <c r="S95" s="483"/>
      <c r="T95" s="483"/>
    </row>
    <row r="96" spans="1:20" ht="36" hidden="1" x14ac:dyDescent="0.25">
      <c r="A96" s="43">
        <v>2232</v>
      </c>
      <c r="B96" s="69" t="s">
        <v>105</v>
      </c>
      <c r="C96" s="358">
        <f t="shared" si="24"/>
        <v>0</v>
      </c>
      <c r="D96" s="417"/>
      <c r="E96" s="72"/>
      <c r="F96" s="140">
        <f t="shared" si="84"/>
        <v>0</v>
      </c>
      <c r="G96" s="418"/>
      <c r="H96" s="72"/>
      <c r="I96" s="139">
        <f t="shared" si="85"/>
        <v>0</v>
      </c>
      <c r="J96" s="417"/>
      <c r="K96" s="72"/>
      <c r="L96" s="140">
        <f t="shared" si="86"/>
        <v>0</v>
      </c>
      <c r="M96" s="418"/>
      <c r="N96" s="72"/>
      <c r="O96" s="139">
        <f t="shared" si="87"/>
        <v>0</v>
      </c>
      <c r="P96" s="419"/>
      <c r="Q96" s="311"/>
      <c r="R96" s="483"/>
      <c r="S96" s="483"/>
      <c r="T96" s="483"/>
    </row>
    <row r="97" spans="1:20" ht="24" hidden="1" x14ac:dyDescent="0.25">
      <c r="A97" s="37">
        <v>2233</v>
      </c>
      <c r="B97" s="63" t="s">
        <v>106</v>
      </c>
      <c r="C97" s="353">
        <f t="shared" si="24"/>
        <v>0</v>
      </c>
      <c r="D97" s="377"/>
      <c r="E97" s="66"/>
      <c r="F97" s="146">
        <f t="shared" si="84"/>
        <v>0</v>
      </c>
      <c r="G97" s="376"/>
      <c r="H97" s="66"/>
      <c r="I97" s="150">
        <f t="shared" si="85"/>
        <v>0</v>
      </c>
      <c r="J97" s="377"/>
      <c r="K97" s="66"/>
      <c r="L97" s="146">
        <f t="shared" si="86"/>
        <v>0</v>
      </c>
      <c r="M97" s="376"/>
      <c r="N97" s="66"/>
      <c r="O97" s="150">
        <f t="shared" si="87"/>
        <v>0</v>
      </c>
      <c r="P97" s="416"/>
      <c r="Q97" s="311"/>
      <c r="R97" s="483"/>
      <c r="S97" s="483"/>
      <c r="T97" s="483"/>
    </row>
    <row r="98" spans="1:20" ht="36" x14ac:dyDescent="0.25">
      <c r="A98" s="43">
        <v>2234</v>
      </c>
      <c r="B98" s="69" t="s">
        <v>107</v>
      </c>
      <c r="C98" s="358">
        <f t="shared" si="24"/>
        <v>50</v>
      </c>
      <c r="D98" s="417"/>
      <c r="E98" s="136"/>
      <c r="F98" s="421">
        <f t="shared" si="84"/>
        <v>0</v>
      </c>
      <c r="G98" s="418">
        <v>50</v>
      </c>
      <c r="H98" s="72"/>
      <c r="I98" s="139">
        <f t="shared" si="85"/>
        <v>50</v>
      </c>
      <c r="J98" s="417"/>
      <c r="K98" s="136"/>
      <c r="L98" s="421">
        <f t="shared" si="86"/>
        <v>0</v>
      </c>
      <c r="M98" s="418"/>
      <c r="N98" s="72"/>
      <c r="O98" s="139">
        <f t="shared" si="87"/>
        <v>0</v>
      </c>
      <c r="P98" s="419"/>
      <c r="Q98" s="311"/>
      <c r="R98" s="483"/>
      <c r="S98" s="483"/>
      <c r="T98" s="483"/>
    </row>
    <row r="99" spans="1:20" ht="24" x14ac:dyDescent="0.25">
      <c r="A99" s="43">
        <v>2235</v>
      </c>
      <c r="B99" s="69" t="s">
        <v>108</v>
      </c>
      <c r="C99" s="358">
        <f t="shared" si="24"/>
        <v>1145</v>
      </c>
      <c r="D99" s="417"/>
      <c r="E99" s="136"/>
      <c r="F99" s="421">
        <f t="shared" si="84"/>
        <v>0</v>
      </c>
      <c r="G99" s="418">
        <v>645</v>
      </c>
      <c r="H99" s="72"/>
      <c r="I99" s="139">
        <f t="shared" si="85"/>
        <v>645</v>
      </c>
      <c r="J99" s="417">
        <v>500</v>
      </c>
      <c r="K99" s="136"/>
      <c r="L99" s="421">
        <f t="shared" si="86"/>
        <v>500</v>
      </c>
      <c r="M99" s="418"/>
      <c r="N99" s="72"/>
      <c r="O99" s="139">
        <f t="shared" si="87"/>
        <v>0</v>
      </c>
      <c r="P99" s="419"/>
      <c r="Q99" s="311"/>
      <c r="R99" s="483"/>
      <c r="S99" s="483"/>
      <c r="T99" s="483"/>
    </row>
    <row r="100" spans="1:20" x14ac:dyDescent="0.25">
      <c r="A100" s="43">
        <v>2236</v>
      </c>
      <c r="B100" s="69" t="s">
        <v>109</v>
      </c>
      <c r="C100" s="358">
        <f t="shared" si="24"/>
        <v>10</v>
      </c>
      <c r="D100" s="417"/>
      <c r="E100" s="136"/>
      <c r="F100" s="421">
        <f t="shared" si="84"/>
        <v>0</v>
      </c>
      <c r="G100" s="418"/>
      <c r="H100" s="72"/>
      <c r="I100" s="139">
        <f t="shared" si="85"/>
        <v>0</v>
      </c>
      <c r="J100" s="417">
        <v>10</v>
      </c>
      <c r="K100" s="136"/>
      <c r="L100" s="421">
        <f t="shared" si="86"/>
        <v>10</v>
      </c>
      <c r="M100" s="418"/>
      <c r="N100" s="72"/>
      <c r="O100" s="139">
        <f t="shared" si="87"/>
        <v>0</v>
      </c>
      <c r="P100" s="419"/>
      <c r="Q100" s="311"/>
      <c r="R100" s="483"/>
      <c r="S100" s="483"/>
      <c r="T100" s="483"/>
    </row>
    <row r="101" spans="1:20" ht="24" x14ac:dyDescent="0.25">
      <c r="A101" s="43">
        <v>2239</v>
      </c>
      <c r="B101" s="69" t="s">
        <v>110</v>
      </c>
      <c r="C101" s="358">
        <f t="shared" si="24"/>
        <v>1139</v>
      </c>
      <c r="D101" s="417"/>
      <c r="E101" s="136"/>
      <c r="F101" s="421">
        <f t="shared" si="84"/>
        <v>0</v>
      </c>
      <c r="G101" s="418">
        <v>1139</v>
      </c>
      <c r="H101" s="72"/>
      <c r="I101" s="139">
        <f t="shared" si="85"/>
        <v>1139</v>
      </c>
      <c r="J101" s="417"/>
      <c r="K101" s="136"/>
      <c r="L101" s="421">
        <f t="shared" si="86"/>
        <v>0</v>
      </c>
      <c r="M101" s="418"/>
      <c r="N101" s="72"/>
      <c r="O101" s="139">
        <f t="shared" si="87"/>
        <v>0</v>
      </c>
      <c r="P101" s="419"/>
      <c r="Q101" s="311"/>
      <c r="R101" s="483"/>
      <c r="S101" s="483"/>
      <c r="T101" s="483"/>
    </row>
    <row r="102" spans="1:20" ht="36" x14ac:dyDescent="0.25">
      <c r="A102" s="138">
        <v>2240</v>
      </c>
      <c r="B102" s="69" t="s">
        <v>111</v>
      </c>
      <c r="C102" s="358">
        <f t="shared" si="24"/>
        <v>23593</v>
      </c>
      <c r="D102" s="70">
        <f t="shared" ref="D102:E102" si="88">SUM(D103:D110)</f>
        <v>0</v>
      </c>
      <c r="E102" s="139">
        <f t="shared" si="88"/>
        <v>0</v>
      </c>
      <c r="F102" s="421">
        <f>SUM(F103:F110)</f>
        <v>0</v>
      </c>
      <c r="G102" s="420">
        <f t="shared" ref="G102:N102" si="89">SUM(G103:G110)</f>
        <v>22182</v>
      </c>
      <c r="H102" s="135">
        <f t="shared" si="89"/>
        <v>0</v>
      </c>
      <c r="I102" s="139">
        <f t="shared" si="89"/>
        <v>22182</v>
      </c>
      <c r="J102" s="70">
        <f t="shared" si="89"/>
        <v>1411</v>
      </c>
      <c r="K102" s="139">
        <f t="shared" si="89"/>
        <v>0</v>
      </c>
      <c r="L102" s="421">
        <f t="shared" si="89"/>
        <v>1411</v>
      </c>
      <c r="M102" s="420">
        <f t="shared" si="89"/>
        <v>0</v>
      </c>
      <c r="N102" s="135">
        <f t="shared" si="89"/>
        <v>0</v>
      </c>
      <c r="O102" s="139">
        <f>SUM(O103:O110)</f>
        <v>0</v>
      </c>
      <c r="P102" s="419"/>
      <c r="Q102" s="311"/>
      <c r="R102" s="483"/>
      <c r="S102" s="483"/>
      <c r="T102" s="483"/>
    </row>
    <row r="103" spans="1:20" x14ac:dyDescent="0.25">
      <c r="A103" s="43">
        <v>2241</v>
      </c>
      <c r="B103" s="69" t="s">
        <v>112</v>
      </c>
      <c r="C103" s="358">
        <f t="shared" si="24"/>
        <v>6368</v>
      </c>
      <c r="D103" s="417"/>
      <c r="E103" s="136"/>
      <c r="F103" s="421">
        <f t="shared" ref="F103:F110" si="90">D103+E103</f>
        <v>0</v>
      </c>
      <c r="G103" s="418">
        <v>5789</v>
      </c>
      <c r="H103" s="72"/>
      <c r="I103" s="139">
        <f t="shared" ref="I103:I110" si="91">G103+H103</f>
        <v>5789</v>
      </c>
      <c r="J103" s="417">
        <v>579</v>
      </c>
      <c r="K103" s="136"/>
      <c r="L103" s="421">
        <f t="shared" ref="L103:L110" si="92">J103+K103</f>
        <v>579</v>
      </c>
      <c r="M103" s="418"/>
      <c r="N103" s="72"/>
      <c r="O103" s="139">
        <f t="shared" ref="O103:O110" si="93">M103+N103</f>
        <v>0</v>
      </c>
      <c r="P103" s="419"/>
      <c r="Q103" s="311"/>
      <c r="R103" s="483"/>
      <c r="S103" s="483"/>
      <c r="T103" s="483"/>
    </row>
    <row r="104" spans="1:20" ht="24" x14ac:dyDescent="0.25">
      <c r="A104" s="43">
        <v>2242</v>
      </c>
      <c r="B104" s="69" t="s">
        <v>113</v>
      </c>
      <c r="C104" s="358">
        <f t="shared" si="24"/>
        <v>3181</v>
      </c>
      <c r="D104" s="417"/>
      <c r="E104" s="136"/>
      <c r="F104" s="421">
        <f t="shared" si="90"/>
        <v>0</v>
      </c>
      <c r="G104" s="418">
        <v>2682</v>
      </c>
      <c r="H104" s="72"/>
      <c r="I104" s="139">
        <f t="shared" si="91"/>
        <v>2682</v>
      </c>
      <c r="J104" s="417">
        <v>499</v>
      </c>
      <c r="K104" s="136"/>
      <c r="L104" s="421">
        <f t="shared" si="92"/>
        <v>499</v>
      </c>
      <c r="M104" s="418"/>
      <c r="N104" s="72"/>
      <c r="O104" s="139">
        <f t="shared" si="93"/>
        <v>0</v>
      </c>
      <c r="P104" s="419"/>
      <c r="Q104" s="311"/>
      <c r="R104" s="483"/>
      <c r="S104" s="483"/>
      <c r="T104" s="483"/>
    </row>
    <row r="105" spans="1:20" ht="24" x14ac:dyDescent="0.25">
      <c r="A105" s="43">
        <v>2243</v>
      </c>
      <c r="B105" s="69" t="s">
        <v>114</v>
      </c>
      <c r="C105" s="358">
        <f t="shared" si="24"/>
        <v>1294</v>
      </c>
      <c r="D105" s="417"/>
      <c r="E105" s="136"/>
      <c r="F105" s="421">
        <f t="shared" si="90"/>
        <v>0</v>
      </c>
      <c r="G105" s="418">
        <v>1104</v>
      </c>
      <c r="H105" s="72"/>
      <c r="I105" s="139">
        <f t="shared" si="91"/>
        <v>1104</v>
      </c>
      <c r="J105" s="417">
        <v>190</v>
      </c>
      <c r="K105" s="136"/>
      <c r="L105" s="421">
        <f t="shared" si="92"/>
        <v>190</v>
      </c>
      <c r="M105" s="418"/>
      <c r="N105" s="72"/>
      <c r="O105" s="139">
        <f t="shared" si="93"/>
        <v>0</v>
      </c>
      <c r="P105" s="419"/>
      <c r="Q105" s="311"/>
      <c r="R105" s="483"/>
      <c r="S105" s="483"/>
      <c r="T105" s="483"/>
    </row>
    <row r="106" spans="1:20" x14ac:dyDescent="0.25">
      <c r="A106" s="43">
        <v>2244</v>
      </c>
      <c r="B106" s="69" t="s">
        <v>115</v>
      </c>
      <c r="C106" s="358">
        <f t="shared" si="24"/>
        <v>10250</v>
      </c>
      <c r="D106" s="417"/>
      <c r="E106" s="136"/>
      <c r="F106" s="421">
        <f t="shared" si="90"/>
        <v>0</v>
      </c>
      <c r="G106" s="418">
        <v>10250</v>
      </c>
      <c r="H106" s="72"/>
      <c r="I106" s="139">
        <f t="shared" si="91"/>
        <v>10250</v>
      </c>
      <c r="J106" s="417"/>
      <c r="K106" s="136"/>
      <c r="L106" s="421">
        <f t="shared" si="92"/>
        <v>0</v>
      </c>
      <c r="M106" s="418"/>
      <c r="N106" s="72"/>
      <c r="O106" s="139">
        <f t="shared" si="93"/>
        <v>0</v>
      </c>
      <c r="P106" s="419"/>
      <c r="Q106" s="311"/>
      <c r="R106" s="483"/>
      <c r="S106" s="483"/>
      <c r="T106" s="483"/>
    </row>
    <row r="107" spans="1:20" ht="24" hidden="1" x14ac:dyDescent="0.25">
      <c r="A107" s="43">
        <v>2246</v>
      </c>
      <c r="B107" s="69" t="s">
        <v>116</v>
      </c>
      <c r="C107" s="358">
        <f t="shared" si="24"/>
        <v>0</v>
      </c>
      <c r="D107" s="417"/>
      <c r="E107" s="72"/>
      <c r="F107" s="140">
        <f t="shared" si="90"/>
        <v>0</v>
      </c>
      <c r="G107" s="418"/>
      <c r="H107" s="72"/>
      <c r="I107" s="139">
        <f t="shared" si="91"/>
        <v>0</v>
      </c>
      <c r="J107" s="417"/>
      <c r="K107" s="72"/>
      <c r="L107" s="140">
        <f t="shared" si="92"/>
        <v>0</v>
      </c>
      <c r="M107" s="418"/>
      <c r="N107" s="72"/>
      <c r="O107" s="139">
        <f t="shared" si="93"/>
        <v>0</v>
      </c>
      <c r="P107" s="419"/>
      <c r="Q107" s="311"/>
      <c r="R107" s="483"/>
      <c r="S107" s="483"/>
      <c r="T107" s="483"/>
    </row>
    <row r="108" spans="1:20" x14ac:dyDescent="0.25">
      <c r="A108" s="43">
        <v>2247</v>
      </c>
      <c r="B108" s="69" t="s">
        <v>117</v>
      </c>
      <c r="C108" s="358">
        <f t="shared" si="24"/>
        <v>1787</v>
      </c>
      <c r="D108" s="417"/>
      <c r="E108" s="136"/>
      <c r="F108" s="421">
        <f t="shared" si="90"/>
        <v>0</v>
      </c>
      <c r="G108" s="418">
        <v>1787</v>
      </c>
      <c r="H108" s="72"/>
      <c r="I108" s="139">
        <f t="shared" si="91"/>
        <v>1787</v>
      </c>
      <c r="J108" s="417"/>
      <c r="K108" s="136"/>
      <c r="L108" s="421">
        <f t="shared" si="92"/>
        <v>0</v>
      </c>
      <c r="M108" s="418"/>
      <c r="N108" s="72"/>
      <c r="O108" s="139">
        <f t="shared" si="93"/>
        <v>0</v>
      </c>
      <c r="P108" s="419"/>
      <c r="Q108" s="311"/>
      <c r="R108" s="483"/>
      <c r="S108" s="483"/>
      <c r="T108" s="483"/>
    </row>
    <row r="109" spans="1:20" ht="24" hidden="1" x14ac:dyDescent="0.25">
      <c r="A109" s="43">
        <v>2248</v>
      </c>
      <c r="B109" s="69" t="s">
        <v>118</v>
      </c>
      <c r="C109" s="358">
        <f t="shared" si="24"/>
        <v>0</v>
      </c>
      <c r="D109" s="417"/>
      <c r="E109" s="72"/>
      <c r="F109" s="140">
        <f t="shared" si="90"/>
        <v>0</v>
      </c>
      <c r="G109" s="418"/>
      <c r="H109" s="72"/>
      <c r="I109" s="139">
        <f t="shared" si="91"/>
        <v>0</v>
      </c>
      <c r="J109" s="417"/>
      <c r="K109" s="72"/>
      <c r="L109" s="140">
        <f t="shared" si="92"/>
        <v>0</v>
      </c>
      <c r="M109" s="418"/>
      <c r="N109" s="72"/>
      <c r="O109" s="139">
        <f t="shared" si="93"/>
        <v>0</v>
      </c>
      <c r="P109" s="419"/>
      <c r="Q109" s="311"/>
      <c r="R109" s="483"/>
      <c r="S109" s="483"/>
      <c r="T109" s="483"/>
    </row>
    <row r="110" spans="1:20" ht="24" x14ac:dyDescent="0.25">
      <c r="A110" s="43">
        <v>2249</v>
      </c>
      <c r="B110" s="69" t="s">
        <v>119</v>
      </c>
      <c r="C110" s="358">
        <f t="shared" si="24"/>
        <v>713</v>
      </c>
      <c r="D110" s="417"/>
      <c r="E110" s="136"/>
      <c r="F110" s="421">
        <f t="shared" si="90"/>
        <v>0</v>
      </c>
      <c r="G110" s="418">
        <v>570</v>
      </c>
      <c r="H110" s="72"/>
      <c r="I110" s="139">
        <f t="shared" si="91"/>
        <v>570</v>
      </c>
      <c r="J110" s="417">
        <v>143</v>
      </c>
      <c r="K110" s="136"/>
      <c r="L110" s="421">
        <f t="shared" si="92"/>
        <v>143</v>
      </c>
      <c r="M110" s="418"/>
      <c r="N110" s="72"/>
      <c r="O110" s="139">
        <f t="shared" si="93"/>
        <v>0</v>
      </c>
      <c r="P110" s="419"/>
      <c r="Q110" s="311"/>
      <c r="R110" s="483"/>
      <c r="S110" s="483"/>
      <c r="T110" s="483"/>
    </row>
    <row r="111" spans="1:20" x14ac:dyDescent="0.25">
      <c r="A111" s="138">
        <v>2250</v>
      </c>
      <c r="B111" s="69" t="s">
        <v>120</v>
      </c>
      <c r="C111" s="358">
        <f t="shared" si="24"/>
        <v>1002</v>
      </c>
      <c r="D111" s="70">
        <f t="shared" ref="D111:E111" si="94">SUM(D112:D114)</f>
        <v>0</v>
      </c>
      <c r="E111" s="139">
        <f t="shared" si="94"/>
        <v>0</v>
      </c>
      <c r="F111" s="421">
        <f>SUM(F112:F114)</f>
        <v>0</v>
      </c>
      <c r="G111" s="420">
        <f t="shared" ref="G111:N111" si="95">SUM(G112:G114)</f>
        <v>1002</v>
      </c>
      <c r="H111" s="135">
        <f t="shared" si="95"/>
        <v>0</v>
      </c>
      <c r="I111" s="139">
        <f t="shared" si="95"/>
        <v>1002</v>
      </c>
      <c r="J111" s="70">
        <f t="shared" si="95"/>
        <v>0</v>
      </c>
      <c r="K111" s="139">
        <f t="shared" si="95"/>
        <v>0</v>
      </c>
      <c r="L111" s="421">
        <f t="shared" si="95"/>
        <v>0</v>
      </c>
      <c r="M111" s="420">
        <f t="shared" si="95"/>
        <v>0</v>
      </c>
      <c r="N111" s="135">
        <f t="shared" si="95"/>
        <v>0</v>
      </c>
      <c r="O111" s="139">
        <f>SUM(O112:O114)</f>
        <v>0</v>
      </c>
      <c r="P111" s="419"/>
      <c r="Q111" s="311"/>
      <c r="R111" s="483"/>
      <c r="S111" s="483"/>
      <c r="T111" s="483"/>
    </row>
    <row r="112" spans="1:20" hidden="1" x14ac:dyDescent="0.25">
      <c r="A112" s="43">
        <v>2251</v>
      </c>
      <c r="B112" s="69" t="s">
        <v>121</v>
      </c>
      <c r="C112" s="358">
        <f t="shared" si="24"/>
        <v>0</v>
      </c>
      <c r="D112" s="417"/>
      <c r="E112" s="72"/>
      <c r="F112" s="140">
        <f t="shared" ref="F112:F114" si="96">D112+E112</f>
        <v>0</v>
      </c>
      <c r="G112" s="418"/>
      <c r="H112" s="72"/>
      <c r="I112" s="139">
        <f t="shared" ref="I112:I114" si="97">G112+H112</f>
        <v>0</v>
      </c>
      <c r="J112" s="417"/>
      <c r="K112" s="72"/>
      <c r="L112" s="140">
        <f t="shared" ref="L112:L114" si="98">J112+K112</f>
        <v>0</v>
      </c>
      <c r="M112" s="418"/>
      <c r="N112" s="72"/>
      <c r="O112" s="139">
        <f t="shared" ref="O112:O114" si="99">M112+N112</f>
        <v>0</v>
      </c>
      <c r="P112" s="419"/>
      <c r="Q112" s="311"/>
      <c r="R112" s="483"/>
      <c r="S112" s="483"/>
      <c r="T112" s="483"/>
    </row>
    <row r="113" spans="1:20" ht="24" hidden="1" x14ac:dyDescent="0.25">
      <c r="A113" s="43">
        <v>2252</v>
      </c>
      <c r="B113" s="69" t="s">
        <v>122</v>
      </c>
      <c r="C113" s="358">
        <f t="shared" ref="C113:C176" si="100">SUM(F113,I113,L113,O113)</f>
        <v>0</v>
      </c>
      <c r="D113" s="417"/>
      <c r="E113" s="72"/>
      <c r="F113" s="140">
        <f t="shared" si="96"/>
        <v>0</v>
      </c>
      <c r="G113" s="418"/>
      <c r="H113" s="72"/>
      <c r="I113" s="139">
        <f t="shared" si="97"/>
        <v>0</v>
      </c>
      <c r="J113" s="417"/>
      <c r="K113" s="72"/>
      <c r="L113" s="140">
        <f t="shared" si="98"/>
        <v>0</v>
      </c>
      <c r="M113" s="418"/>
      <c r="N113" s="72"/>
      <c r="O113" s="139">
        <f t="shared" si="99"/>
        <v>0</v>
      </c>
      <c r="P113" s="419"/>
      <c r="Q113" s="311"/>
      <c r="R113" s="483"/>
      <c r="S113" s="483"/>
      <c r="T113" s="483"/>
    </row>
    <row r="114" spans="1:20" ht="24" x14ac:dyDescent="0.25">
      <c r="A114" s="43">
        <v>2259</v>
      </c>
      <c r="B114" s="69" t="s">
        <v>123</v>
      </c>
      <c r="C114" s="358">
        <f t="shared" si="100"/>
        <v>1002</v>
      </c>
      <c r="D114" s="417"/>
      <c r="E114" s="136"/>
      <c r="F114" s="421">
        <f t="shared" si="96"/>
        <v>0</v>
      </c>
      <c r="G114" s="418">
        <v>1002</v>
      </c>
      <c r="H114" s="72"/>
      <c r="I114" s="139">
        <f t="shared" si="97"/>
        <v>1002</v>
      </c>
      <c r="J114" s="417"/>
      <c r="K114" s="136"/>
      <c r="L114" s="421">
        <f t="shared" si="98"/>
        <v>0</v>
      </c>
      <c r="M114" s="418"/>
      <c r="N114" s="72"/>
      <c r="O114" s="139">
        <f t="shared" si="99"/>
        <v>0</v>
      </c>
      <c r="P114" s="419"/>
      <c r="Q114" s="311"/>
      <c r="R114" s="483"/>
      <c r="S114" s="483"/>
      <c r="T114" s="483"/>
    </row>
    <row r="115" spans="1:20" x14ac:dyDescent="0.25">
      <c r="A115" s="138">
        <v>2260</v>
      </c>
      <c r="B115" s="69" t="s">
        <v>124</v>
      </c>
      <c r="C115" s="358">
        <f t="shared" si="100"/>
        <v>47</v>
      </c>
      <c r="D115" s="70">
        <f t="shared" ref="D115:E115" si="101">SUM(D116:D120)</f>
        <v>0</v>
      </c>
      <c r="E115" s="139">
        <f t="shared" si="101"/>
        <v>0</v>
      </c>
      <c r="F115" s="421">
        <f>SUM(F116:F120)</f>
        <v>0</v>
      </c>
      <c r="G115" s="420">
        <f t="shared" ref="G115:N115" si="102">SUM(G116:G120)</f>
        <v>47</v>
      </c>
      <c r="H115" s="135">
        <f t="shared" si="102"/>
        <v>0</v>
      </c>
      <c r="I115" s="139">
        <f t="shared" si="102"/>
        <v>47</v>
      </c>
      <c r="J115" s="70">
        <f t="shared" si="102"/>
        <v>0</v>
      </c>
      <c r="K115" s="139">
        <f t="shared" si="102"/>
        <v>0</v>
      </c>
      <c r="L115" s="421">
        <f t="shared" si="102"/>
        <v>0</v>
      </c>
      <c r="M115" s="420">
        <f t="shared" si="102"/>
        <v>0</v>
      </c>
      <c r="N115" s="135">
        <f t="shared" si="102"/>
        <v>0</v>
      </c>
      <c r="O115" s="139">
        <f>SUM(O116:O120)</f>
        <v>0</v>
      </c>
      <c r="P115" s="419"/>
      <c r="Q115" s="311"/>
      <c r="R115" s="483"/>
      <c r="S115" s="483"/>
      <c r="T115" s="483"/>
    </row>
    <row r="116" spans="1:20" hidden="1" x14ac:dyDescent="0.25">
      <c r="A116" s="43">
        <v>2261</v>
      </c>
      <c r="B116" s="69" t="s">
        <v>125</v>
      </c>
      <c r="C116" s="358">
        <f t="shared" si="100"/>
        <v>0</v>
      </c>
      <c r="D116" s="417"/>
      <c r="E116" s="72"/>
      <c r="F116" s="140">
        <f t="shared" ref="F116:F120" si="103">D116+E116</f>
        <v>0</v>
      </c>
      <c r="G116" s="418"/>
      <c r="H116" s="72"/>
      <c r="I116" s="139">
        <f t="shared" ref="I116:I120" si="104">G116+H116</f>
        <v>0</v>
      </c>
      <c r="J116" s="417"/>
      <c r="K116" s="72"/>
      <c r="L116" s="140">
        <f t="shared" ref="L116:L120" si="105">J116+K116</f>
        <v>0</v>
      </c>
      <c r="M116" s="418"/>
      <c r="N116" s="72"/>
      <c r="O116" s="139">
        <f t="shared" ref="O116:O120" si="106">M116+N116</f>
        <v>0</v>
      </c>
      <c r="P116" s="419"/>
      <c r="Q116" s="311"/>
      <c r="R116" s="483"/>
      <c r="S116" s="483"/>
      <c r="T116" s="483"/>
    </row>
    <row r="117" spans="1:20" hidden="1" x14ac:dyDescent="0.25">
      <c r="A117" s="43">
        <v>2262</v>
      </c>
      <c r="B117" s="69" t="s">
        <v>126</v>
      </c>
      <c r="C117" s="358">
        <f t="shared" si="100"/>
        <v>0</v>
      </c>
      <c r="D117" s="417"/>
      <c r="E117" s="72"/>
      <c r="F117" s="140">
        <f t="shared" si="103"/>
        <v>0</v>
      </c>
      <c r="G117" s="418"/>
      <c r="H117" s="72"/>
      <c r="I117" s="139">
        <f t="shared" si="104"/>
        <v>0</v>
      </c>
      <c r="J117" s="417"/>
      <c r="K117" s="72"/>
      <c r="L117" s="140">
        <f t="shared" si="105"/>
        <v>0</v>
      </c>
      <c r="M117" s="418"/>
      <c r="N117" s="72"/>
      <c r="O117" s="139">
        <f t="shared" si="106"/>
        <v>0</v>
      </c>
      <c r="P117" s="419"/>
      <c r="Q117" s="311"/>
      <c r="R117" s="483"/>
      <c r="S117" s="483"/>
      <c r="T117" s="483"/>
    </row>
    <row r="118" spans="1:20" hidden="1" x14ac:dyDescent="0.25">
      <c r="A118" s="43">
        <v>2263</v>
      </c>
      <c r="B118" s="69" t="s">
        <v>127</v>
      </c>
      <c r="C118" s="358">
        <f t="shared" si="100"/>
        <v>0</v>
      </c>
      <c r="D118" s="417"/>
      <c r="E118" s="72"/>
      <c r="F118" s="140">
        <f t="shared" si="103"/>
        <v>0</v>
      </c>
      <c r="G118" s="418"/>
      <c r="H118" s="72"/>
      <c r="I118" s="139">
        <f t="shared" si="104"/>
        <v>0</v>
      </c>
      <c r="J118" s="417"/>
      <c r="K118" s="72"/>
      <c r="L118" s="140">
        <f t="shared" si="105"/>
        <v>0</v>
      </c>
      <c r="M118" s="418"/>
      <c r="N118" s="72"/>
      <c r="O118" s="139">
        <f t="shared" si="106"/>
        <v>0</v>
      </c>
      <c r="P118" s="419"/>
      <c r="Q118" s="311"/>
      <c r="R118" s="483"/>
      <c r="S118" s="483"/>
      <c r="T118" s="483"/>
    </row>
    <row r="119" spans="1:20" ht="24" hidden="1" x14ac:dyDescent="0.25">
      <c r="A119" s="43">
        <v>2264</v>
      </c>
      <c r="B119" s="69" t="s">
        <v>128</v>
      </c>
      <c r="C119" s="358">
        <f t="shared" si="100"/>
        <v>0</v>
      </c>
      <c r="D119" s="417"/>
      <c r="E119" s="72"/>
      <c r="F119" s="140">
        <f t="shared" si="103"/>
        <v>0</v>
      </c>
      <c r="G119" s="418"/>
      <c r="H119" s="72"/>
      <c r="I119" s="139">
        <f t="shared" si="104"/>
        <v>0</v>
      </c>
      <c r="J119" s="417"/>
      <c r="K119" s="72"/>
      <c r="L119" s="140">
        <f t="shared" si="105"/>
        <v>0</v>
      </c>
      <c r="M119" s="418"/>
      <c r="N119" s="72"/>
      <c r="O119" s="139">
        <f t="shared" si="106"/>
        <v>0</v>
      </c>
      <c r="P119" s="419"/>
      <c r="Q119" s="311"/>
      <c r="R119" s="483"/>
      <c r="S119" s="483"/>
      <c r="T119" s="483"/>
    </row>
    <row r="120" spans="1:20" x14ac:dyDescent="0.25">
      <c r="A120" s="43">
        <v>2269</v>
      </c>
      <c r="B120" s="69" t="s">
        <v>129</v>
      </c>
      <c r="C120" s="358">
        <f t="shared" si="100"/>
        <v>47</v>
      </c>
      <c r="D120" s="417"/>
      <c r="E120" s="136"/>
      <c r="F120" s="421">
        <f t="shared" si="103"/>
        <v>0</v>
      </c>
      <c r="G120" s="418">
        <v>47</v>
      </c>
      <c r="H120" s="72"/>
      <c r="I120" s="139">
        <f t="shared" si="104"/>
        <v>47</v>
      </c>
      <c r="J120" s="417"/>
      <c r="K120" s="136"/>
      <c r="L120" s="421">
        <f t="shared" si="105"/>
        <v>0</v>
      </c>
      <c r="M120" s="418"/>
      <c r="N120" s="72"/>
      <c r="O120" s="139">
        <f t="shared" si="106"/>
        <v>0</v>
      </c>
      <c r="P120" s="419"/>
      <c r="Q120" s="311"/>
      <c r="R120" s="483"/>
      <c r="S120" s="483"/>
      <c r="T120" s="483"/>
    </row>
    <row r="121" spans="1:20" x14ac:dyDescent="0.25">
      <c r="A121" s="138">
        <v>2270</v>
      </c>
      <c r="B121" s="69" t="s">
        <v>130</v>
      </c>
      <c r="C121" s="358">
        <f t="shared" si="100"/>
        <v>42562</v>
      </c>
      <c r="D121" s="70">
        <f t="shared" ref="D121:E121" si="107">SUM(D122:D126)</f>
        <v>0</v>
      </c>
      <c r="E121" s="139">
        <f t="shared" si="107"/>
        <v>0</v>
      </c>
      <c r="F121" s="421">
        <f>SUM(F122:F126)</f>
        <v>0</v>
      </c>
      <c r="G121" s="420">
        <f t="shared" ref="G121:N121" si="108">SUM(G122:G126)</f>
        <v>52325</v>
      </c>
      <c r="H121" s="135">
        <f t="shared" si="108"/>
        <v>-9763</v>
      </c>
      <c r="I121" s="139">
        <f t="shared" si="108"/>
        <v>42562</v>
      </c>
      <c r="J121" s="70">
        <f t="shared" si="108"/>
        <v>0</v>
      </c>
      <c r="K121" s="139">
        <f t="shared" si="108"/>
        <v>0</v>
      </c>
      <c r="L121" s="421">
        <f t="shared" si="108"/>
        <v>0</v>
      </c>
      <c r="M121" s="420">
        <f t="shared" si="108"/>
        <v>0</v>
      </c>
      <c r="N121" s="135">
        <f t="shared" si="108"/>
        <v>0</v>
      </c>
      <c r="O121" s="139">
        <f>SUM(O122:O126)</f>
        <v>0</v>
      </c>
      <c r="P121" s="419"/>
      <c r="Q121" s="311"/>
      <c r="R121" s="483"/>
      <c r="S121" s="483"/>
      <c r="T121" s="483"/>
    </row>
    <row r="122" spans="1:20" hidden="1" x14ac:dyDescent="0.25">
      <c r="A122" s="43">
        <v>2272</v>
      </c>
      <c r="B122" s="148" t="s">
        <v>131</v>
      </c>
      <c r="C122" s="358">
        <f t="shared" si="100"/>
        <v>0</v>
      </c>
      <c r="D122" s="417"/>
      <c r="E122" s="72"/>
      <c r="F122" s="140">
        <f t="shared" ref="F122:F126" si="109">D122+E122</f>
        <v>0</v>
      </c>
      <c r="G122" s="418"/>
      <c r="H122" s="72"/>
      <c r="I122" s="139">
        <f t="shared" ref="I122:I126" si="110">G122+H122</f>
        <v>0</v>
      </c>
      <c r="J122" s="417"/>
      <c r="K122" s="72"/>
      <c r="L122" s="140">
        <f t="shared" ref="L122:L126" si="111">J122+K122</f>
        <v>0</v>
      </c>
      <c r="M122" s="418"/>
      <c r="N122" s="72"/>
      <c r="O122" s="139">
        <f t="shared" ref="O122:O126" si="112">M122+N122</f>
        <v>0</v>
      </c>
      <c r="P122" s="419"/>
      <c r="Q122" s="311"/>
      <c r="R122" s="483"/>
      <c r="S122" s="483"/>
      <c r="T122" s="483"/>
    </row>
    <row r="123" spans="1:20" ht="24" hidden="1" x14ac:dyDescent="0.25">
      <c r="A123" s="43">
        <v>2274</v>
      </c>
      <c r="B123" s="149" t="s">
        <v>132</v>
      </c>
      <c r="C123" s="358">
        <f t="shared" si="100"/>
        <v>0</v>
      </c>
      <c r="D123" s="417"/>
      <c r="E123" s="72"/>
      <c r="F123" s="140">
        <f t="shared" si="109"/>
        <v>0</v>
      </c>
      <c r="G123" s="418"/>
      <c r="H123" s="72"/>
      <c r="I123" s="139">
        <f t="shared" si="110"/>
        <v>0</v>
      </c>
      <c r="J123" s="417"/>
      <c r="K123" s="72"/>
      <c r="L123" s="140">
        <f t="shared" si="111"/>
        <v>0</v>
      </c>
      <c r="M123" s="418"/>
      <c r="N123" s="72"/>
      <c r="O123" s="139">
        <f t="shared" si="112"/>
        <v>0</v>
      </c>
      <c r="P123" s="419"/>
      <c r="Q123" s="311"/>
      <c r="R123" s="483"/>
      <c r="S123" s="483"/>
      <c r="T123" s="483"/>
    </row>
    <row r="124" spans="1:20" ht="24" x14ac:dyDescent="0.25">
      <c r="A124" s="43">
        <v>2275</v>
      </c>
      <c r="B124" s="69" t="s">
        <v>133</v>
      </c>
      <c r="C124" s="358">
        <f t="shared" si="100"/>
        <v>41056</v>
      </c>
      <c r="D124" s="417"/>
      <c r="E124" s="136"/>
      <c r="F124" s="421">
        <f t="shared" si="109"/>
        <v>0</v>
      </c>
      <c r="G124" s="418">
        <v>50819</v>
      </c>
      <c r="H124" s="72">
        <v>-9763</v>
      </c>
      <c r="I124" s="139">
        <f>G124+H124</f>
        <v>41056</v>
      </c>
      <c r="J124" s="417"/>
      <c r="K124" s="136"/>
      <c r="L124" s="421">
        <f t="shared" si="111"/>
        <v>0</v>
      </c>
      <c r="M124" s="418"/>
      <c r="N124" s="72"/>
      <c r="O124" s="139">
        <f t="shared" si="112"/>
        <v>0</v>
      </c>
      <c r="P124" s="419" t="s">
        <v>625</v>
      </c>
      <c r="Q124" s="311"/>
      <c r="R124" s="483"/>
      <c r="S124" s="483"/>
      <c r="T124" s="483"/>
    </row>
    <row r="125" spans="1:20" ht="36" hidden="1" x14ac:dyDescent="0.25">
      <c r="A125" s="43">
        <v>2276</v>
      </c>
      <c r="B125" s="69" t="s">
        <v>134</v>
      </c>
      <c r="C125" s="358">
        <f t="shared" si="100"/>
        <v>0</v>
      </c>
      <c r="D125" s="417"/>
      <c r="E125" s="72"/>
      <c r="F125" s="140">
        <f t="shared" si="109"/>
        <v>0</v>
      </c>
      <c r="G125" s="418"/>
      <c r="H125" s="72"/>
      <c r="I125" s="139">
        <f t="shared" si="110"/>
        <v>0</v>
      </c>
      <c r="J125" s="417"/>
      <c r="K125" s="72"/>
      <c r="L125" s="140">
        <f t="shared" si="111"/>
        <v>0</v>
      </c>
      <c r="M125" s="418"/>
      <c r="N125" s="72"/>
      <c r="O125" s="139">
        <f t="shared" si="112"/>
        <v>0</v>
      </c>
      <c r="P125" s="419"/>
      <c r="Q125" s="311"/>
      <c r="R125" s="483"/>
      <c r="S125" s="483"/>
      <c r="T125" s="483"/>
    </row>
    <row r="126" spans="1:20" ht="24" x14ac:dyDescent="0.25">
      <c r="A126" s="43">
        <v>2279</v>
      </c>
      <c r="B126" s="69" t="s">
        <v>135</v>
      </c>
      <c r="C126" s="358">
        <f t="shared" si="100"/>
        <v>1506</v>
      </c>
      <c r="D126" s="417"/>
      <c r="E126" s="136"/>
      <c r="F126" s="421">
        <f t="shared" si="109"/>
        <v>0</v>
      </c>
      <c r="G126" s="418">
        <v>1506</v>
      </c>
      <c r="H126" s="72"/>
      <c r="I126" s="139">
        <f t="shared" si="110"/>
        <v>1506</v>
      </c>
      <c r="J126" s="417"/>
      <c r="K126" s="136"/>
      <c r="L126" s="421">
        <f t="shared" si="111"/>
        <v>0</v>
      </c>
      <c r="M126" s="418"/>
      <c r="N126" s="72"/>
      <c r="O126" s="139">
        <f t="shared" si="112"/>
        <v>0</v>
      </c>
      <c r="P126" s="419"/>
      <c r="Q126" s="311"/>
      <c r="R126" s="483"/>
      <c r="S126" s="483"/>
      <c r="T126" s="483"/>
    </row>
    <row r="127" spans="1:20" ht="24" hidden="1" x14ac:dyDescent="0.25">
      <c r="A127" s="513">
        <v>2280</v>
      </c>
      <c r="B127" s="63" t="s">
        <v>136</v>
      </c>
      <c r="C127" s="353">
        <f t="shared" si="100"/>
        <v>0</v>
      </c>
      <c r="D127" s="64">
        <f t="shared" ref="D127:O127" si="113">SUM(D128)</f>
        <v>0</v>
      </c>
      <c r="E127" s="132">
        <f>SUM(E128)</f>
        <v>0</v>
      </c>
      <c r="F127" s="146">
        <f t="shared" si="113"/>
        <v>0</v>
      </c>
      <c r="G127" s="426">
        <f t="shared" si="113"/>
        <v>0</v>
      </c>
      <c r="H127" s="132">
        <f t="shared" si="113"/>
        <v>0</v>
      </c>
      <c r="I127" s="150">
        <f t="shared" si="113"/>
        <v>0</v>
      </c>
      <c r="J127" s="64">
        <f t="shared" si="113"/>
        <v>0</v>
      </c>
      <c r="K127" s="132">
        <f t="shared" si="113"/>
        <v>0</v>
      </c>
      <c r="L127" s="146">
        <f t="shared" si="113"/>
        <v>0</v>
      </c>
      <c r="M127" s="426">
        <f t="shared" si="113"/>
        <v>0</v>
      </c>
      <c r="N127" s="132">
        <f t="shared" si="113"/>
        <v>0</v>
      </c>
      <c r="O127" s="139">
        <f t="shared" si="113"/>
        <v>0</v>
      </c>
      <c r="P127" s="419"/>
      <c r="Q127" s="311"/>
      <c r="R127" s="483"/>
      <c r="S127" s="483"/>
      <c r="T127" s="483"/>
    </row>
    <row r="128" spans="1:20" ht="24" hidden="1" x14ac:dyDescent="0.25">
      <c r="A128" s="43">
        <v>2283</v>
      </c>
      <c r="B128" s="69" t="s">
        <v>137</v>
      </c>
      <c r="C128" s="358">
        <f t="shared" si="100"/>
        <v>0</v>
      </c>
      <c r="D128" s="417"/>
      <c r="E128" s="72"/>
      <c r="F128" s="140">
        <f>D128+E128</f>
        <v>0</v>
      </c>
      <c r="G128" s="418"/>
      <c r="H128" s="72"/>
      <c r="I128" s="139">
        <f>G128+H128</f>
        <v>0</v>
      </c>
      <c r="J128" s="417"/>
      <c r="K128" s="72"/>
      <c r="L128" s="140">
        <f>J128+K128</f>
        <v>0</v>
      </c>
      <c r="M128" s="418"/>
      <c r="N128" s="72"/>
      <c r="O128" s="139">
        <f>M128+N128</f>
        <v>0</v>
      </c>
      <c r="P128" s="419"/>
      <c r="Q128" s="311"/>
      <c r="R128" s="483"/>
      <c r="S128" s="483"/>
      <c r="T128" s="483"/>
    </row>
    <row r="129" spans="1:20" ht="38.25" customHeight="1" x14ac:dyDescent="0.25">
      <c r="A129" s="55">
        <v>2300</v>
      </c>
      <c r="B129" s="127" t="s">
        <v>138</v>
      </c>
      <c r="C129" s="347">
        <f t="shared" si="100"/>
        <v>101287</v>
      </c>
      <c r="D129" s="56">
        <f t="shared" ref="D129:E129" si="114">SUM(D130,D135,D139,D140,D143,D150,D158,D159,D162)</f>
        <v>0</v>
      </c>
      <c r="E129" s="144">
        <f t="shared" si="114"/>
        <v>0</v>
      </c>
      <c r="F129" s="424">
        <f>SUM(F130,F135,F139,F140,F143,F150,F158,F159,F162)</f>
        <v>0</v>
      </c>
      <c r="G129" s="412">
        <f t="shared" ref="G129:N129" si="115">SUM(G130,G135,G139,G140,G143,G150,G158,G159,G162)</f>
        <v>92494</v>
      </c>
      <c r="H129" s="57">
        <f t="shared" si="115"/>
        <v>0</v>
      </c>
      <c r="I129" s="144">
        <f t="shared" si="115"/>
        <v>92494</v>
      </c>
      <c r="J129" s="56">
        <f t="shared" si="115"/>
        <v>8793</v>
      </c>
      <c r="K129" s="144">
        <f t="shared" si="115"/>
        <v>0</v>
      </c>
      <c r="L129" s="424">
        <f t="shared" si="115"/>
        <v>8793</v>
      </c>
      <c r="M129" s="412">
        <f t="shared" si="115"/>
        <v>0</v>
      </c>
      <c r="N129" s="57">
        <f t="shared" si="115"/>
        <v>0</v>
      </c>
      <c r="O129" s="144">
        <f>SUM(O130,O135,O139,O140,O143,O150,O158,O159,O162)</f>
        <v>0</v>
      </c>
      <c r="P129" s="430"/>
      <c r="Q129" s="311"/>
      <c r="R129" s="483"/>
      <c r="S129" s="483"/>
      <c r="T129" s="483"/>
    </row>
    <row r="130" spans="1:20" ht="24" x14ac:dyDescent="0.25">
      <c r="A130" s="513">
        <v>2310</v>
      </c>
      <c r="B130" s="63" t="s">
        <v>139</v>
      </c>
      <c r="C130" s="353">
        <f t="shared" si="100"/>
        <v>11817</v>
      </c>
      <c r="D130" s="64">
        <f t="shared" ref="D130:O130" si="116">SUM(D131:D134)</f>
        <v>0</v>
      </c>
      <c r="E130" s="150">
        <f t="shared" si="116"/>
        <v>0</v>
      </c>
      <c r="F130" s="427">
        <f t="shared" si="116"/>
        <v>0</v>
      </c>
      <c r="G130" s="426">
        <f t="shared" si="116"/>
        <v>11498</v>
      </c>
      <c r="H130" s="132">
        <f t="shared" si="116"/>
        <v>0</v>
      </c>
      <c r="I130" s="150">
        <f t="shared" si="116"/>
        <v>11498</v>
      </c>
      <c r="J130" s="64">
        <f t="shared" si="116"/>
        <v>319</v>
      </c>
      <c r="K130" s="150">
        <f t="shared" si="116"/>
        <v>0</v>
      </c>
      <c r="L130" s="427">
        <f t="shared" si="116"/>
        <v>319</v>
      </c>
      <c r="M130" s="426">
        <f t="shared" si="116"/>
        <v>0</v>
      </c>
      <c r="N130" s="132">
        <f t="shared" si="116"/>
        <v>0</v>
      </c>
      <c r="O130" s="150">
        <f t="shared" si="116"/>
        <v>0</v>
      </c>
      <c r="P130" s="416"/>
      <c r="Q130" s="311"/>
      <c r="R130" s="483"/>
      <c r="S130" s="483"/>
      <c r="T130" s="483"/>
    </row>
    <row r="131" spans="1:20" x14ac:dyDescent="0.25">
      <c r="A131" s="43">
        <v>2311</v>
      </c>
      <c r="B131" s="69" t="s">
        <v>140</v>
      </c>
      <c r="C131" s="358">
        <f t="shared" si="100"/>
        <v>2327</v>
      </c>
      <c r="D131" s="417"/>
      <c r="E131" s="136"/>
      <c r="F131" s="421">
        <f t="shared" ref="F131:F134" si="117">D131+E131</f>
        <v>0</v>
      </c>
      <c r="G131" s="418">
        <v>2008</v>
      </c>
      <c r="H131" s="72"/>
      <c r="I131" s="139">
        <f t="shared" ref="I131:I134" si="118">G131+H131</f>
        <v>2008</v>
      </c>
      <c r="J131" s="417">
        <v>319</v>
      </c>
      <c r="K131" s="136"/>
      <c r="L131" s="421">
        <f t="shared" ref="L131:L134" si="119">J131+K131</f>
        <v>319</v>
      </c>
      <c r="M131" s="418"/>
      <c r="N131" s="72"/>
      <c r="O131" s="139">
        <f t="shared" ref="O131:O134" si="120">M131+N131</f>
        <v>0</v>
      </c>
      <c r="P131" s="419"/>
      <c r="Q131" s="311"/>
      <c r="R131" s="483"/>
      <c r="S131" s="483"/>
      <c r="T131" s="483"/>
    </row>
    <row r="132" spans="1:20" x14ac:dyDescent="0.25">
      <c r="A132" s="43">
        <v>2312</v>
      </c>
      <c r="B132" s="69" t="s">
        <v>141</v>
      </c>
      <c r="C132" s="358">
        <f t="shared" si="100"/>
        <v>8550</v>
      </c>
      <c r="D132" s="417"/>
      <c r="E132" s="136"/>
      <c r="F132" s="421">
        <f t="shared" si="117"/>
        <v>0</v>
      </c>
      <c r="G132" s="418">
        <v>8550</v>
      </c>
      <c r="H132" s="72"/>
      <c r="I132" s="139">
        <f t="shared" si="118"/>
        <v>8550</v>
      </c>
      <c r="J132" s="417"/>
      <c r="K132" s="136"/>
      <c r="L132" s="421">
        <f t="shared" si="119"/>
        <v>0</v>
      </c>
      <c r="M132" s="418"/>
      <c r="N132" s="72"/>
      <c r="O132" s="139">
        <f t="shared" si="120"/>
        <v>0</v>
      </c>
      <c r="P132" s="419"/>
      <c r="Q132" s="311"/>
      <c r="R132" s="483"/>
      <c r="S132" s="483"/>
      <c r="T132" s="483"/>
    </row>
    <row r="133" spans="1:20" hidden="1" x14ac:dyDescent="0.25">
      <c r="A133" s="43">
        <v>2313</v>
      </c>
      <c r="B133" s="69" t="s">
        <v>142</v>
      </c>
      <c r="C133" s="358">
        <f t="shared" si="100"/>
        <v>0</v>
      </c>
      <c r="D133" s="417"/>
      <c r="E133" s="72"/>
      <c r="F133" s="140">
        <f t="shared" si="117"/>
        <v>0</v>
      </c>
      <c r="G133" s="418"/>
      <c r="H133" s="72"/>
      <c r="I133" s="139">
        <f t="shared" si="118"/>
        <v>0</v>
      </c>
      <c r="J133" s="417"/>
      <c r="K133" s="72"/>
      <c r="L133" s="140">
        <f t="shared" si="119"/>
        <v>0</v>
      </c>
      <c r="M133" s="418"/>
      <c r="N133" s="72"/>
      <c r="O133" s="139">
        <f t="shared" si="120"/>
        <v>0</v>
      </c>
      <c r="P133" s="419"/>
      <c r="Q133" s="311"/>
      <c r="R133" s="483"/>
      <c r="S133" s="483"/>
      <c r="T133" s="483"/>
    </row>
    <row r="134" spans="1:20" ht="47.25" customHeight="1" x14ac:dyDescent="0.25">
      <c r="A134" s="43">
        <v>2314</v>
      </c>
      <c r="B134" s="69" t="s">
        <v>143</v>
      </c>
      <c r="C134" s="358">
        <f t="shared" si="100"/>
        <v>940</v>
      </c>
      <c r="D134" s="417"/>
      <c r="E134" s="136"/>
      <c r="F134" s="421">
        <f t="shared" si="117"/>
        <v>0</v>
      </c>
      <c r="G134" s="418">
        <v>940</v>
      </c>
      <c r="H134" s="72"/>
      <c r="I134" s="139">
        <f t="shared" si="118"/>
        <v>940</v>
      </c>
      <c r="J134" s="417"/>
      <c r="K134" s="136"/>
      <c r="L134" s="421">
        <f t="shared" si="119"/>
        <v>0</v>
      </c>
      <c r="M134" s="418"/>
      <c r="N134" s="72"/>
      <c r="O134" s="139">
        <f t="shared" si="120"/>
        <v>0</v>
      </c>
      <c r="P134" s="419"/>
      <c r="Q134" s="311"/>
      <c r="R134" s="483"/>
      <c r="S134" s="483"/>
      <c r="T134" s="483"/>
    </row>
    <row r="135" spans="1:20" x14ac:dyDescent="0.25">
      <c r="A135" s="138">
        <v>2320</v>
      </c>
      <c r="B135" s="69" t="s">
        <v>144</v>
      </c>
      <c r="C135" s="358">
        <f t="shared" si="100"/>
        <v>21077</v>
      </c>
      <c r="D135" s="70">
        <f t="shared" ref="D135" si="121">SUM(D136:D138)</f>
        <v>0</v>
      </c>
      <c r="E135" s="139">
        <f>SUM(E136:E138)</f>
        <v>0</v>
      </c>
      <c r="F135" s="421">
        <f>SUM(F136:F138)</f>
        <v>0</v>
      </c>
      <c r="G135" s="420">
        <f t="shared" ref="G135" si="122">SUM(G136:G138)</f>
        <v>19570</v>
      </c>
      <c r="H135" s="135">
        <f>SUM(H136:H138)</f>
        <v>0</v>
      </c>
      <c r="I135" s="139">
        <f t="shared" ref="I135:N135" si="123">SUM(I136:I138)</f>
        <v>19570</v>
      </c>
      <c r="J135" s="70">
        <f t="shared" si="123"/>
        <v>1507</v>
      </c>
      <c r="K135" s="139">
        <f t="shared" si="123"/>
        <v>0</v>
      </c>
      <c r="L135" s="421">
        <f t="shared" si="123"/>
        <v>1507</v>
      </c>
      <c r="M135" s="420">
        <f t="shared" si="123"/>
        <v>0</v>
      </c>
      <c r="N135" s="135">
        <f t="shared" si="123"/>
        <v>0</v>
      </c>
      <c r="O135" s="139">
        <f>SUM(O136:O138)</f>
        <v>0</v>
      </c>
      <c r="P135" s="419"/>
      <c r="Q135" s="311"/>
      <c r="R135" s="483"/>
      <c r="S135" s="483"/>
      <c r="T135" s="483"/>
    </row>
    <row r="136" spans="1:20" x14ac:dyDescent="0.25">
      <c r="A136" s="43">
        <v>2321</v>
      </c>
      <c r="B136" s="69" t="s">
        <v>145</v>
      </c>
      <c r="C136" s="358">
        <f t="shared" si="100"/>
        <v>14133</v>
      </c>
      <c r="D136" s="417"/>
      <c r="E136" s="136"/>
      <c r="F136" s="421">
        <f t="shared" ref="F136:F139" si="124">D136+E136</f>
        <v>0</v>
      </c>
      <c r="G136" s="418">
        <v>13576</v>
      </c>
      <c r="H136" s="72"/>
      <c r="I136" s="139">
        <f t="shared" ref="I136:I139" si="125">G136+H136</f>
        <v>13576</v>
      </c>
      <c r="J136" s="417">
        <v>557</v>
      </c>
      <c r="K136" s="136"/>
      <c r="L136" s="421">
        <f t="shared" ref="L136:L139" si="126">J136+K136</f>
        <v>557</v>
      </c>
      <c r="M136" s="418"/>
      <c r="N136" s="72"/>
      <c r="O136" s="139">
        <f t="shared" ref="O136:O139" si="127">M136+N136</f>
        <v>0</v>
      </c>
      <c r="P136" s="419"/>
      <c r="Q136" s="311"/>
      <c r="R136" s="483"/>
      <c r="S136" s="483"/>
      <c r="T136" s="483"/>
    </row>
    <row r="137" spans="1:20" x14ac:dyDescent="0.25">
      <c r="A137" s="43">
        <v>2322</v>
      </c>
      <c r="B137" s="69" t="s">
        <v>146</v>
      </c>
      <c r="C137" s="358">
        <f t="shared" si="100"/>
        <v>6944</v>
      </c>
      <c r="D137" s="417"/>
      <c r="E137" s="136"/>
      <c r="F137" s="421">
        <f t="shared" si="124"/>
        <v>0</v>
      </c>
      <c r="G137" s="418">
        <v>5994</v>
      </c>
      <c r="H137" s="72"/>
      <c r="I137" s="139">
        <f t="shared" si="125"/>
        <v>5994</v>
      </c>
      <c r="J137" s="417">
        <v>950</v>
      </c>
      <c r="K137" s="136"/>
      <c r="L137" s="421">
        <f t="shared" si="126"/>
        <v>950</v>
      </c>
      <c r="M137" s="418"/>
      <c r="N137" s="72"/>
      <c r="O137" s="139">
        <f t="shared" si="127"/>
        <v>0</v>
      </c>
      <c r="P137" s="419"/>
      <c r="Q137" s="311"/>
      <c r="R137" s="483"/>
      <c r="S137" s="483"/>
      <c r="T137" s="483"/>
    </row>
    <row r="138" spans="1:20" ht="10.5" hidden="1" customHeight="1" x14ac:dyDescent="0.25">
      <c r="A138" s="43">
        <v>2329</v>
      </c>
      <c r="B138" s="69" t="s">
        <v>147</v>
      </c>
      <c r="C138" s="358">
        <f t="shared" si="100"/>
        <v>0</v>
      </c>
      <c r="D138" s="417"/>
      <c r="E138" s="72"/>
      <c r="F138" s="140">
        <f t="shared" si="124"/>
        <v>0</v>
      </c>
      <c r="G138" s="418"/>
      <c r="H138" s="72"/>
      <c r="I138" s="139">
        <f t="shared" si="125"/>
        <v>0</v>
      </c>
      <c r="J138" s="417"/>
      <c r="K138" s="72"/>
      <c r="L138" s="140">
        <f t="shared" si="126"/>
        <v>0</v>
      </c>
      <c r="M138" s="418"/>
      <c r="N138" s="72"/>
      <c r="O138" s="139">
        <f t="shared" si="127"/>
        <v>0</v>
      </c>
      <c r="P138" s="419"/>
      <c r="Q138" s="311"/>
      <c r="R138" s="483"/>
      <c r="S138" s="483"/>
      <c r="T138" s="483"/>
    </row>
    <row r="139" spans="1:20" hidden="1" x14ac:dyDescent="0.25">
      <c r="A139" s="138">
        <v>2330</v>
      </c>
      <c r="B139" s="69" t="s">
        <v>148</v>
      </c>
      <c r="C139" s="358">
        <f t="shared" si="100"/>
        <v>0</v>
      </c>
      <c r="D139" s="417"/>
      <c r="E139" s="72"/>
      <c r="F139" s="140">
        <f t="shared" si="124"/>
        <v>0</v>
      </c>
      <c r="G139" s="418"/>
      <c r="H139" s="72"/>
      <c r="I139" s="139">
        <f t="shared" si="125"/>
        <v>0</v>
      </c>
      <c r="J139" s="417"/>
      <c r="K139" s="72"/>
      <c r="L139" s="140">
        <f t="shared" si="126"/>
        <v>0</v>
      </c>
      <c r="M139" s="418"/>
      <c r="N139" s="72"/>
      <c r="O139" s="139">
        <f t="shared" si="127"/>
        <v>0</v>
      </c>
      <c r="P139" s="419"/>
      <c r="Q139" s="311"/>
      <c r="R139" s="483"/>
      <c r="S139" s="483"/>
      <c r="T139" s="483"/>
    </row>
    <row r="140" spans="1:20" ht="48" x14ac:dyDescent="0.25">
      <c r="A140" s="138">
        <v>2340</v>
      </c>
      <c r="B140" s="69" t="s">
        <v>149</v>
      </c>
      <c r="C140" s="358">
        <f t="shared" si="100"/>
        <v>1566</v>
      </c>
      <c r="D140" s="70">
        <f t="shared" ref="D140" si="128">SUM(D141:D142)</f>
        <v>0</v>
      </c>
      <c r="E140" s="139">
        <f>SUM(E141:E142)</f>
        <v>0</v>
      </c>
      <c r="F140" s="421">
        <f>SUM(F141:F142)</f>
        <v>0</v>
      </c>
      <c r="G140" s="420">
        <f t="shared" ref="G140:N140" si="129">SUM(G141:G142)</f>
        <v>1566</v>
      </c>
      <c r="H140" s="135">
        <f t="shared" si="129"/>
        <v>0</v>
      </c>
      <c r="I140" s="139">
        <f t="shared" si="129"/>
        <v>1566</v>
      </c>
      <c r="J140" s="70">
        <f t="shared" si="129"/>
        <v>0</v>
      </c>
      <c r="K140" s="139">
        <f t="shared" si="129"/>
        <v>0</v>
      </c>
      <c r="L140" s="421">
        <f t="shared" si="129"/>
        <v>0</v>
      </c>
      <c r="M140" s="420">
        <f t="shared" si="129"/>
        <v>0</v>
      </c>
      <c r="N140" s="135">
        <f t="shared" si="129"/>
        <v>0</v>
      </c>
      <c r="O140" s="139">
        <f>SUM(O141:O142)</f>
        <v>0</v>
      </c>
      <c r="P140" s="419"/>
      <c r="Q140" s="311"/>
      <c r="R140" s="483"/>
      <c r="S140" s="483"/>
      <c r="T140" s="483"/>
    </row>
    <row r="141" spans="1:20" x14ac:dyDescent="0.25">
      <c r="A141" s="43">
        <v>2341</v>
      </c>
      <c r="B141" s="69" t="s">
        <v>150</v>
      </c>
      <c r="C141" s="358">
        <f t="shared" si="100"/>
        <v>1566</v>
      </c>
      <c r="D141" s="417"/>
      <c r="E141" s="136"/>
      <c r="F141" s="421">
        <f t="shared" ref="F141:F142" si="130">D141+E141</f>
        <v>0</v>
      </c>
      <c r="G141" s="418">
        <v>1566</v>
      </c>
      <c r="H141" s="72"/>
      <c r="I141" s="139">
        <f t="shared" ref="I141:I142" si="131">G141+H141</f>
        <v>1566</v>
      </c>
      <c r="J141" s="417"/>
      <c r="K141" s="136"/>
      <c r="L141" s="421">
        <f t="shared" ref="L141:L142" si="132">J141+K141</f>
        <v>0</v>
      </c>
      <c r="M141" s="418"/>
      <c r="N141" s="72"/>
      <c r="O141" s="139">
        <f t="shared" ref="O141:O142" si="133">M141+N141</f>
        <v>0</v>
      </c>
      <c r="P141" s="419"/>
      <c r="Q141" s="311"/>
      <c r="R141" s="483"/>
      <c r="S141" s="483"/>
      <c r="T141" s="483"/>
    </row>
    <row r="142" spans="1:20" ht="24" hidden="1" x14ac:dyDescent="0.25">
      <c r="A142" s="43">
        <v>2344</v>
      </c>
      <c r="B142" s="69" t="s">
        <v>151</v>
      </c>
      <c r="C142" s="358">
        <f t="shared" si="100"/>
        <v>0</v>
      </c>
      <c r="D142" s="417"/>
      <c r="E142" s="72"/>
      <c r="F142" s="140">
        <f t="shared" si="130"/>
        <v>0</v>
      </c>
      <c r="G142" s="418"/>
      <c r="H142" s="72"/>
      <c r="I142" s="139">
        <f t="shared" si="131"/>
        <v>0</v>
      </c>
      <c r="J142" s="417"/>
      <c r="K142" s="72"/>
      <c r="L142" s="140">
        <f t="shared" si="132"/>
        <v>0</v>
      </c>
      <c r="M142" s="418"/>
      <c r="N142" s="72"/>
      <c r="O142" s="139">
        <f t="shared" si="133"/>
        <v>0</v>
      </c>
      <c r="P142" s="419"/>
      <c r="Q142" s="311"/>
      <c r="R142" s="483"/>
      <c r="S142" s="483"/>
      <c r="T142" s="483"/>
    </row>
    <row r="143" spans="1:20" ht="24" x14ac:dyDescent="0.25">
      <c r="A143" s="129">
        <v>2350</v>
      </c>
      <c r="B143" s="93" t="s">
        <v>152</v>
      </c>
      <c r="C143" s="390">
        <f t="shared" si="100"/>
        <v>13339</v>
      </c>
      <c r="D143" s="99">
        <f t="shared" ref="D143" si="134">SUM(D144:D149)</f>
        <v>0</v>
      </c>
      <c r="E143" s="130">
        <f>SUM(E144:E149)</f>
        <v>0</v>
      </c>
      <c r="F143" s="415">
        <f>SUM(F144:F149)</f>
        <v>0</v>
      </c>
      <c r="G143" s="414">
        <f t="shared" ref="G143:N143" si="135">SUM(G144:G149)</f>
        <v>11942</v>
      </c>
      <c r="H143" s="100">
        <f t="shared" si="135"/>
        <v>0</v>
      </c>
      <c r="I143" s="130">
        <f t="shared" si="135"/>
        <v>11942</v>
      </c>
      <c r="J143" s="99">
        <f t="shared" si="135"/>
        <v>1397</v>
      </c>
      <c r="K143" s="130">
        <f t="shared" si="135"/>
        <v>0</v>
      </c>
      <c r="L143" s="415">
        <f t="shared" si="135"/>
        <v>1397</v>
      </c>
      <c r="M143" s="414">
        <f t="shared" si="135"/>
        <v>0</v>
      </c>
      <c r="N143" s="100">
        <f t="shared" si="135"/>
        <v>0</v>
      </c>
      <c r="O143" s="130">
        <f>SUM(O144:O149)</f>
        <v>0</v>
      </c>
      <c r="P143" s="423"/>
      <c r="Q143" s="311"/>
      <c r="R143" s="483"/>
      <c r="S143" s="483"/>
      <c r="T143" s="483"/>
    </row>
    <row r="144" spans="1:20" x14ac:dyDescent="0.25">
      <c r="A144" s="37">
        <v>2351</v>
      </c>
      <c r="B144" s="63" t="s">
        <v>153</v>
      </c>
      <c r="C144" s="353">
        <f t="shared" si="100"/>
        <v>7033</v>
      </c>
      <c r="D144" s="377"/>
      <c r="E144" s="133"/>
      <c r="F144" s="427">
        <f t="shared" ref="F144:F149" si="136">D144+E144</f>
        <v>0</v>
      </c>
      <c r="G144" s="376">
        <v>6594</v>
      </c>
      <c r="H144" s="66"/>
      <c r="I144" s="150">
        <f t="shared" ref="I144:I149" si="137">G144+H144</f>
        <v>6594</v>
      </c>
      <c r="J144" s="377">
        <v>439</v>
      </c>
      <c r="K144" s="133"/>
      <c r="L144" s="427">
        <f t="shared" ref="L144:L149" si="138">J144+K144</f>
        <v>439</v>
      </c>
      <c r="M144" s="376"/>
      <c r="N144" s="66"/>
      <c r="O144" s="150">
        <f t="shared" ref="O144:O149" si="139">M144+N144</f>
        <v>0</v>
      </c>
      <c r="P144" s="416"/>
      <c r="Q144" s="311"/>
      <c r="R144" s="483"/>
      <c r="S144" s="483"/>
      <c r="T144" s="483"/>
    </row>
    <row r="145" spans="1:20" x14ac:dyDescent="0.25">
      <c r="A145" s="43">
        <v>2352</v>
      </c>
      <c r="B145" s="69" t="s">
        <v>154</v>
      </c>
      <c r="C145" s="358">
        <f t="shared" si="100"/>
        <v>4385</v>
      </c>
      <c r="D145" s="417"/>
      <c r="E145" s="136"/>
      <c r="F145" s="421">
        <f t="shared" si="136"/>
        <v>0</v>
      </c>
      <c r="G145" s="418">
        <v>3946</v>
      </c>
      <c r="H145" s="72"/>
      <c r="I145" s="139">
        <f t="shared" si="137"/>
        <v>3946</v>
      </c>
      <c r="J145" s="417">
        <v>439</v>
      </c>
      <c r="K145" s="136"/>
      <c r="L145" s="421">
        <f t="shared" si="138"/>
        <v>439</v>
      </c>
      <c r="M145" s="418"/>
      <c r="N145" s="72"/>
      <c r="O145" s="139">
        <f t="shared" si="139"/>
        <v>0</v>
      </c>
      <c r="P145" s="419"/>
      <c r="Q145" s="311"/>
      <c r="R145" s="483"/>
      <c r="S145" s="483"/>
      <c r="T145" s="483"/>
    </row>
    <row r="146" spans="1:20" ht="24" x14ac:dyDescent="0.25">
      <c r="A146" s="43">
        <v>2353</v>
      </c>
      <c r="B146" s="69" t="s">
        <v>155</v>
      </c>
      <c r="C146" s="358">
        <f t="shared" si="100"/>
        <v>122</v>
      </c>
      <c r="D146" s="417"/>
      <c r="E146" s="136"/>
      <c r="F146" s="421">
        <f t="shared" si="136"/>
        <v>0</v>
      </c>
      <c r="G146" s="418">
        <v>122</v>
      </c>
      <c r="H146" s="72"/>
      <c r="I146" s="139">
        <f t="shared" si="137"/>
        <v>122</v>
      </c>
      <c r="J146" s="417"/>
      <c r="K146" s="136"/>
      <c r="L146" s="421">
        <f t="shared" si="138"/>
        <v>0</v>
      </c>
      <c r="M146" s="418"/>
      <c r="N146" s="72"/>
      <c r="O146" s="139">
        <f t="shared" si="139"/>
        <v>0</v>
      </c>
      <c r="P146" s="419"/>
      <c r="Q146" s="311"/>
      <c r="R146" s="483"/>
      <c r="S146" s="483"/>
      <c r="T146" s="483"/>
    </row>
    <row r="147" spans="1:20" ht="24" x14ac:dyDescent="0.25">
      <c r="A147" s="43">
        <v>2354</v>
      </c>
      <c r="B147" s="69" t="s">
        <v>156</v>
      </c>
      <c r="C147" s="358">
        <f t="shared" si="100"/>
        <v>1045</v>
      </c>
      <c r="D147" s="417"/>
      <c r="E147" s="136"/>
      <c r="F147" s="421">
        <f t="shared" si="136"/>
        <v>0</v>
      </c>
      <c r="G147" s="418">
        <v>583</v>
      </c>
      <c r="H147" s="72"/>
      <c r="I147" s="139">
        <f t="shared" si="137"/>
        <v>583</v>
      </c>
      <c r="J147" s="417">
        <v>462</v>
      </c>
      <c r="K147" s="136"/>
      <c r="L147" s="421">
        <f t="shared" si="138"/>
        <v>462</v>
      </c>
      <c r="M147" s="418"/>
      <c r="N147" s="72"/>
      <c r="O147" s="139">
        <f t="shared" si="139"/>
        <v>0</v>
      </c>
      <c r="P147" s="419"/>
      <c r="Q147" s="311"/>
      <c r="R147" s="483"/>
      <c r="S147" s="483"/>
      <c r="T147" s="483"/>
    </row>
    <row r="148" spans="1:20" ht="24" x14ac:dyDescent="0.25">
      <c r="A148" s="43">
        <v>2355</v>
      </c>
      <c r="B148" s="69" t="s">
        <v>157</v>
      </c>
      <c r="C148" s="358">
        <f t="shared" si="100"/>
        <v>754</v>
      </c>
      <c r="D148" s="417"/>
      <c r="E148" s="136"/>
      <c r="F148" s="421">
        <f t="shared" si="136"/>
        <v>0</v>
      </c>
      <c r="G148" s="418">
        <v>697</v>
      </c>
      <c r="H148" s="72"/>
      <c r="I148" s="139">
        <f t="shared" si="137"/>
        <v>697</v>
      </c>
      <c r="J148" s="417">
        <v>57</v>
      </c>
      <c r="K148" s="136"/>
      <c r="L148" s="421">
        <f t="shared" si="138"/>
        <v>57</v>
      </c>
      <c r="M148" s="418"/>
      <c r="N148" s="72"/>
      <c r="O148" s="139">
        <f t="shared" si="139"/>
        <v>0</v>
      </c>
      <c r="P148" s="419"/>
      <c r="Q148" s="311"/>
      <c r="R148" s="483"/>
      <c r="S148" s="483"/>
      <c r="T148" s="483"/>
    </row>
    <row r="149" spans="1:20" ht="24" hidden="1" x14ac:dyDescent="0.25">
      <c r="A149" s="43">
        <v>2359</v>
      </c>
      <c r="B149" s="69" t="s">
        <v>158</v>
      </c>
      <c r="C149" s="358">
        <f t="shared" si="100"/>
        <v>0</v>
      </c>
      <c r="D149" s="417"/>
      <c r="E149" s="72"/>
      <c r="F149" s="140">
        <f t="shared" si="136"/>
        <v>0</v>
      </c>
      <c r="G149" s="418"/>
      <c r="H149" s="72"/>
      <c r="I149" s="139">
        <f t="shared" si="137"/>
        <v>0</v>
      </c>
      <c r="J149" s="417"/>
      <c r="K149" s="72"/>
      <c r="L149" s="140">
        <f t="shared" si="138"/>
        <v>0</v>
      </c>
      <c r="M149" s="418"/>
      <c r="N149" s="72"/>
      <c r="O149" s="139">
        <f t="shared" si="139"/>
        <v>0</v>
      </c>
      <c r="P149" s="419"/>
      <c r="Q149" s="311"/>
      <c r="R149" s="483"/>
      <c r="S149" s="483"/>
      <c r="T149" s="483"/>
    </row>
    <row r="150" spans="1:20" ht="24.75" customHeight="1" x14ac:dyDescent="0.25">
      <c r="A150" s="138">
        <v>2360</v>
      </c>
      <c r="B150" s="69" t="s">
        <v>159</v>
      </c>
      <c r="C150" s="358">
        <f t="shared" si="100"/>
        <v>47239</v>
      </c>
      <c r="D150" s="70">
        <f t="shared" ref="D150" si="140">SUM(D151:D157)</f>
        <v>0</v>
      </c>
      <c r="E150" s="139">
        <f>SUM(E151:E157)</f>
        <v>0</v>
      </c>
      <c r="F150" s="421">
        <f>SUM(F151:F157)</f>
        <v>0</v>
      </c>
      <c r="G150" s="420">
        <f t="shared" ref="G150:N150" si="141">SUM(G151:G157)</f>
        <v>41904</v>
      </c>
      <c r="H150" s="135">
        <f t="shared" si="141"/>
        <v>0</v>
      </c>
      <c r="I150" s="139">
        <f t="shared" si="141"/>
        <v>41904</v>
      </c>
      <c r="J150" s="70">
        <f t="shared" si="141"/>
        <v>5335</v>
      </c>
      <c r="K150" s="139">
        <f t="shared" si="141"/>
        <v>0</v>
      </c>
      <c r="L150" s="421">
        <f t="shared" si="141"/>
        <v>5335</v>
      </c>
      <c r="M150" s="420">
        <f t="shared" si="141"/>
        <v>0</v>
      </c>
      <c r="N150" s="135">
        <f t="shared" si="141"/>
        <v>0</v>
      </c>
      <c r="O150" s="139">
        <f>SUM(O151:O157)</f>
        <v>0</v>
      </c>
      <c r="P150" s="419"/>
      <c r="Q150" s="311"/>
      <c r="R150" s="483"/>
      <c r="S150" s="483"/>
      <c r="T150" s="483"/>
    </row>
    <row r="151" spans="1:20" x14ac:dyDescent="0.25">
      <c r="A151" s="42">
        <v>2361</v>
      </c>
      <c r="B151" s="69" t="s">
        <v>160</v>
      </c>
      <c r="C151" s="358">
        <f t="shared" si="100"/>
        <v>5190</v>
      </c>
      <c r="D151" s="417"/>
      <c r="E151" s="136"/>
      <c r="F151" s="421">
        <f t="shared" ref="F151:F158" si="142">D151+E151</f>
        <v>0</v>
      </c>
      <c r="G151" s="418">
        <v>4500</v>
      </c>
      <c r="H151" s="72"/>
      <c r="I151" s="139">
        <f t="shared" ref="I151:I158" si="143">G151+H151</f>
        <v>4500</v>
      </c>
      <c r="J151" s="417">
        <v>690</v>
      </c>
      <c r="K151" s="136"/>
      <c r="L151" s="421">
        <f t="shared" ref="L151:L158" si="144">J151+K151</f>
        <v>690</v>
      </c>
      <c r="M151" s="418"/>
      <c r="N151" s="72"/>
      <c r="O151" s="139">
        <f t="shared" ref="O151:O158" si="145">M151+N151</f>
        <v>0</v>
      </c>
      <c r="P151" s="419"/>
      <c r="Q151" s="311"/>
      <c r="R151" s="483"/>
      <c r="S151" s="483"/>
      <c r="T151" s="483"/>
    </row>
    <row r="152" spans="1:20" ht="24" x14ac:dyDescent="0.25">
      <c r="A152" s="42">
        <v>2362</v>
      </c>
      <c r="B152" s="69" t="s">
        <v>161</v>
      </c>
      <c r="C152" s="358">
        <f t="shared" si="100"/>
        <v>1473</v>
      </c>
      <c r="D152" s="417"/>
      <c r="E152" s="136"/>
      <c r="F152" s="421">
        <f t="shared" si="142"/>
        <v>0</v>
      </c>
      <c r="G152" s="418">
        <v>1003</v>
      </c>
      <c r="H152" s="72"/>
      <c r="I152" s="139">
        <f t="shared" si="143"/>
        <v>1003</v>
      </c>
      <c r="J152" s="417">
        <v>470</v>
      </c>
      <c r="K152" s="136"/>
      <c r="L152" s="421">
        <f t="shared" si="144"/>
        <v>470</v>
      </c>
      <c r="M152" s="418"/>
      <c r="N152" s="72"/>
      <c r="O152" s="139">
        <f t="shared" si="145"/>
        <v>0</v>
      </c>
      <c r="P152" s="419"/>
      <c r="Q152" s="311"/>
      <c r="R152" s="483"/>
      <c r="S152" s="483"/>
      <c r="T152" s="483"/>
    </row>
    <row r="153" spans="1:20" x14ac:dyDescent="0.25">
      <c r="A153" s="42">
        <v>2363</v>
      </c>
      <c r="B153" s="69" t="s">
        <v>162</v>
      </c>
      <c r="C153" s="358">
        <f t="shared" si="100"/>
        <v>38798</v>
      </c>
      <c r="D153" s="417"/>
      <c r="E153" s="136"/>
      <c r="F153" s="421">
        <f t="shared" si="142"/>
        <v>0</v>
      </c>
      <c r="G153" s="418">
        <v>34758</v>
      </c>
      <c r="H153" s="72"/>
      <c r="I153" s="139">
        <f t="shared" si="143"/>
        <v>34758</v>
      </c>
      <c r="J153" s="417">
        <v>4040</v>
      </c>
      <c r="K153" s="136"/>
      <c r="L153" s="421">
        <f t="shared" si="144"/>
        <v>4040</v>
      </c>
      <c r="M153" s="418"/>
      <c r="N153" s="72"/>
      <c r="O153" s="139">
        <f t="shared" si="145"/>
        <v>0</v>
      </c>
      <c r="P153" s="419"/>
      <c r="Q153" s="311"/>
      <c r="R153" s="483"/>
      <c r="S153" s="483"/>
      <c r="T153" s="483"/>
    </row>
    <row r="154" spans="1:20" hidden="1" x14ac:dyDescent="0.25">
      <c r="A154" s="42">
        <v>2364</v>
      </c>
      <c r="B154" s="69" t="s">
        <v>163</v>
      </c>
      <c r="C154" s="358">
        <f t="shared" si="100"/>
        <v>0</v>
      </c>
      <c r="D154" s="417"/>
      <c r="E154" s="72"/>
      <c r="F154" s="140">
        <f t="shared" si="142"/>
        <v>0</v>
      </c>
      <c r="G154" s="418"/>
      <c r="H154" s="72"/>
      <c r="I154" s="139">
        <f t="shared" si="143"/>
        <v>0</v>
      </c>
      <c r="J154" s="417"/>
      <c r="K154" s="72"/>
      <c r="L154" s="140">
        <f t="shared" si="144"/>
        <v>0</v>
      </c>
      <c r="M154" s="418"/>
      <c r="N154" s="72"/>
      <c r="O154" s="139">
        <f t="shared" si="145"/>
        <v>0</v>
      </c>
      <c r="P154" s="419"/>
      <c r="Q154" s="311"/>
      <c r="R154" s="483"/>
      <c r="S154" s="483"/>
      <c r="T154" s="483"/>
    </row>
    <row r="155" spans="1:20" ht="12.75" hidden="1" customHeight="1" x14ac:dyDescent="0.25">
      <c r="A155" s="42">
        <v>2365</v>
      </c>
      <c r="B155" s="69" t="s">
        <v>164</v>
      </c>
      <c r="C155" s="358">
        <f t="shared" si="100"/>
        <v>0</v>
      </c>
      <c r="D155" s="417"/>
      <c r="E155" s="72"/>
      <c r="F155" s="140">
        <f t="shared" si="142"/>
        <v>0</v>
      </c>
      <c r="G155" s="418"/>
      <c r="H155" s="72"/>
      <c r="I155" s="139">
        <f t="shared" si="143"/>
        <v>0</v>
      </c>
      <c r="J155" s="417"/>
      <c r="K155" s="72"/>
      <c r="L155" s="140">
        <f t="shared" si="144"/>
        <v>0</v>
      </c>
      <c r="M155" s="418"/>
      <c r="N155" s="72"/>
      <c r="O155" s="139">
        <f t="shared" si="145"/>
        <v>0</v>
      </c>
      <c r="P155" s="419"/>
      <c r="Q155" s="311"/>
      <c r="R155" s="483"/>
      <c r="S155" s="483"/>
      <c r="T155" s="483"/>
    </row>
    <row r="156" spans="1:20" ht="36" x14ac:dyDescent="0.25">
      <c r="A156" s="42">
        <v>2366</v>
      </c>
      <c r="B156" s="69" t="s">
        <v>165</v>
      </c>
      <c r="C156" s="358">
        <f t="shared" si="100"/>
        <v>143</v>
      </c>
      <c r="D156" s="417"/>
      <c r="E156" s="136"/>
      <c r="F156" s="421">
        <f t="shared" si="142"/>
        <v>0</v>
      </c>
      <c r="G156" s="418">
        <v>143</v>
      </c>
      <c r="H156" s="72"/>
      <c r="I156" s="139">
        <f t="shared" si="143"/>
        <v>143</v>
      </c>
      <c r="J156" s="417"/>
      <c r="K156" s="136"/>
      <c r="L156" s="421">
        <f t="shared" si="144"/>
        <v>0</v>
      </c>
      <c r="M156" s="418"/>
      <c r="N156" s="72"/>
      <c r="O156" s="139">
        <f t="shared" si="145"/>
        <v>0</v>
      </c>
      <c r="P156" s="419"/>
      <c r="Q156" s="311"/>
      <c r="R156" s="483"/>
      <c r="S156" s="483"/>
      <c r="T156" s="483"/>
    </row>
    <row r="157" spans="1:20" ht="48" x14ac:dyDescent="0.25">
      <c r="A157" s="42">
        <v>2369</v>
      </c>
      <c r="B157" s="69" t="s">
        <v>166</v>
      </c>
      <c r="C157" s="358">
        <f t="shared" si="100"/>
        <v>1635</v>
      </c>
      <c r="D157" s="417"/>
      <c r="E157" s="136"/>
      <c r="F157" s="421">
        <f t="shared" si="142"/>
        <v>0</v>
      </c>
      <c r="G157" s="418">
        <v>1500</v>
      </c>
      <c r="H157" s="72"/>
      <c r="I157" s="139">
        <f t="shared" si="143"/>
        <v>1500</v>
      </c>
      <c r="J157" s="417">
        <v>135</v>
      </c>
      <c r="K157" s="136"/>
      <c r="L157" s="421">
        <f t="shared" si="144"/>
        <v>135</v>
      </c>
      <c r="M157" s="418"/>
      <c r="N157" s="72"/>
      <c r="O157" s="139">
        <f t="shared" si="145"/>
        <v>0</v>
      </c>
      <c r="P157" s="419"/>
      <c r="Q157" s="311"/>
      <c r="R157" s="483"/>
      <c r="S157" s="483"/>
      <c r="T157" s="483"/>
    </row>
    <row r="158" spans="1:20" x14ac:dyDescent="0.25">
      <c r="A158" s="129">
        <v>2370</v>
      </c>
      <c r="B158" s="93" t="s">
        <v>167</v>
      </c>
      <c r="C158" s="390">
        <f t="shared" si="100"/>
        <v>6249</v>
      </c>
      <c r="D158" s="391"/>
      <c r="E158" s="142"/>
      <c r="F158" s="415">
        <f t="shared" si="142"/>
        <v>0</v>
      </c>
      <c r="G158" s="422">
        <v>6014</v>
      </c>
      <c r="H158" s="141"/>
      <c r="I158" s="130">
        <f t="shared" si="143"/>
        <v>6014</v>
      </c>
      <c r="J158" s="391">
        <v>235</v>
      </c>
      <c r="K158" s="142"/>
      <c r="L158" s="415">
        <f t="shared" si="144"/>
        <v>235</v>
      </c>
      <c r="M158" s="422"/>
      <c r="N158" s="141"/>
      <c r="O158" s="130">
        <f t="shared" si="145"/>
        <v>0</v>
      </c>
      <c r="P158" s="423"/>
      <c r="Q158" s="311"/>
      <c r="R158" s="483"/>
      <c r="S158" s="483"/>
      <c r="T158" s="483"/>
    </row>
    <row r="159" spans="1:20" hidden="1" x14ac:dyDescent="0.25">
      <c r="A159" s="129">
        <v>2380</v>
      </c>
      <c r="B159" s="93" t="s">
        <v>168</v>
      </c>
      <c r="C159" s="390">
        <f t="shared" si="100"/>
        <v>0</v>
      </c>
      <c r="D159" s="99">
        <f t="shared" ref="D159:E159" si="146">SUM(D160:D161)</f>
        <v>0</v>
      </c>
      <c r="E159" s="100">
        <f t="shared" si="146"/>
        <v>0</v>
      </c>
      <c r="F159" s="131">
        <f>SUM(F160:F161)</f>
        <v>0</v>
      </c>
      <c r="G159" s="414">
        <f t="shared" ref="G159:N159" si="147">SUM(G160:G161)</f>
        <v>0</v>
      </c>
      <c r="H159" s="100">
        <f t="shared" si="147"/>
        <v>0</v>
      </c>
      <c r="I159" s="130">
        <f t="shared" si="147"/>
        <v>0</v>
      </c>
      <c r="J159" s="99">
        <f t="shared" si="147"/>
        <v>0</v>
      </c>
      <c r="K159" s="100">
        <f t="shared" si="147"/>
        <v>0</v>
      </c>
      <c r="L159" s="131">
        <f t="shared" si="147"/>
        <v>0</v>
      </c>
      <c r="M159" s="414">
        <f t="shared" si="147"/>
        <v>0</v>
      </c>
      <c r="N159" s="100">
        <f t="shared" si="147"/>
        <v>0</v>
      </c>
      <c r="O159" s="130">
        <f>SUM(O160:O161)</f>
        <v>0</v>
      </c>
      <c r="P159" s="423"/>
      <c r="Q159" s="311"/>
      <c r="R159" s="483"/>
      <c r="S159" s="483"/>
      <c r="T159" s="483"/>
    </row>
    <row r="160" spans="1:20" hidden="1" x14ac:dyDescent="0.25">
      <c r="A160" s="36">
        <v>2381</v>
      </c>
      <c r="B160" s="63" t="s">
        <v>169</v>
      </c>
      <c r="C160" s="353">
        <f t="shared" si="100"/>
        <v>0</v>
      </c>
      <c r="D160" s="377"/>
      <c r="E160" s="66"/>
      <c r="F160" s="146">
        <f t="shared" ref="F160:F163" si="148">D160+E160</f>
        <v>0</v>
      </c>
      <c r="G160" s="376"/>
      <c r="H160" s="66"/>
      <c r="I160" s="150">
        <f t="shared" ref="I160:I163" si="149">G160+H160</f>
        <v>0</v>
      </c>
      <c r="J160" s="377"/>
      <c r="K160" s="66"/>
      <c r="L160" s="146">
        <f t="shared" ref="L160:L163" si="150">J160+K160</f>
        <v>0</v>
      </c>
      <c r="M160" s="376"/>
      <c r="N160" s="66"/>
      <c r="O160" s="150">
        <f t="shared" ref="O160:O163" si="151">M160+N160</f>
        <v>0</v>
      </c>
      <c r="P160" s="416"/>
      <c r="Q160" s="311"/>
      <c r="R160" s="483"/>
      <c r="S160" s="483"/>
      <c r="T160" s="483"/>
    </row>
    <row r="161" spans="1:20" ht="24" hidden="1" x14ac:dyDescent="0.25">
      <c r="A161" s="42">
        <v>2389</v>
      </c>
      <c r="B161" s="69" t="s">
        <v>170</v>
      </c>
      <c r="C161" s="358">
        <f t="shared" si="100"/>
        <v>0</v>
      </c>
      <c r="D161" s="417"/>
      <c r="E161" s="72"/>
      <c r="F161" s="140">
        <f t="shared" si="148"/>
        <v>0</v>
      </c>
      <c r="G161" s="418"/>
      <c r="H161" s="72"/>
      <c r="I161" s="139">
        <f t="shared" si="149"/>
        <v>0</v>
      </c>
      <c r="J161" s="417"/>
      <c r="K161" s="72"/>
      <c r="L161" s="140">
        <f t="shared" si="150"/>
        <v>0</v>
      </c>
      <c r="M161" s="418"/>
      <c r="N161" s="72"/>
      <c r="O161" s="139">
        <f t="shared" si="151"/>
        <v>0</v>
      </c>
      <c r="P161" s="419"/>
      <c r="Q161" s="311"/>
      <c r="R161" s="483"/>
      <c r="S161" s="483"/>
      <c r="T161" s="483"/>
    </row>
    <row r="162" spans="1:20" hidden="1" x14ac:dyDescent="0.25">
      <c r="A162" s="129">
        <v>2390</v>
      </c>
      <c r="B162" s="93" t="s">
        <v>171</v>
      </c>
      <c r="C162" s="390">
        <f t="shared" si="100"/>
        <v>0</v>
      </c>
      <c r="D162" s="391"/>
      <c r="E162" s="141"/>
      <c r="F162" s="131">
        <f t="shared" si="148"/>
        <v>0</v>
      </c>
      <c r="G162" s="422"/>
      <c r="H162" s="141"/>
      <c r="I162" s="130">
        <f t="shared" si="149"/>
        <v>0</v>
      </c>
      <c r="J162" s="391"/>
      <c r="K162" s="141"/>
      <c r="L162" s="131">
        <f t="shared" si="150"/>
        <v>0</v>
      </c>
      <c r="M162" s="422"/>
      <c r="N162" s="141"/>
      <c r="O162" s="130">
        <f t="shared" si="151"/>
        <v>0</v>
      </c>
      <c r="P162" s="423"/>
      <c r="Q162" s="311"/>
      <c r="R162" s="483"/>
      <c r="S162" s="483"/>
      <c r="T162" s="483"/>
    </row>
    <row r="163" spans="1:20" hidden="1" x14ac:dyDescent="0.25">
      <c r="A163" s="55">
        <v>2400</v>
      </c>
      <c r="B163" s="127" t="s">
        <v>172</v>
      </c>
      <c r="C163" s="347">
        <f t="shared" si="100"/>
        <v>0</v>
      </c>
      <c r="D163" s="348"/>
      <c r="E163" s="151"/>
      <c r="F163" s="145">
        <f t="shared" si="148"/>
        <v>0</v>
      </c>
      <c r="G163" s="429"/>
      <c r="H163" s="151"/>
      <c r="I163" s="144">
        <f t="shared" si="149"/>
        <v>0</v>
      </c>
      <c r="J163" s="348"/>
      <c r="K163" s="151"/>
      <c r="L163" s="145">
        <f t="shared" si="150"/>
        <v>0</v>
      </c>
      <c r="M163" s="429"/>
      <c r="N163" s="151"/>
      <c r="O163" s="144">
        <f t="shared" si="151"/>
        <v>0</v>
      </c>
      <c r="P163" s="430"/>
      <c r="Q163" s="311"/>
      <c r="R163" s="483"/>
      <c r="S163" s="483"/>
      <c r="T163" s="483"/>
    </row>
    <row r="164" spans="1:20" ht="24" x14ac:dyDescent="0.25">
      <c r="A164" s="55">
        <v>2500</v>
      </c>
      <c r="B164" s="127" t="s">
        <v>173</v>
      </c>
      <c r="C164" s="347">
        <f t="shared" si="100"/>
        <v>384</v>
      </c>
      <c r="D164" s="56">
        <f t="shared" ref="D164:E164" si="152">SUM(D165,D170)</f>
        <v>0</v>
      </c>
      <c r="E164" s="144">
        <f t="shared" si="152"/>
        <v>0</v>
      </c>
      <c r="F164" s="424">
        <f>SUM(F165,F170)</f>
        <v>0</v>
      </c>
      <c r="G164" s="412">
        <f t="shared" ref="G164:O164" si="153">SUM(G165,G170)</f>
        <v>384</v>
      </c>
      <c r="H164" s="57">
        <f t="shared" si="153"/>
        <v>0</v>
      </c>
      <c r="I164" s="144">
        <f t="shared" si="153"/>
        <v>384</v>
      </c>
      <c r="J164" s="56">
        <f t="shared" si="153"/>
        <v>0</v>
      </c>
      <c r="K164" s="144">
        <f t="shared" si="153"/>
        <v>0</v>
      </c>
      <c r="L164" s="424">
        <f t="shared" si="153"/>
        <v>0</v>
      </c>
      <c r="M164" s="412">
        <f t="shared" si="153"/>
        <v>0</v>
      </c>
      <c r="N164" s="57">
        <f t="shared" si="153"/>
        <v>0</v>
      </c>
      <c r="O164" s="144">
        <f t="shared" si="153"/>
        <v>0</v>
      </c>
      <c r="P164" s="507"/>
      <c r="Q164" s="311"/>
      <c r="R164" s="483"/>
      <c r="S164" s="483"/>
      <c r="T164" s="483"/>
    </row>
    <row r="165" spans="1:20" ht="16.5" customHeight="1" x14ac:dyDescent="0.25">
      <c r="A165" s="513">
        <v>2510</v>
      </c>
      <c r="B165" s="63" t="s">
        <v>174</v>
      </c>
      <c r="C165" s="353">
        <f t="shared" si="100"/>
        <v>384</v>
      </c>
      <c r="D165" s="64">
        <f t="shared" ref="D165:E165" si="154">SUM(D166:D169)</f>
        <v>0</v>
      </c>
      <c r="E165" s="150">
        <f t="shared" si="154"/>
        <v>0</v>
      </c>
      <c r="F165" s="427">
        <f>SUM(F166:F169)</f>
        <v>0</v>
      </c>
      <c r="G165" s="426">
        <f t="shared" ref="G165:O165" si="155">SUM(G166:G169)</f>
        <v>384</v>
      </c>
      <c r="H165" s="132">
        <f t="shared" si="155"/>
        <v>0</v>
      </c>
      <c r="I165" s="150">
        <f t="shared" si="155"/>
        <v>384</v>
      </c>
      <c r="J165" s="64">
        <f t="shared" si="155"/>
        <v>0</v>
      </c>
      <c r="K165" s="150">
        <f t="shared" si="155"/>
        <v>0</v>
      </c>
      <c r="L165" s="427">
        <f t="shared" si="155"/>
        <v>0</v>
      </c>
      <c r="M165" s="426">
        <f t="shared" si="155"/>
        <v>0</v>
      </c>
      <c r="N165" s="132">
        <f t="shared" si="155"/>
        <v>0</v>
      </c>
      <c r="O165" s="154">
        <f t="shared" si="155"/>
        <v>0</v>
      </c>
      <c r="P165" s="450"/>
      <c r="Q165" s="311"/>
      <c r="R165" s="483"/>
      <c r="S165" s="483"/>
      <c r="T165" s="483"/>
    </row>
    <row r="166" spans="1:20" ht="24" hidden="1" x14ac:dyDescent="0.25">
      <c r="A166" s="43">
        <v>2512</v>
      </c>
      <c r="B166" s="69" t="s">
        <v>175</v>
      </c>
      <c r="C166" s="358">
        <f t="shared" si="100"/>
        <v>0</v>
      </c>
      <c r="D166" s="417"/>
      <c r="E166" s="72"/>
      <c r="F166" s="140">
        <f t="shared" ref="F166:F171" si="156">D166+E166</f>
        <v>0</v>
      </c>
      <c r="G166" s="418"/>
      <c r="H166" s="72"/>
      <c r="I166" s="139">
        <f t="shared" ref="I166:I171" si="157">G166+H166</f>
        <v>0</v>
      </c>
      <c r="J166" s="417"/>
      <c r="K166" s="72"/>
      <c r="L166" s="140">
        <f t="shared" ref="L166:L171" si="158">J166+K166</f>
        <v>0</v>
      </c>
      <c r="M166" s="418"/>
      <c r="N166" s="72"/>
      <c r="O166" s="139">
        <f t="shared" ref="O166:O171" si="159">M166+N166</f>
        <v>0</v>
      </c>
      <c r="P166" s="419"/>
      <c r="Q166" s="311"/>
      <c r="R166" s="483"/>
      <c r="S166" s="483"/>
      <c r="T166" s="483"/>
    </row>
    <row r="167" spans="1:20" ht="36" hidden="1" x14ac:dyDescent="0.25">
      <c r="A167" s="43">
        <v>2513</v>
      </c>
      <c r="B167" s="69" t="s">
        <v>176</v>
      </c>
      <c r="C167" s="358">
        <f t="shared" si="100"/>
        <v>0</v>
      </c>
      <c r="D167" s="417"/>
      <c r="E167" s="72"/>
      <c r="F167" s="140">
        <f t="shared" si="156"/>
        <v>0</v>
      </c>
      <c r="G167" s="418"/>
      <c r="H167" s="72"/>
      <c r="I167" s="139">
        <f t="shared" si="157"/>
        <v>0</v>
      </c>
      <c r="J167" s="417"/>
      <c r="K167" s="72"/>
      <c r="L167" s="140">
        <f t="shared" si="158"/>
        <v>0</v>
      </c>
      <c r="M167" s="418"/>
      <c r="N167" s="72"/>
      <c r="O167" s="139">
        <f t="shared" si="159"/>
        <v>0</v>
      </c>
      <c r="P167" s="419"/>
      <c r="Q167" s="311"/>
      <c r="R167" s="483"/>
      <c r="S167" s="483"/>
      <c r="T167" s="483"/>
    </row>
    <row r="168" spans="1:20" ht="24" x14ac:dyDescent="0.25">
      <c r="A168" s="43">
        <v>2515</v>
      </c>
      <c r="B168" s="69" t="s">
        <v>177</v>
      </c>
      <c r="C168" s="358">
        <f t="shared" si="100"/>
        <v>210</v>
      </c>
      <c r="D168" s="417"/>
      <c r="E168" s="136"/>
      <c r="F168" s="421">
        <f t="shared" si="156"/>
        <v>0</v>
      </c>
      <c r="G168" s="418">
        <v>210</v>
      </c>
      <c r="H168" s="72"/>
      <c r="I168" s="139">
        <f t="shared" si="157"/>
        <v>210</v>
      </c>
      <c r="J168" s="417"/>
      <c r="K168" s="136"/>
      <c r="L168" s="421">
        <f t="shared" si="158"/>
        <v>0</v>
      </c>
      <c r="M168" s="418"/>
      <c r="N168" s="72"/>
      <c r="O168" s="139">
        <f t="shared" si="159"/>
        <v>0</v>
      </c>
      <c r="P168" s="419"/>
      <c r="Q168" s="311"/>
      <c r="R168" s="483"/>
      <c r="S168" s="483"/>
      <c r="T168" s="483"/>
    </row>
    <row r="169" spans="1:20" ht="24" x14ac:dyDescent="0.25">
      <c r="A169" s="43">
        <v>2519</v>
      </c>
      <c r="B169" s="69" t="s">
        <v>178</v>
      </c>
      <c r="C169" s="358">
        <f t="shared" si="100"/>
        <v>174</v>
      </c>
      <c r="D169" s="417"/>
      <c r="E169" s="136"/>
      <c r="F169" s="421">
        <f t="shared" si="156"/>
        <v>0</v>
      </c>
      <c r="G169" s="418">
        <v>174</v>
      </c>
      <c r="H169" s="72"/>
      <c r="I169" s="139">
        <f t="shared" si="157"/>
        <v>174</v>
      </c>
      <c r="J169" s="417"/>
      <c r="K169" s="136"/>
      <c r="L169" s="421">
        <f t="shared" si="158"/>
        <v>0</v>
      </c>
      <c r="M169" s="418"/>
      <c r="N169" s="72"/>
      <c r="O169" s="139">
        <f t="shared" si="159"/>
        <v>0</v>
      </c>
      <c r="P169" s="419"/>
      <c r="Q169" s="311"/>
      <c r="R169" s="483"/>
      <c r="S169" s="483"/>
      <c r="T169" s="483"/>
    </row>
    <row r="170" spans="1:20" ht="24" hidden="1" x14ac:dyDescent="0.25">
      <c r="A170" s="138">
        <v>2520</v>
      </c>
      <c r="B170" s="69" t="s">
        <v>179</v>
      </c>
      <c r="C170" s="358">
        <f t="shared" si="100"/>
        <v>0</v>
      </c>
      <c r="D170" s="417"/>
      <c r="E170" s="72"/>
      <c r="F170" s="140">
        <f t="shared" si="156"/>
        <v>0</v>
      </c>
      <c r="G170" s="418"/>
      <c r="H170" s="72"/>
      <c r="I170" s="139">
        <f t="shared" si="157"/>
        <v>0</v>
      </c>
      <c r="J170" s="417"/>
      <c r="K170" s="72"/>
      <c r="L170" s="140">
        <f t="shared" si="158"/>
        <v>0</v>
      </c>
      <c r="M170" s="418"/>
      <c r="N170" s="72"/>
      <c r="O170" s="139">
        <f t="shared" si="159"/>
        <v>0</v>
      </c>
      <c r="P170" s="419"/>
      <c r="Q170" s="311"/>
      <c r="R170" s="483"/>
      <c r="S170" s="483"/>
      <c r="T170" s="483"/>
    </row>
    <row r="171" spans="1:20" s="156" customFormat="1" ht="48" hidden="1" x14ac:dyDescent="0.25">
      <c r="A171" s="20">
        <v>2800</v>
      </c>
      <c r="B171" s="63" t="s">
        <v>180</v>
      </c>
      <c r="C171" s="353">
        <f t="shared" si="100"/>
        <v>0</v>
      </c>
      <c r="D171" s="377"/>
      <c r="E171" s="66"/>
      <c r="F171" s="528">
        <f t="shared" si="156"/>
        <v>0</v>
      </c>
      <c r="G171" s="332"/>
      <c r="H171" s="39"/>
      <c r="I171" s="529">
        <f t="shared" si="157"/>
        <v>0</v>
      </c>
      <c r="J171" s="331"/>
      <c r="K171" s="39"/>
      <c r="L171" s="528">
        <f t="shared" si="158"/>
        <v>0</v>
      </c>
      <c r="M171" s="332"/>
      <c r="N171" s="39"/>
      <c r="O171" s="529">
        <f t="shared" si="159"/>
        <v>0</v>
      </c>
      <c r="P171" s="333"/>
      <c r="Q171" s="465"/>
      <c r="R171" s="483"/>
      <c r="S171" s="483"/>
      <c r="T171" s="483"/>
    </row>
    <row r="172" spans="1:20" hidden="1" x14ac:dyDescent="0.25">
      <c r="A172" s="123">
        <v>3000</v>
      </c>
      <c r="B172" s="123" t="s">
        <v>181</v>
      </c>
      <c r="C172" s="409">
        <f t="shared" si="100"/>
        <v>0</v>
      </c>
      <c r="D172" s="124">
        <f t="shared" ref="D172:E172" si="160">SUM(D173,D183)</f>
        <v>0</v>
      </c>
      <c r="E172" s="125">
        <f t="shared" si="160"/>
        <v>0</v>
      </c>
      <c r="F172" s="126">
        <f>SUM(F173,F183)</f>
        <v>0</v>
      </c>
      <c r="G172" s="410">
        <f t="shared" ref="G172:N172" si="161">SUM(G173,G183)</f>
        <v>0</v>
      </c>
      <c r="H172" s="125">
        <f t="shared" si="161"/>
        <v>0</v>
      </c>
      <c r="I172" s="157">
        <f t="shared" si="161"/>
        <v>0</v>
      </c>
      <c r="J172" s="124">
        <f t="shared" si="161"/>
        <v>0</v>
      </c>
      <c r="K172" s="125">
        <f t="shared" si="161"/>
        <v>0</v>
      </c>
      <c r="L172" s="126">
        <f t="shared" si="161"/>
        <v>0</v>
      </c>
      <c r="M172" s="410">
        <f t="shared" si="161"/>
        <v>0</v>
      </c>
      <c r="N172" s="125">
        <f t="shared" si="161"/>
        <v>0</v>
      </c>
      <c r="O172" s="157">
        <f>SUM(O173,O183)</f>
        <v>0</v>
      </c>
      <c r="P172" s="506"/>
      <c r="Q172" s="311"/>
      <c r="R172" s="483"/>
      <c r="S172" s="483"/>
      <c r="T172" s="483"/>
    </row>
    <row r="173" spans="1:20" ht="24" hidden="1" x14ac:dyDescent="0.25">
      <c r="A173" s="55">
        <v>3200</v>
      </c>
      <c r="B173" s="158" t="s">
        <v>182</v>
      </c>
      <c r="C173" s="347">
        <f t="shared" si="100"/>
        <v>0</v>
      </c>
      <c r="D173" s="56">
        <f t="shared" ref="D173:E173" si="162">SUM(D174,D178)</f>
        <v>0</v>
      </c>
      <c r="E173" s="57">
        <f t="shared" si="162"/>
        <v>0</v>
      </c>
      <c r="F173" s="145">
        <f>SUM(F174,F178)</f>
        <v>0</v>
      </c>
      <c r="G173" s="412">
        <f t="shared" ref="G173:O173" si="163">SUM(G174,G178)</f>
        <v>0</v>
      </c>
      <c r="H173" s="57">
        <f t="shared" si="163"/>
        <v>0</v>
      </c>
      <c r="I173" s="144">
        <f t="shared" si="163"/>
        <v>0</v>
      </c>
      <c r="J173" s="56">
        <f t="shared" si="163"/>
        <v>0</v>
      </c>
      <c r="K173" s="57">
        <f t="shared" si="163"/>
        <v>0</v>
      </c>
      <c r="L173" s="145">
        <f t="shared" si="163"/>
        <v>0</v>
      </c>
      <c r="M173" s="412">
        <f t="shared" si="163"/>
        <v>0</v>
      </c>
      <c r="N173" s="57">
        <f t="shared" si="163"/>
        <v>0</v>
      </c>
      <c r="O173" s="159">
        <f t="shared" si="163"/>
        <v>0</v>
      </c>
      <c r="P173" s="507"/>
      <c r="Q173" s="311"/>
      <c r="R173" s="483"/>
      <c r="S173" s="483"/>
      <c r="T173" s="483"/>
    </row>
    <row r="174" spans="1:20" ht="36" hidden="1" x14ac:dyDescent="0.25">
      <c r="A174" s="513">
        <v>3260</v>
      </c>
      <c r="B174" s="63" t="s">
        <v>183</v>
      </c>
      <c r="C174" s="353">
        <f t="shared" si="100"/>
        <v>0</v>
      </c>
      <c r="D174" s="64">
        <f t="shared" ref="D174:E174" si="164">SUM(D175:D177)</f>
        <v>0</v>
      </c>
      <c r="E174" s="132">
        <f t="shared" si="164"/>
        <v>0</v>
      </c>
      <c r="F174" s="146">
        <f>SUM(F175:F177)</f>
        <v>0</v>
      </c>
      <c r="G174" s="426">
        <f t="shared" ref="G174:N174" si="165">SUM(G175:G177)</f>
        <v>0</v>
      </c>
      <c r="H174" s="132">
        <f t="shared" si="165"/>
        <v>0</v>
      </c>
      <c r="I174" s="150">
        <f t="shared" si="165"/>
        <v>0</v>
      </c>
      <c r="J174" s="64">
        <f t="shared" si="165"/>
        <v>0</v>
      </c>
      <c r="K174" s="132">
        <f t="shared" si="165"/>
        <v>0</v>
      </c>
      <c r="L174" s="146">
        <f t="shared" si="165"/>
        <v>0</v>
      </c>
      <c r="M174" s="426">
        <f t="shared" si="165"/>
        <v>0</v>
      </c>
      <c r="N174" s="132">
        <f t="shared" si="165"/>
        <v>0</v>
      </c>
      <c r="O174" s="150">
        <f>SUM(O175:O177)</f>
        <v>0</v>
      </c>
      <c r="P174" s="416"/>
      <c r="Q174" s="311"/>
      <c r="R174" s="483"/>
      <c r="S174" s="483"/>
      <c r="T174" s="483"/>
    </row>
    <row r="175" spans="1:20" ht="24" hidden="1" x14ac:dyDescent="0.25">
      <c r="A175" s="43">
        <v>3261</v>
      </c>
      <c r="B175" s="69" t="s">
        <v>184</v>
      </c>
      <c r="C175" s="358">
        <f t="shared" si="100"/>
        <v>0</v>
      </c>
      <c r="D175" s="417"/>
      <c r="E175" s="72"/>
      <c r="F175" s="140">
        <f t="shared" ref="F175:F177" si="166">D175+E175</f>
        <v>0</v>
      </c>
      <c r="G175" s="418"/>
      <c r="H175" s="72"/>
      <c r="I175" s="139">
        <f t="shared" ref="I175:I177" si="167">G175+H175</f>
        <v>0</v>
      </c>
      <c r="J175" s="417"/>
      <c r="K175" s="72"/>
      <c r="L175" s="140">
        <f t="shared" ref="L175:L177" si="168">J175+K175</f>
        <v>0</v>
      </c>
      <c r="M175" s="418"/>
      <c r="N175" s="72"/>
      <c r="O175" s="139">
        <f t="shared" ref="O175:O177" si="169">M175+N175</f>
        <v>0</v>
      </c>
      <c r="P175" s="419"/>
      <c r="Q175" s="311"/>
      <c r="R175" s="483"/>
      <c r="S175" s="483"/>
      <c r="T175" s="483"/>
    </row>
    <row r="176" spans="1:20" ht="36" hidden="1" x14ac:dyDescent="0.25">
      <c r="A176" s="43">
        <v>3262</v>
      </c>
      <c r="B176" s="69" t="s">
        <v>185</v>
      </c>
      <c r="C176" s="358">
        <f t="shared" si="100"/>
        <v>0</v>
      </c>
      <c r="D176" s="417"/>
      <c r="E176" s="72"/>
      <c r="F176" s="140">
        <f t="shared" si="166"/>
        <v>0</v>
      </c>
      <c r="G176" s="418"/>
      <c r="H176" s="72"/>
      <c r="I176" s="139">
        <f t="shared" si="167"/>
        <v>0</v>
      </c>
      <c r="J176" s="417"/>
      <c r="K176" s="72"/>
      <c r="L176" s="140">
        <f t="shared" si="168"/>
        <v>0</v>
      </c>
      <c r="M176" s="418"/>
      <c r="N176" s="72"/>
      <c r="O176" s="139">
        <f t="shared" si="169"/>
        <v>0</v>
      </c>
      <c r="P176" s="419"/>
      <c r="Q176" s="311"/>
      <c r="R176" s="483"/>
      <c r="S176" s="483"/>
      <c r="T176" s="483"/>
    </row>
    <row r="177" spans="1:20" ht="24" hidden="1" x14ac:dyDescent="0.25">
      <c r="A177" s="43">
        <v>3263</v>
      </c>
      <c r="B177" s="69" t="s">
        <v>186</v>
      </c>
      <c r="C177" s="358">
        <f t="shared" ref="C177:C240" si="170">SUM(F177,I177,L177,O177)</f>
        <v>0</v>
      </c>
      <c r="D177" s="417"/>
      <c r="E177" s="72"/>
      <c r="F177" s="140">
        <f t="shared" si="166"/>
        <v>0</v>
      </c>
      <c r="G177" s="418"/>
      <c r="H177" s="72"/>
      <c r="I177" s="139">
        <f t="shared" si="167"/>
        <v>0</v>
      </c>
      <c r="J177" s="417"/>
      <c r="K177" s="72"/>
      <c r="L177" s="140">
        <f t="shared" si="168"/>
        <v>0</v>
      </c>
      <c r="M177" s="418"/>
      <c r="N177" s="72"/>
      <c r="O177" s="139">
        <f t="shared" si="169"/>
        <v>0</v>
      </c>
      <c r="P177" s="419"/>
      <c r="Q177" s="311"/>
      <c r="R177" s="483"/>
      <c r="S177" s="483"/>
      <c r="T177" s="483"/>
    </row>
    <row r="178" spans="1:20" ht="84" hidden="1" x14ac:dyDescent="0.25">
      <c r="A178" s="513">
        <v>3290</v>
      </c>
      <c r="B178" s="63" t="s">
        <v>187</v>
      </c>
      <c r="C178" s="432">
        <f t="shared" si="170"/>
        <v>0</v>
      </c>
      <c r="D178" s="64">
        <f t="shared" ref="D178:E178" si="171">SUM(D179:D182)</f>
        <v>0</v>
      </c>
      <c r="E178" s="132">
        <f t="shared" si="171"/>
        <v>0</v>
      </c>
      <c r="F178" s="146">
        <f>SUM(F179:F182)</f>
        <v>0</v>
      </c>
      <c r="G178" s="426">
        <f t="shared" ref="G178:O178" si="172">SUM(G179:G182)</f>
        <v>0</v>
      </c>
      <c r="H178" s="132">
        <f t="shared" si="172"/>
        <v>0</v>
      </c>
      <c r="I178" s="150">
        <f t="shared" si="172"/>
        <v>0</v>
      </c>
      <c r="J178" s="64">
        <f t="shared" si="172"/>
        <v>0</v>
      </c>
      <c r="K178" s="132">
        <f t="shared" si="172"/>
        <v>0</v>
      </c>
      <c r="L178" s="146">
        <f t="shared" si="172"/>
        <v>0</v>
      </c>
      <c r="M178" s="426">
        <f t="shared" si="172"/>
        <v>0</v>
      </c>
      <c r="N178" s="132">
        <f t="shared" si="172"/>
        <v>0</v>
      </c>
      <c r="O178" s="161">
        <f t="shared" si="172"/>
        <v>0</v>
      </c>
      <c r="P178" s="436"/>
      <c r="Q178" s="311"/>
      <c r="R178" s="483"/>
      <c r="S178" s="483"/>
      <c r="T178" s="483"/>
    </row>
    <row r="179" spans="1:20" ht="72" hidden="1" x14ac:dyDescent="0.25">
      <c r="A179" s="43">
        <v>3291</v>
      </c>
      <c r="B179" s="69" t="s">
        <v>188</v>
      </c>
      <c r="C179" s="358">
        <f t="shared" si="170"/>
        <v>0</v>
      </c>
      <c r="D179" s="417"/>
      <c r="E179" s="72"/>
      <c r="F179" s="140">
        <f t="shared" ref="F179:F182" si="173">D179+E179</f>
        <v>0</v>
      </c>
      <c r="G179" s="418"/>
      <c r="H179" s="72"/>
      <c r="I179" s="139">
        <f t="shared" ref="I179:I182" si="174">G179+H179</f>
        <v>0</v>
      </c>
      <c r="J179" s="417"/>
      <c r="K179" s="72"/>
      <c r="L179" s="140">
        <f t="shared" ref="L179:L182" si="175">J179+K179</f>
        <v>0</v>
      </c>
      <c r="M179" s="418"/>
      <c r="N179" s="72"/>
      <c r="O179" s="139">
        <f t="shared" ref="O179:O182" si="176">M179+N179</f>
        <v>0</v>
      </c>
      <c r="P179" s="419"/>
      <c r="Q179" s="311"/>
      <c r="R179" s="483"/>
      <c r="S179" s="483"/>
      <c r="T179" s="483"/>
    </row>
    <row r="180" spans="1:20" ht="72" hidden="1" x14ac:dyDescent="0.25">
      <c r="A180" s="43">
        <v>3292</v>
      </c>
      <c r="B180" s="69" t="s">
        <v>189</v>
      </c>
      <c r="C180" s="358">
        <f t="shared" si="170"/>
        <v>0</v>
      </c>
      <c r="D180" s="417"/>
      <c r="E180" s="72"/>
      <c r="F180" s="140">
        <f t="shared" si="173"/>
        <v>0</v>
      </c>
      <c r="G180" s="418"/>
      <c r="H180" s="72"/>
      <c r="I180" s="139">
        <f t="shared" si="174"/>
        <v>0</v>
      </c>
      <c r="J180" s="417"/>
      <c r="K180" s="72"/>
      <c r="L180" s="140">
        <f t="shared" si="175"/>
        <v>0</v>
      </c>
      <c r="M180" s="418"/>
      <c r="N180" s="72"/>
      <c r="O180" s="139">
        <f t="shared" si="176"/>
        <v>0</v>
      </c>
      <c r="P180" s="419"/>
      <c r="Q180" s="311"/>
      <c r="R180" s="483"/>
      <c r="S180" s="483"/>
      <c r="T180" s="483"/>
    </row>
    <row r="181" spans="1:20" ht="72" hidden="1" x14ac:dyDescent="0.25">
      <c r="A181" s="43">
        <v>3293</v>
      </c>
      <c r="B181" s="69" t="s">
        <v>190</v>
      </c>
      <c r="C181" s="358">
        <f t="shared" si="170"/>
        <v>0</v>
      </c>
      <c r="D181" s="417"/>
      <c r="E181" s="72"/>
      <c r="F181" s="140">
        <f t="shared" si="173"/>
        <v>0</v>
      </c>
      <c r="G181" s="418"/>
      <c r="H181" s="72"/>
      <c r="I181" s="139">
        <f t="shared" si="174"/>
        <v>0</v>
      </c>
      <c r="J181" s="417"/>
      <c r="K181" s="72"/>
      <c r="L181" s="140">
        <f t="shared" si="175"/>
        <v>0</v>
      </c>
      <c r="M181" s="418"/>
      <c r="N181" s="72"/>
      <c r="O181" s="139">
        <f t="shared" si="176"/>
        <v>0</v>
      </c>
      <c r="P181" s="419"/>
      <c r="Q181" s="311"/>
      <c r="R181" s="483"/>
      <c r="S181" s="483"/>
      <c r="T181" s="483"/>
    </row>
    <row r="182" spans="1:20" ht="60" hidden="1" x14ac:dyDescent="0.25">
      <c r="A182" s="163">
        <v>3294</v>
      </c>
      <c r="B182" s="69" t="s">
        <v>191</v>
      </c>
      <c r="C182" s="432">
        <f t="shared" si="170"/>
        <v>0</v>
      </c>
      <c r="D182" s="434"/>
      <c r="E182" s="164"/>
      <c r="F182" s="162">
        <f t="shared" si="173"/>
        <v>0</v>
      </c>
      <c r="G182" s="435"/>
      <c r="H182" s="164"/>
      <c r="I182" s="161">
        <f t="shared" si="174"/>
        <v>0</v>
      </c>
      <c r="J182" s="434"/>
      <c r="K182" s="164"/>
      <c r="L182" s="162">
        <f t="shared" si="175"/>
        <v>0</v>
      </c>
      <c r="M182" s="435"/>
      <c r="N182" s="164"/>
      <c r="O182" s="161">
        <f t="shared" si="176"/>
        <v>0</v>
      </c>
      <c r="P182" s="436"/>
      <c r="Q182" s="311"/>
      <c r="R182" s="483"/>
      <c r="S182" s="483"/>
      <c r="T182" s="483"/>
    </row>
    <row r="183" spans="1:20" ht="48" hidden="1" x14ac:dyDescent="0.25">
      <c r="A183" s="84">
        <v>3300</v>
      </c>
      <c r="B183" s="158" t="s">
        <v>192</v>
      </c>
      <c r="C183" s="437">
        <f t="shared" si="170"/>
        <v>0</v>
      </c>
      <c r="D183" s="167">
        <f t="shared" ref="D183:E183" si="177">SUM(D184:D185)</f>
        <v>0</v>
      </c>
      <c r="E183" s="168">
        <f t="shared" si="177"/>
        <v>0</v>
      </c>
      <c r="F183" s="128">
        <f>SUM(F184:F185)</f>
        <v>0</v>
      </c>
      <c r="G183" s="438">
        <f t="shared" ref="G183:O183" si="178">SUM(G184:G185)</f>
        <v>0</v>
      </c>
      <c r="H183" s="168">
        <f t="shared" si="178"/>
        <v>0</v>
      </c>
      <c r="I183" s="159">
        <f t="shared" si="178"/>
        <v>0</v>
      </c>
      <c r="J183" s="167">
        <f t="shared" si="178"/>
        <v>0</v>
      </c>
      <c r="K183" s="168">
        <f t="shared" si="178"/>
        <v>0</v>
      </c>
      <c r="L183" s="128">
        <f t="shared" si="178"/>
        <v>0</v>
      </c>
      <c r="M183" s="438">
        <f t="shared" si="178"/>
        <v>0</v>
      </c>
      <c r="N183" s="168">
        <f t="shared" si="178"/>
        <v>0</v>
      </c>
      <c r="O183" s="159">
        <f t="shared" si="178"/>
        <v>0</v>
      </c>
      <c r="P183" s="507"/>
      <c r="Q183" s="311"/>
      <c r="R183" s="483"/>
      <c r="S183" s="483"/>
      <c r="T183" s="483"/>
    </row>
    <row r="184" spans="1:20" ht="48" hidden="1" x14ac:dyDescent="0.25">
      <c r="A184" s="92">
        <v>3310</v>
      </c>
      <c r="B184" s="93" t="s">
        <v>193</v>
      </c>
      <c r="C184" s="390">
        <f t="shared" si="170"/>
        <v>0</v>
      </c>
      <c r="D184" s="391"/>
      <c r="E184" s="141"/>
      <c r="F184" s="131">
        <f t="shared" ref="F184:F185" si="179">D184+E184</f>
        <v>0</v>
      </c>
      <c r="G184" s="422"/>
      <c r="H184" s="141"/>
      <c r="I184" s="130">
        <f t="shared" ref="I184:I185" si="180">G184+H184</f>
        <v>0</v>
      </c>
      <c r="J184" s="391"/>
      <c r="K184" s="141"/>
      <c r="L184" s="131">
        <f t="shared" ref="L184:L185" si="181">J184+K184</f>
        <v>0</v>
      </c>
      <c r="M184" s="422"/>
      <c r="N184" s="141"/>
      <c r="O184" s="130">
        <f t="shared" ref="O184:O185" si="182">M184+N184</f>
        <v>0</v>
      </c>
      <c r="P184" s="423"/>
      <c r="Q184" s="311"/>
      <c r="R184" s="483"/>
      <c r="S184" s="483"/>
      <c r="T184" s="483"/>
    </row>
    <row r="185" spans="1:20" ht="60" hidden="1" x14ac:dyDescent="0.25">
      <c r="A185" s="37">
        <v>3320</v>
      </c>
      <c r="B185" s="63" t="s">
        <v>194</v>
      </c>
      <c r="C185" s="353">
        <f t="shared" si="170"/>
        <v>0</v>
      </c>
      <c r="D185" s="377"/>
      <c r="E185" s="66"/>
      <c r="F185" s="146">
        <f t="shared" si="179"/>
        <v>0</v>
      </c>
      <c r="G185" s="376"/>
      <c r="H185" s="66"/>
      <c r="I185" s="150">
        <f t="shared" si="180"/>
        <v>0</v>
      </c>
      <c r="J185" s="377"/>
      <c r="K185" s="66"/>
      <c r="L185" s="146">
        <f t="shared" si="181"/>
        <v>0</v>
      </c>
      <c r="M185" s="376"/>
      <c r="N185" s="66"/>
      <c r="O185" s="150">
        <f t="shared" si="182"/>
        <v>0</v>
      </c>
      <c r="P185" s="416"/>
      <c r="Q185" s="311"/>
      <c r="R185" s="483"/>
      <c r="S185" s="483"/>
      <c r="T185" s="483"/>
    </row>
    <row r="186" spans="1:20" hidden="1" x14ac:dyDescent="0.25">
      <c r="A186" s="169">
        <v>4000</v>
      </c>
      <c r="B186" s="123" t="s">
        <v>195</v>
      </c>
      <c r="C186" s="409">
        <f t="shared" si="170"/>
        <v>0</v>
      </c>
      <c r="D186" s="124">
        <f t="shared" ref="D186:E186" si="183">SUM(D187,D190)</f>
        <v>0</v>
      </c>
      <c r="E186" s="125">
        <f t="shared" si="183"/>
        <v>0</v>
      </c>
      <c r="F186" s="126">
        <f>SUM(F187,F190)</f>
        <v>0</v>
      </c>
      <c r="G186" s="410">
        <f t="shared" ref="G186:N186" si="184">SUM(G187,G190)</f>
        <v>0</v>
      </c>
      <c r="H186" s="125">
        <f t="shared" si="184"/>
        <v>0</v>
      </c>
      <c r="I186" s="157">
        <f t="shared" si="184"/>
        <v>0</v>
      </c>
      <c r="J186" s="124">
        <f t="shared" si="184"/>
        <v>0</v>
      </c>
      <c r="K186" s="125">
        <f t="shared" si="184"/>
        <v>0</v>
      </c>
      <c r="L186" s="126">
        <f t="shared" si="184"/>
        <v>0</v>
      </c>
      <c r="M186" s="410">
        <f t="shared" si="184"/>
        <v>0</v>
      </c>
      <c r="N186" s="125">
        <f t="shared" si="184"/>
        <v>0</v>
      </c>
      <c r="O186" s="157">
        <f>SUM(O187,O190)</f>
        <v>0</v>
      </c>
      <c r="P186" s="506"/>
      <c r="Q186" s="311"/>
      <c r="R186" s="483"/>
      <c r="S186" s="483"/>
      <c r="T186" s="483"/>
    </row>
    <row r="187" spans="1:20" ht="24" hidden="1" x14ac:dyDescent="0.25">
      <c r="A187" s="170">
        <v>4200</v>
      </c>
      <c r="B187" s="127" t="s">
        <v>196</v>
      </c>
      <c r="C187" s="347">
        <f t="shared" si="170"/>
        <v>0</v>
      </c>
      <c r="D187" s="56">
        <f t="shared" ref="D187:E187" si="185">SUM(D188,D189)</f>
        <v>0</v>
      </c>
      <c r="E187" s="57">
        <f t="shared" si="185"/>
        <v>0</v>
      </c>
      <c r="F187" s="145">
        <f>SUM(F188,F189)</f>
        <v>0</v>
      </c>
      <c r="G187" s="412">
        <f t="shared" ref="G187:N187" si="186">SUM(G188,G189)</f>
        <v>0</v>
      </c>
      <c r="H187" s="57">
        <f t="shared" si="186"/>
        <v>0</v>
      </c>
      <c r="I187" s="144">
        <f t="shared" si="186"/>
        <v>0</v>
      </c>
      <c r="J187" s="56">
        <f t="shared" si="186"/>
        <v>0</v>
      </c>
      <c r="K187" s="57">
        <f t="shared" si="186"/>
        <v>0</v>
      </c>
      <c r="L187" s="145">
        <f t="shared" si="186"/>
        <v>0</v>
      </c>
      <c r="M187" s="412">
        <f t="shared" si="186"/>
        <v>0</v>
      </c>
      <c r="N187" s="57">
        <f t="shared" si="186"/>
        <v>0</v>
      </c>
      <c r="O187" s="144">
        <f>SUM(O188,O189)</f>
        <v>0</v>
      </c>
      <c r="P187" s="430"/>
      <c r="Q187" s="311"/>
      <c r="R187" s="483"/>
      <c r="S187" s="483"/>
      <c r="T187" s="483"/>
    </row>
    <row r="188" spans="1:20" ht="36" hidden="1" x14ac:dyDescent="0.25">
      <c r="A188" s="513">
        <v>4240</v>
      </c>
      <c r="B188" s="63" t="s">
        <v>197</v>
      </c>
      <c r="C188" s="353">
        <f t="shared" si="170"/>
        <v>0</v>
      </c>
      <c r="D188" s="377"/>
      <c r="E188" s="66"/>
      <c r="F188" s="146">
        <f t="shared" ref="F188:F189" si="187">D188+E188</f>
        <v>0</v>
      </c>
      <c r="G188" s="376"/>
      <c r="H188" s="66"/>
      <c r="I188" s="150">
        <f t="shared" ref="I188:I189" si="188">G188+H188</f>
        <v>0</v>
      </c>
      <c r="J188" s="377"/>
      <c r="K188" s="66"/>
      <c r="L188" s="146">
        <f t="shared" ref="L188:L189" si="189">J188+K188</f>
        <v>0</v>
      </c>
      <c r="M188" s="376"/>
      <c r="N188" s="66"/>
      <c r="O188" s="150">
        <f t="shared" ref="O188:O189" si="190">M188+N188</f>
        <v>0</v>
      </c>
      <c r="P188" s="416"/>
      <c r="Q188" s="311"/>
      <c r="R188" s="483"/>
      <c r="S188" s="483"/>
      <c r="T188" s="483"/>
    </row>
    <row r="189" spans="1:20" ht="24" hidden="1" x14ac:dyDescent="0.25">
      <c r="A189" s="138">
        <v>4250</v>
      </c>
      <c r="B189" s="69" t="s">
        <v>198</v>
      </c>
      <c r="C189" s="358">
        <f t="shared" si="170"/>
        <v>0</v>
      </c>
      <c r="D189" s="417"/>
      <c r="E189" s="72"/>
      <c r="F189" s="140">
        <f t="shared" si="187"/>
        <v>0</v>
      </c>
      <c r="G189" s="418"/>
      <c r="H189" s="72"/>
      <c r="I189" s="139">
        <f t="shared" si="188"/>
        <v>0</v>
      </c>
      <c r="J189" s="417"/>
      <c r="K189" s="72"/>
      <c r="L189" s="140">
        <f t="shared" si="189"/>
        <v>0</v>
      </c>
      <c r="M189" s="418"/>
      <c r="N189" s="72"/>
      <c r="O189" s="139">
        <f t="shared" si="190"/>
        <v>0</v>
      </c>
      <c r="P189" s="419"/>
      <c r="Q189" s="311"/>
      <c r="R189" s="483"/>
      <c r="S189" s="483"/>
      <c r="T189" s="483"/>
    </row>
    <row r="190" spans="1:20" hidden="1" x14ac:dyDescent="0.25">
      <c r="A190" s="55">
        <v>4300</v>
      </c>
      <c r="B190" s="127" t="s">
        <v>199</v>
      </c>
      <c r="C190" s="347">
        <f t="shared" si="170"/>
        <v>0</v>
      </c>
      <c r="D190" s="56">
        <f t="shared" ref="D190:E190" si="191">SUM(D191)</f>
        <v>0</v>
      </c>
      <c r="E190" s="57">
        <f t="shared" si="191"/>
        <v>0</v>
      </c>
      <c r="F190" s="145">
        <f>SUM(F191)</f>
        <v>0</v>
      </c>
      <c r="G190" s="412">
        <f t="shared" ref="G190:N190" si="192">SUM(G191)</f>
        <v>0</v>
      </c>
      <c r="H190" s="57">
        <f t="shared" si="192"/>
        <v>0</v>
      </c>
      <c r="I190" s="144">
        <f t="shared" si="192"/>
        <v>0</v>
      </c>
      <c r="J190" s="56">
        <f t="shared" si="192"/>
        <v>0</v>
      </c>
      <c r="K190" s="57">
        <f t="shared" si="192"/>
        <v>0</v>
      </c>
      <c r="L190" s="145">
        <f t="shared" si="192"/>
        <v>0</v>
      </c>
      <c r="M190" s="412">
        <f t="shared" si="192"/>
        <v>0</v>
      </c>
      <c r="N190" s="57">
        <f t="shared" si="192"/>
        <v>0</v>
      </c>
      <c r="O190" s="144">
        <f>SUM(O191)</f>
        <v>0</v>
      </c>
      <c r="P190" s="430"/>
      <c r="Q190" s="311"/>
      <c r="R190" s="483"/>
      <c r="S190" s="483"/>
      <c r="T190" s="483"/>
    </row>
    <row r="191" spans="1:20" ht="24" hidden="1" x14ac:dyDescent="0.25">
      <c r="A191" s="513">
        <v>4310</v>
      </c>
      <c r="B191" s="63" t="s">
        <v>200</v>
      </c>
      <c r="C191" s="353">
        <f t="shared" si="170"/>
        <v>0</v>
      </c>
      <c r="D191" s="64">
        <f t="shared" ref="D191:E191" si="193">SUM(D192:D192)</f>
        <v>0</v>
      </c>
      <c r="E191" s="132">
        <f t="shared" si="193"/>
        <v>0</v>
      </c>
      <c r="F191" s="146">
        <f>SUM(F192:F192)</f>
        <v>0</v>
      </c>
      <c r="G191" s="426">
        <f t="shared" ref="G191:N191" si="194">SUM(G192:G192)</f>
        <v>0</v>
      </c>
      <c r="H191" s="132">
        <f t="shared" si="194"/>
        <v>0</v>
      </c>
      <c r="I191" s="150">
        <f t="shared" si="194"/>
        <v>0</v>
      </c>
      <c r="J191" s="64">
        <f t="shared" si="194"/>
        <v>0</v>
      </c>
      <c r="K191" s="132">
        <f t="shared" si="194"/>
        <v>0</v>
      </c>
      <c r="L191" s="146">
        <f t="shared" si="194"/>
        <v>0</v>
      </c>
      <c r="M191" s="426">
        <f t="shared" si="194"/>
        <v>0</v>
      </c>
      <c r="N191" s="132">
        <f t="shared" si="194"/>
        <v>0</v>
      </c>
      <c r="O191" s="150">
        <f>SUM(O192:O192)</f>
        <v>0</v>
      </c>
      <c r="P191" s="416"/>
      <c r="Q191" s="311"/>
      <c r="R191" s="483"/>
      <c r="S191" s="483"/>
      <c r="T191" s="483"/>
    </row>
    <row r="192" spans="1:20" ht="36" hidden="1" x14ac:dyDescent="0.25">
      <c r="A192" s="43">
        <v>4311</v>
      </c>
      <c r="B192" s="69" t="s">
        <v>201</v>
      </c>
      <c r="C192" s="358">
        <f t="shared" si="170"/>
        <v>0</v>
      </c>
      <c r="D192" s="417"/>
      <c r="E192" s="72"/>
      <c r="F192" s="140">
        <f>D192+E192</f>
        <v>0</v>
      </c>
      <c r="G192" s="418"/>
      <c r="H192" s="72"/>
      <c r="I192" s="139">
        <f>G192+H192</f>
        <v>0</v>
      </c>
      <c r="J192" s="417"/>
      <c r="K192" s="72"/>
      <c r="L192" s="140">
        <f>J192+K192</f>
        <v>0</v>
      </c>
      <c r="M192" s="418"/>
      <c r="N192" s="72"/>
      <c r="O192" s="139">
        <f>M192+N192</f>
        <v>0</v>
      </c>
      <c r="P192" s="419"/>
      <c r="Q192" s="311"/>
      <c r="R192" s="483"/>
      <c r="S192" s="483"/>
      <c r="T192" s="483"/>
    </row>
    <row r="193" spans="1:20" s="25" customFormat="1" ht="24" x14ac:dyDescent="0.25">
      <c r="A193" s="171"/>
      <c r="B193" s="20" t="s">
        <v>202</v>
      </c>
      <c r="C193" s="405">
        <f t="shared" si="170"/>
        <v>12524</v>
      </c>
      <c r="D193" s="120">
        <f t="shared" ref="D193:E193" si="195">SUM(D194,D229,D268)</f>
        <v>0</v>
      </c>
      <c r="E193" s="407">
        <f t="shared" si="195"/>
        <v>0</v>
      </c>
      <c r="F193" s="408">
        <f>SUM(F194,F229,F268)</f>
        <v>0</v>
      </c>
      <c r="G193" s="406">
        <f t="shared" ref="G193:N193" si="196">SUM(G194,G229,G268)</f>
        <v>12524</v>
      </c>
      <c r="H193" s="121">
        <f t="shared" si="196"/>
        <v>0</v>
      </c>
      <c r="I193" s="407">
        <f t="shared" si="196"/>
        <v>12524</v>
      </c>
      <c r="J193" s="120">
        <f t="shared" si="196"/>
        <v>0</v>
      </c>
      <c r="K193" s="407">
        <f t="shared" si="196"/>
        <v>0</v>
      </c>
      <c r="L193" s="408">
        <f t="shared" si="196"/>
        <v>0</v>
      </c>
      <c r="M193" s="406">
        <f t="shared" si="196"/>
        <v>0</v>
      </c>
      <c r="N193" s="121">
        <f t="shared" si="196"/>
        <v>0</v>
      </c>
      <c r="O193" s="172">
        <f>SUM(O194,O229,O268)</f>
        <v>0</v>
      </c>
      <c r="P193" s="509"/>
      <c r="Q193" s="314"/>
      <c r="R193" s="483"/>
      <c r="S193" s="483"/>
      <c r="T193" s="483"/>
    </row>
    <row r="194" spans="1:20" x14ac:dyDescent="0.25">
      <c r="A194" s="123">
        <v>5000</v>
      </c>
      <c r="B194" s="123" t="s">
        <v>203</v>
      </c>
      <c r="C194" s="409">
        <f t="shared" si="170"/>
        <v>12524</v>
      </c>
      <c r="D194" s="124">
        <f t="shared" ref="D194:E194" si="197">D195+D203</f>
        <v>0</v>
      </c>
      <c r="E194" s="157">
        <f t="shared" si="197"/>
        <v>0</v>
      </c>
      <c r="F194" s="411">
        <f>F195+F203</f>
        <v>0</v>
      </c>
      <c r="G194" s="410">
        <f t="shared" ref="G194:N194" si="198">G195+G203</f>
        <v>12524</v>
      </c>
      <c r="H194" s="125">
        <f t="shared" si="198"/>
        <v>0</v>
      </c>
      <c r="I194" s="157">
        <f t="shared" si="198"/>
        <v>12524</v>
      </c>
      <c r="J194" s="124">
        <f t="shared" si="198"/>
        <v>0</v>
      </c>
      <c r="K194" s="157">
        <f t="shared" si="198"/>
        <v>0</v>
      </c>
      <c r="L194" s="411">
        <f t="shared" si="198"/>
        <v>0</v>
      </c>
      <c r="M194" s="410">
        <f t="shared" si="198"/>
        <v>0</v>
      </c>
      <c r="N194" s="125">
        <f t="shared" si="198"/>
        <v>0</v>
      </c>
      <c r="O194" s="157">
        <f>O195+O203</f>
        <v>0</v>
      </c>
      <c r="P194" s="506"/>
      <c r="Q194" s="311"/>
      <c r="R194" s="483"/>
      <c r="S194" s="483"/>
      <c r="T194" s="483"/>
    </row>
    <row r="195" spans="1:20" x14ac:dyDescent="0.25">
      <c r="A195" s="55">
        <v>5100</v>
      </c>
      <c r="B195" s="127" t="s">
        <v>204</v>
      </c>
      <c r="C195" s="347">
        <f t="shared" si="170"/>
        <v>210</v>
      </c>
      <c r="D195" s="56">
        <f t="shared" ref="D195:E195" si="199">D196+D197+D200+D201+D202</f>
        <v>0</v>
      </c>
      <c r="E195" s="144">
        <f t="shared" si="199"/>
        <v>0</v>
      </c>
      <c r="F195" s="424">
        <f>F196+F197+F200+F201+F202</f>
        <v>0</v>
      </c>
      <c r="G195" s="412">
        <f t="shared" ref="G195:N195" si="200">G196+G197+G200+G201+G202</f>
        <v>210</v>
      </c>
      <c r="H195" s="57">
        <f t="shared" si="200"/>
        <v>0</v>
      </c>
      <c r="I195" s="144">
        <f t="shared" si="200"/>
        <v>210</v>
      </c>
      <c r="J195" s="56">
        <f t="shared" si="200"/>
        <v>0</v>
      </c>
      <c r="K195" s="144">
        <f t="shared" si="200"/>
        <v>0</v>
      </c>
      <c r="L195" s="424">
        <f t="shared" si="200"/>
        <v>0</v>
      </c>
      <c r="M195" s="412">
        <f t="shared" si="200"/>
        <v>0</v>
      </c>
      <c r="N195" s="57">
        <f t="shared" si="200"/>
        <v>0</v>
      </c>
      <c r="O195" s="144">
        <f>O196+O197+O200+O201+O202</f>
        <v>0</v>
      </c>
      <c r="P195" s="430"/>
      <c r="Q195" s="311"/>
      <c r="R195" s="483"/>
      <c r="S195" s="483"/>
      <c r="T195" s="483"/>
    </row>
    <row r="196" spans="1:20" hidden="1" x14ac:dyDescent="0.25">
      <c r="A196" s="513">
        <v>5110</v>
      </c>
      <c r="B196" s="63" t="s">
        <v>205</v>
      </c>
      <c r="C196" s="353">
        <f t="shared" si="170"/>
        <v>0</v>
      </c>
      <c r="D196" s="377"/>
      <c r="E196" s="66"/>
      <c r="F196" s="146">
        <f>D196+E196</f>
        <v>0</v>
      </c>
      <c r="G196" s="376"/>
      <c r="H196" s="66"/>
      <c r="I196" s="150">
        <f>G196+H196</f>
        <v>0</v>
      </c>
      <c r="J196" s="377"/>
      <c r="K196" s="66"/>
      <c r="L196" s="146">
        <f>J196+K196</f>
        <v>0</v>
      </c>
      <c r="M196" s="376"/>
      <c r="N196" s="66"/>
      <c r="O196" s="150">
        <f>M196+N196</f>
        <v>0</v>
      </c>
      <c r="P196" s="416"/>
      <c r="Q196" s="311"/>
      <c r="R196" s="483"/>
      <c r="S196" s="483"/>
      <c r="T196" s="483"/>
    </row>
    <row r="197" spans="1:20" ht="24" x14ac:dyDescent="0.25">
      <c r="A197" s="138">
        <v>5120</v>
      </c>
      <c r="B197" s="69" t="s">
        <v>206</v>
      </c>
      <c r="C197" s="358">
        <f t="shared" si="170"/>
        <v>210</v>
      </c>
      <c r="D197" s="70">
        <f t="shared" ref="D197:E197" si="201">D198+D199</f>
        <v>0</v>
      </c>
      <c r="E197" s="139">
        <f t="shared" si="201"/>
        <v>0</v>
      </c>
      <c r="F197" s="421">
        <f>F198+F199</f>
        <v>0</v>
      </c>
      <c r="G197" s="420">
        <f t="shared" ref="G197:O197" si="202">G198+G199</f>
        <v>210</v>
      </c>
      <c r="H197" s="135">
        <f t="shared" si="202"/>
        <v>0</v>
      </c>
      <c r="I197" s="139">
        <f t="shared" si="202"/>
        <v>210</v>
      </c>
      <c r="J197" s="70">
        <f t="shared" si="202"/>
        <v>0</v>
      </c>
      <c r="K197" s="139">
        <f t="shared" si="202"/>
        <v>0</v>
      </c>
      <c r="L197" s="421">
        <f t="shared" si="202"/>
        <v>0</v>
      </c>
      <c r="M197" s="420">
        <f t="shared" si="202"/>
        <v>0</v>
      </c>
      <c r="N197" s="135">
        <f t="shared" si="202"/>
        <v>0</v>
      </c>
      <c r="O197" s="139">
        <f t="shared" si="202"/>
        <v>0</v>
      </c>
      <c r="P197" s="419"/>
      <c r="Q197" s="311"/>
      <c r="R197" s="483"/>
      <c r="S197" s="483"/>
      <c r="T197" s="483"/>
    </row>
    <row r="198" spans="1:20" x14ac:dyDescent="0.25">
      <c r="A198" s="43">
        <v>5121</v>
      </c>
      <c r="B198" s="69" t="s">
        <v>207</v>
      </c>
      <c r="C198" s="358">
        <f t="shared" si="170"/>
        <v>210</v>
      </c>
      <c r="D198" s="417"/>
      <c r="E198" s="136"/>
      <c r="F198" s="421">
        <f t="shared" ref="F198:F202" si="203">D198+E198</f>
        <v>0</v>
      </c>
      <c r="G198" s="418">
        <v>210</v>
      </c>
      <c r="H198" s="72"/>
      <c r="I198" s="139">
        <f t="shared" ref="I198:I202" si="204">G198+H198</f>
        <v>210</v>
      </c>
      <c r="J198" s="417"/>
      <c r="K198" s="136"/>
      <c r="L198" s="421">
        <f t="shared" ref="L198:L202" si="205">J198+K198</f>
        <v>0</v>
      </c>
      <c r="M198" s="418"/>
      <c r="N198" s="72"/>
      <c r="O198" s="139">
        <f t="shared" ref="O198:O202" si="206">M198+N198</f>
        <v>0</v>
      </c>
      <c r="P198" s="419"/>
      <c r="Q198" s="311"/>
      <c r="R198" s="483"/>
      <c r="S198" s="483"/>
      <c r="T198" s="483"/>
    </row>
    <row r="199" spans="1:20" ht="24" hidden="1" x14ac:dyDescent="0.25">
      <c r="A199" s="43">
        <v>5129</v>
      </c>
      <c r="B199" s="69" t="s">
        <v>208</v>
      </c>
      <c r="C199" s="358">
        <f t="shared" si="170"/>
        <v>0</v>
      </c>
      <c r="D199" s="417"/>
      <c r="E199" s="72"/>
      <c r="F199" s="140">
        <f t="shared" si="203"/>
        <v>0</v>
      </c>
      <c r="G199" s="418"/>
      <c r="H199" s="72"/>
      <c r="I199" s="139">
        <f t="shared" si="204"/>
        <v>0</v>
      </c>
      <c r="J199" s="417"/>
      <c r="K199" s="72"/>
      <c r="L199" s="140">
        <f t="shared" si="205"/>
        <v>0</v>
      </c>
      <c r="M199" s="418"/>
      <c r="N199" s="72"/>
      <c r="O199" s="139">
        <f t="shared" si="206"/>
        <v>0</v>
      </c>
      <c r="P199" s="419"/>
      <c r="Q199" s="311"/>
      <c r="R199" s="483"/>
      <c r="S199" s="483"/>
      <c r="T199" s="483"/>
    </row>
    <row r="200" spans="1:20" hidden="1" x14ac:dyDescent="0.25">
      <c r="A200" s="138">
        <v>5130</v>
      </c>
      <c r="B200" s="69" t="s">
        <v>209</v>
      </c>
      <c r="C200" s="358">
        <f t="shared" si="170"/>
        <v>0</v>
      </c>
      <c r="D200" s="417"/>
      <c r="E200" s="72"/>
      <c r="F200" s="140">
        <f t="shared" si="203"/>
        <v>0</v>
      </c>
      <c r="G200" s="418"/>
      <c r="H200" s="72"/>
      <c r="I200" s="139">
        <f t="shared" si="204"/>
        <v>0</v>
      </c>
      <c r="J200" s="417"/>
      <c r="K200" s="72"/>
      <c r="L200" s="140">
        <f t="shared" si="205"/>
        <v>0</v>
      </c>
      <c r="M200" s="418"/>
      <c r="N200" s="72"/>
      <c r="O200" s="139">
        <f t="shared" si="206"/>
        <v>0</v>
      </c>
      <c r="P200" s="419"/>
      <c r="Q200" s="311"/>
      <c r="R200" s="483"/>
      <c r="S200" s="483"/>
      <c r="T200" s="483"/>
    </row>
    <row r="201" spans="1:20" hidden="1" x14ac:dyDescent="0.25">
      <c r="A201" s="138">
        <v>5140</v>
      </c>
      <c r="B201" s="69" t="s">
        <v>210</v>
      </c>
      <c r="C201" s="358">
        <f t="shared" si="170"/>
        <v>0</v>
      </c>
      <c r="D201" s="417"/>
      <c r="E201" s="72"/>
      <c r="F201" s="140">
        <f t="shared" si="203"/>
        <v>0</v>
      </c>
      <c r="G201" s="418"/>
      <c r="H201" s="72"/>
      <c r="I201" s="139">
        <f t="shared" si="204"/>
        <v>0</v>
      </c>
      <c r="J201" s="417"/>
      <c r="K201" s="72"/>
      <c r="L201" s="140">
        <f t="shared" si="205"/>
        <v>0</v>
      </c>
      <c r="M201" s="418"/>
      <c r="N201" s="72"/>
      <c r="O201" s="139">
        <f t="shared" si="206"/>
        <v>0</v>
      </c>
      <c r="P201" s="419"/>
      <c r="Q201" s="311"/>
      <c r="R201" s="483"/>
      <c r="S201" s="483"/>
      <c r="T201" s="483"/>
    </row>
    <row r="202" spans="1:20" ht="24" hidden="1" x14ac:dyDescent="0.25">
      <c r="A202" s="138">
        <v>5170</v>
      </c>
      <c r="B202" s="69" t="s">
        <v>211</v>
      </c>
      <c r="C202" s="358">
        <f t="shared" si="170"/>
        <v>0</v>
      </c>
      <c r="D202" s="417"/>
      <c r="E202" s="72"/>
      <c r="F202" s="140">
        <f t="shared" si="203"/>
        <v>0</v>
      </c>
      <c r="G202" s="418"/>
      <c r="H202" s="72"/>
      <c r="I202" s="139">
        <f t="shared" si="204"/>
        <v>0</v>
      </c>
      <c r="J202" s="417"/>
      <c r="K202" s="72"/>
      <c r="L202" s="140">
        <f t="shared" si="205"/>
        <v>0</v>
      </c>
      <c r="M202" s="418"/>
      <c r="N202" s="72"/>
      <c r="O202" s="139">
        <f t="shared" si="206"/>
        <v>0</v>
      </c>
      <c r="P202" s="419"/>
      <c r="Q202" s="311"/>
      <c r="R202" s="483"/>
      <c r="S202" s="483"/>
      <c r="T202" s="483"/>
    </row>
    <row r="203" spans="1:20" x14ac:dyDescent="0.25">
      <c r="A203" s="55">
        <v>5200</v>
      </c>
      <c r="B203" s="127" t="s">
        <v>212</v>
      </c>
      <c r="C203" s="347">
        <f t="shared" si="170"/>
        <v>12314</v>
      </c>
      <c r="D203" s="56">
        <f t="shared" ref="D203:E203" si="207">D204+D214+D215+D224+D225+D226+D228</f>
        <v>0</v>
      </c>
      <c r="E203" s="144">
        <f t="shared" si="207"/>
        <v>0</v>
      </c>
      <c r="F203" s="424">
        <f>F204+F214+F215+F224+F225+F226+F228</f>
        <v>0</v>
      </c>
      <c r="G203" s="412">
        <f t="shared" ref="G203:O203" si="208">G204+G214+G215+G224+G225+G226+G228</f>
        <v>12314</v>
      </c>
      <c r="H203" s="57">
        <f t="shared" si="208"/>
        <v>0</v>
      </c>
      <c r="I203" s="144">
        <f t="shared" si="208"/>
        <v>12314</v>
      </c>
      <c r="J203" s="56">
        <f t="shared" si="208"/>
        <v>0</v>
      </c>
      <c r="K203" s="144">
        <f t="shared" si="208"/>
        <v>0</v>
      </c>
      <c r="L203" s="424">
        <f t="shared" si="208"/>
        <v>0</v>
      </c>
      <c r="M203" s="412">
        <f t="shared" si="208"/>
        <v>0</v>
      </c>
      <c r="N203" s="57">
        <f t="shared" si="208"/>
        <v>0</v>
      </c>
      <c r="O203" s="144">
        <f t="shared" si="208"/>
        <v>0</v>
      </c>
      <c r="P203" s="430"/>
      <c r="Q203" s="311"/>
      <c r="R203" s="483"/>
      <c r="S203" s="483"/>
      <c r="T203" s="483"/>
    </row>
    <row r="204" spans="1:20" hidden="1" x14ac:dyDescent="0.25">
      <c r="A204" s="129">
        <v>5210</v>
      </c>
      <c r="B204" s="93" t="s">
        <v>213</v>
      </c>
      <c r="C204" s="390">
        <f t="shared" si="170"/>
        <v>0</v>
      </c>
      <c r="D204" s="99">
        <f>SUM(D205:D213)</f>
        <v>0</v>
      </c>
      <c r="E204" s="100">
        <f>SUM(E205:E213)</f>
        <v>0</v>
      </c>
      <c r="F204" s="131">
        <f t="shared" ref="F204:N204" si="209">SUM(F205:F213)</f>
        <v>0</v>
      </c>
      <c r="G204" s="414">
        <f t="shared" si="209"/>
        <v>0</v>
      </c>
      <c r="H204" s="100">
        <f t="shared" si="209"/>
        <v>0</v>
      </c>
      <c r="I204" s="130">
        <f t="shared" si="209"/>
        <v>0</v>
      </c>
      <c r="J204" s="99">
        <f t="shared" si="209"/>
        <v>0</v>
      </c>
      <c r="K204" s="100">
        <f t="shared" si="209"/>
        <v>0</v>
      </c>
      <c r="L204" s="131">
        <f t="shared" si="209"/>
        <v>0</v>
      </c>
      <c r="M204" s="414">
        <f t="shared" si="209"/>
        <v>0</v>
      </c>
      <c r="N204" s="100">
        <f t="shared" si="209"/>
        <v>0</v>
      </c>
      <c r="O204" s="130">
        <f>SUM(O205:O213)</f>
        <v>0</v>
      </c>
      <c r="P204" s="423"/>
      <c r="Q204" s="311"/>
      <c r="R204" s="483"/>
      <c r="S204" s="483"/>
      <c r="T204" s="483"/>
    </row>
    <row r="205" spans="1:20" hidden="1" x14ac:dyDescent="0.25">
      <c r="A205" s="37">
        <v>5211</v>
      </c>
      <c r="B205" s="63" t="s">
        <v>214</v>
      </c>
      <c r="C205" s="353">
        <f t="shared" si="170"/>
        <v>0</v>
      </c>
      <c r="D205" s="377"/>
      <c r="E205" s="66"/>
      <c r="F205" s="146">
        <f t="shared" ref="F205:F214" si="210">D205+E205</f>
        <v>0</v>
      </c>
      <c r="G205" s="376"/>
      <c r="H205" s="66"/>
      <c r="I205" s="150">
        <f t="shared" ref="I205:I214" si="211">G205+H205</f>
        <v>0</v>
      </c>
      <c r="J205" s="377"/>
      <c r="K205" s="66"/>
      <c r="L205" s="146">
        <f t="shared" ref="L205:L214" si="212">J205+K205</f>
        <v>0</v>
      </c>
      <c r="M205" s="376"/>
      <c r="N205" s="66"/>
      <c r="O205" s="150">
        <f t="shared" ref="O205:O214" si="213">M205+N205</f>
        <v>0</v>
      </c>
      <c r="P205" s="416"/>
      <c r="Q205" s="311"/>
      <c r="R205" s="483"/>
      <c r="S205" s="483"/>
      <c r="T205" s="483"/>
    </row>
    <row r="206" spans="1:20" hidden="1" x14ac:dyDescent="0.25">
      <c r="A206" s="43">
        <v>5212</v>
      </c>
      <c r="B206" s="69" t="s">
        <v>215</v>
      </c>
      <c r="C206" s="358">
        <f t="shared" si="170"/>
        <v>0</v>
      </c>
      <c r="D206" s="417"/>
      <c r="E206" s="72"/>
      <c r="F206" s="140">
        <f t="shared" si="210"/>
        <v>0</v>
      </c>
      <c r="G206" s="418"/>
      <c r="H206" s="72"/>
      <c r="I206" s="139">
        <f t="shared" si="211"/>
        <v>0</v>
      </c>
      <c r="J206" s="417"/>
      <c r="K206" s="72"/>
      <c r="L206" s="140">
        <f t="shared" si="212"/>
        <v>0</v>
      </c>
      <c r="M206" s="418"/>
      <c r="N206" s="72"/>
      <c r="O206" s="139">
        <f t="shared" si="213"/>
        <v>0</v>
      </c>
      <c r="P206" s="419"/>
      <c r="Q206" s="311"/>
      <c r="R206" s="483"/>
      <c r="S206" s="483"/>
      <c r="T206" s="483"/>
    </row>
    <row r="207" spans="1:20" hidden="1" x14ac:dyDescent="0.25">
      <c r="A207" s="43">
        <v>5213</v>
      </c>
      <c r="B207" s="69" t="s">
        <v>216</v>
      </c>
      <c r="C207" s="358">
        <f t="shared" si="170"/>
        <v>0</v>
      </c>
      <c r="D207" s="417"/>
      <c r="E207" s="72"/>
      <c r="F207" s="140">
        <f t="shared" si="210"/>
        <v>0</v>
      </c>
      <c r="G207" s="418"/>
      <c r="H207" s="72"/>
      <c r="I207" s="139">
        <f t="shared" si="211"/>
        <v>0</v>
      </c>
      <c r="J207" s="417"/>
      <c r="K207" s="72"/>
      <c r="L207" s="140">
        <f t="shared" si="212"/>
        <v>0</v>
      </c>
      <c r="M207" s="418"/>
      <c r="N207" s="72"/>
      <c r="O207" s="139">
        <f t="shared" si="213"/>
        <v>0</v>
      </c>
      <c r="P207" s="419"/>
      <c r="Q207" s="311"/>
      <c r="R207" s="483"/>
      <c r="S207" s="483"/>
      <c r="T207" s="483"/>
    </row>
    <row r="208" spans="1:20" hidden="1" x14ac:dyDescent="0.25">
      <c r="A208" s="43">
        <v>5214</v>
      </c>
      <c r="B208" s="69" t="s">
        <v>217</v>
      </c>
      <c r="C208" s="358">
        <f t="shared" si="170"/>
        <v>0</v>
      </c>
      <c r="D208" s="417"/>
      <c r="E208" s="72"/>
      <c r="F208" s="140">
        <f t="shared" si="210"/>
        <v>0</v>
      </c>
      <c r="G208" s="418"/>
      <c r="H208" s="72"/>
      <c r="I208" s="139">
        <f t="shared" si="211"/>
        <v>0</v>
      </c>
      <c r="J208" s="417"/>
      <c r="K208" s="72"/>
      <c r="L208" s="140">
        <f t="shared" si="212"/>
        <v>0</v>
      </c>
      <c r="M208" s="418"/>
      <c r="N208" s="72"/>
      <c r="O208" s="139">
        <f t="shared" si="213"/>
        <v>0</v>
      </c>
      <c r="P208" s="419"/>
      <c r="Q208" s="311"/>
      <c r="R208" s="483"/>
      <c r="S208" s="483"/>
      <c r="T208" s="483"/>
    </row>
    <row r="209" spans="1:20" hidden="1" x14ac:dyDescent="0.25">
      <c r="A209" s="43">
        <v>5215</v>
      </c>
      <c r="B209" s="69" t="s">
        <v>218</v>
      </c>
      <c r="C209" s="358">
        <f t="shared" si="170"/>
        <v>0</v>
      </c>
      <c r="D209" s="417"/>
      <c r="E209" s="72"/>
      <c r="F209" s="140">
        <f t="shared" si="210"/>
        <v>0</v>
      </c>
      <c r="G209" s="418"/>
      <c r="H209" s="72"/>
      <c r="I209" s="139">
        <f t="shared" si="211"/>
        <v>0</v>
      </c>
      <c r="J209" s="417"/>
      <c r="K209" s="72"/>
      <c r="L209" s="140">
        <f t="shared" si="212"/>
        <v>0</v>
      </c>
      <c r="M209" s="418"/>
      <c r="N209" s="72"/>
      <c r="O209" s="139">
        <f t="shared" si="213"/>
        <v>0</v>
      </c>
      <c r="P209" s="419"/>
      <c r="Q209" s="311"/>
      <c r="R209" s="483"/>
      <c r="S209" s="483"/>
      <c r="T209" s="483"/>
    </row>
    <row r="210" spans="1:20" ht="24" hidden="1" x14ac:dyDescent="0.25">
      <c r="A210" s="43">
        <v>5216</v>
      </c>
      <c r="B210" s="69" t="s">
        <v>219</v>
      </c>
      <c r="C210" s="358">
        <f t="shared" si="170"/>
        <v>0</v>
      </c>
      <c r="D210" s="417"/>
      <c r="E210" s="72"/>
      <c r="F210" s="140">
        <f t="shared" si="210"/>
        <v>0</v>
      </c>
      <c r="G210" s="418"/>
      <c r="H210" s="72"/>
      <c r="I210" s="139">
        <f t="shared" si="211"/>
        <v>0</v>
      </c>
      <c r="J210" s="417"/>
      <c r="K210" s="72"/>
      <c r="L210" s="140">
        <f t="shared" si="212"/>
        <v>0</v>
      </c>
      <c r="M210" s="418"/>
      <c r="N210" s="72"/>
      <c r="O210" s="139">
        <f t="shared" si="213"/>
        <v>0</v>
      </c>
      <c r="P210" s="419"/>
      <c r="Q210" s="311"/>
      <c r="R210" s="483"/>
      <c r="S210" s="483"/>
      <c r="T210" s="483"/>
    </row>
    <row r="211" spans="1:20" hidden="1" x14ac:dyDescent="0.25">
      <c r="A211" s="43">
        <v>5217</v>
      </c>
      <c r="B211" s="69" t="s">
        <v>220</v>
      </c>
      <c r="C211" s="358">
        <f t="shared" si="170"/>
        <v>0</v>
      </c>
      <c r="D211" s="417"/>
      <c r="E211" s="72"/>
      <c r="F211" s="140">
        <f t="shared" si="210"/>
        <v>0</v>
      </c>
      <c r="G211" s="418"/>
      <c r="H211" s="72"/>
      <c r="I211" s="139">
        <f t="shared" si="211"/>
        <v>0</v>
      </c>
      <c r="J211" s="417"/>
      <c r="K211" s="72"/>
      <c r="L211" s="140">
        <f t="shared" si="212"/>
        <v>0</v>
      </c>
      <c r="M211" s="418"/>
      <c r="N211" s="72"/>
      <c r="O211" s="139">
        <f t="shared" si="213"/>
        <v>0</v>
      </c>
      <c r="P211" s="419"/>
      <c r="Q211" s="311"/>
      <c r="R211" s="483"/>
      <c r="S211" s="483"/>
      <c r="T211" s="483"/>
    </row>
    <row r="212" spans="1:20" hidden="1" x14ac:dyDescent="0.25">
      <c r="A212" s="43">
        <v>5218</v>
      </c>
      <c r="B212" s="69" t="s">
        <v>221</v>
      </c>
      <c r="C212" s="358">
        <f t="shared" si="170"/>
        <v>0</v>
      </c>
      <c r="D212" s="417"/>
      <c r="E212" s="72"/>
      <c r="F212" s="140">
        <f t="shared" si="210"/>
        <v>0</v>
      </c>
      <c r="G212" s="418"/>
      <c r="H212" s="72"/>
      <c r="I212" s="139">
        <f t="shared" si="211"/>
        <v>0</v>
      </c>
      <c r="J212" s="417"/>
      <c r="K212" s="72"/>
      <c r="L212" s="140">
        <f t="shared" si="212"/>
        <v>0</v>
      </c>
      <c r="M212" s="418"/>
      <c r="N212" s="72"/>
      <c r="O212" s="139">
        <f t="shared" si="213"/>
        <v>0</v>
      </c>
      <c r="P212" s="419"/>
      <c r="Q212" s="311"/>
      <c r="R212" s="483"/>
      <c r="S212" s="483"/>
      <c r="T212" s="483"/>
    </row>
    <row r="213" spans="1:20" hidden="1" x14ac:dyDescent="0.25">
      <c r="A213" s="43">
        <v>5219</v>
      </c>
      <c r="B213" s="69" t="s">
        <v>222</v>
      </c>
      <c r="C213" s="358">
        <f t="shared" si="170"/>
        <v>0</v>
      </c>
      <c r="D213" s="417"/>
      <c r="E213" s="72"/>
      <c r="F213" s="140">
        <f t="shared" si="210"/>
        <v>0</v>
      </c>
      <c r="G213" s="418"/>
      <c r="H213" s="72"/>
      <c r="I213" s="139">
        <f t="shared" si="211"/>
        <v>0</v>
      </c>
      <c r="J213" s="417"/>
      <c r="K213" s="72"/>
      <c r="L213" s="140">
        <f t="shared" si="212"/>
        <v>0</v>
      </c>
      <c r="M213" s="418"/>
      <c r="N213" s="72"/>
      <c r="O213" s="139">
        <f t="shared" si="213"/>
        <v>0</v>
      </c>
      <c r="P213" s="419"/>
      <c r="Q213" s="311"/>
      <c r="R213" s="483"/>
      <c r="S213" s="483"/>
      <c r="T213" s="483"/>
    </row>
    <row r="214" spans="1:20" ht="13.5" hidden="1" customHeight="1" x14ac:dyDescent="0.25">
      <c r="A214" s="138">
        <v>5220</v>
      </c>
      <c r="B214" s="69" t="s">
        <v>223</v>
      </c>
      <c r="C214" s="358">
        <f t="shared" si="170"/>
        <v>0</v>
      </c>
      <c r="D214" s="417"/>
      <c r="E214" s="72"/>
      <c r="F214" s="140">
        <f t="shared" si="210"/>
        <v>0</v>
      </c>
      <c r="G214" s="418"/>
      <c r="H214" s="72"/>
      <c r="I214" s="139">
        <f t="shared" si="211"/>
        <v>0</v>
      </c>
      <c r="J214" s="417"/>
      <c r="K214" s="72"/>
      <c r="L214" s="140">
        <f t="shared" si="212"/>
        <v>0</v>
      </c>
      <c r="M214" s="418"/>
      <c r="N214" s="72"/>
      <c r="O214" s="139">
        <f t="shared" si="213"/>
        <v>0</v>
      </c>
      <c r="P214" s="419"/>
      <c r="Q214" s="311"/>
      <c r="R214" s="483"/>
      <c r="S214" s="483"/>
      <c r="T214" s="483"/>
    </row>
    <row r="215" spans="1:20" x14ac:dyDescent="0.25">
      <c r="A215" s="138">
        <v>5230</v>
      </c>
      <c r="B215" s="69" t="s">
        <v>224</v>
      </c>
      <c r="C215" s="358">
        <f t="shared" si="170"/>
        <v>12314</v>
      </c>
      <c r="D215" s="70">
        <f t="shared" ref="D215:E215" si="214">SUM(D216:D223)</f>
        <v>0</v>
      </c>
      <c r="E215" s="139">
        <f t="shared" si="214"/>
        <v>0</v>
      </c>
      <c r="F215" s="421">
        <f>SUM(F216:F223)</f>
        <v>0</v>
      </c>
      <c r="G215" s="420">
        <f t="shared" ref="G215:N215" si="215">SUM(G216:G223)</f>
        <v>12314</v>
      </c>
      <c r="H215" s="135">
        <f t="shared" si="215"/>
        <v>0</v>
      </c>
      <c r="I215" s="139">
        <f t="shared" si="215"/>
        <v>12314</v>
      </c>
      <c r="J215" s="70">
        <f t="shared" si="215"/>
        <v>0</v>
      </c>
      <c r="K215" s="139">
        <f t="shared" si="215"/>
        <v>0</v>
      </c>
      <c r="L215" s="421">
        <f t="shared" si="215"/>
        <v>0</v>
      </c>
      <c r="M215" s="420">
        <f t="shared" si="215"/>
        <v>0</v>
      </c>
      <c r="N215" s="135">
        <f t="shared" si="215"/>
        <v>0</v>
      </c>
      <c r="O215" s="139">
        <f>SUM(O216:O223)</f>
        <v>0</v>
      </c>
      <c r="P215" s="419"/>
      <c r="Q215" s="311"/>
      <c r="R215" s="483"/>
      <c r="S215" s="483"/>
      <c r="T215" s="483"/>
    </row>
    <row r="216" spans="1:20" hidden="1" x14ac:dyDescent="0.25">
      <c r="A216" s="43">
        <v>5231</v>
      </c>
      <c r="B216" s="69" t="s">
        <v>225</v>
      </c>
      <c r="C216" s="358">
        <f t="shared" si="170"/>
        <v>0</v>
      </c>
      <c r="D216" s="417"/>
      <c r="E216" s="72"/>
      <c r="F216" s="140">
        <f t="shared" ref="F216:F225" si="216">D216+E216</f>
        <v>0</v>
      </c>
      <c r="G216" s="418"/>
      <c r="H216" s="72"/>
      <c r="I216" s="139">
        <f t="shared" ref="I216:I225" si="217">G216+H216</f>
        <v>0</v>
      </c>
      <c r="J216" s="417"/>
      <c r="K216" s="72"/>
      <c r="L216" s="140">
        <f t="shared" ref="L216:L225" si="218">J216+K216</f>
        <v>0</v>
      </c>
      <c r="M216" s="418"/>
      <c r="N216" s="72"/>
      <c r="O216" s="139">
        <f t="shared" ref="O216:O225" si="219">M216+N216</f>
        <v>0</v>
      </c>
      <c r="P216" s="419"/>
      <c r="Q216" s="311"/>
      <c r="R216" s="483"/>
      <c r="S216" s="483"/>
      <c r="T216" s="483"/>
    </row>
    <row r="217" spans="1:20" x14ac:dyDescent="0.25">
      <c r="A217" s="43">
        <v>5232</v>
      </c>
      <c r="B217" s="69" t="s">
        <v>226</v>
      </c>
      <c r="C217" s="358">
        <f t="shared" si="170"/>
        <v>5000</v>
      </c>
      <c r="D217" s="417"/>
      <c r="E217" s="136"/>
      <c r="F217" s="421">
        <f t="shared" si="216"/>
        <v>0</v>
      </c>
      <c r="G217" s="418">
        <v>5000</v>
      </c>
      <c r="H217" s="72"/>
      <c r="I217" s="139">
        <f t="shared" si="217"/>
        <v>5000</v>
      </c>
      <c r="J217" s="417"/>
      <c r="K217" s="136"/>
      <c r="L217" s="421">
        <f t="shared" si="218"/>
        <v>0</v>
      </c>
      <c r="M217" s="418"/>
      <c r="N217" s="72"/>
      <c r="O217" s="139">
        <f t="shared" si="219"/>
        <v>0</v>
      </c>
      <c r="P217" s="419"/>
      <c r="Q217" s="311"/>
      <c r="R217" s="483"/>
      <c r="S217" s="483"/>
      <c r="T217" s="483"/>
    </row>
    <row r="218" spans="1:20" x14ac:dyDescent="0.25">
      <c r="A218" s="43">
        <v>5233</v>
      </c>
      <c r="B218" s="69" t="s">
        <v>227</v>
      </c>
      <c r="C218" s="358">
        <f t="shared" si="170"/>
        <v>800</v>
      </c>
      <c r="D218" s="417"/>
      <c r="E218" s="136"/>
      <c r="F218" s="421">
        <f t="shared" si="216"/>
        <v>0</v>
      </c>
      <c r="G218" s="418">
        <v>800</v>
      </c>
      <c r="H218" s="72"/>
      <c r="I218" s="139">
        <f t="shared" si="217"/>
        <v>800</v>
      </c>
      <c r="J218" s="417"/>
      <c r="K218" s="136"/>
      <c r="L218" s="421">
        <f t="shared" si="218"/>
        <v>0</v>
      </c>
      <c r="M218" s="418"/>
      <c r="N218" s="72"/>
      <c r="O218" s="139">
        <f t="shared" si="219"/>
        <v>0</v>
      </c>
      <c r="P218" s="419"/>
      <c r="Q218" s="311"/>
      <c r="R218" s="483"/>
      <c r="S218" s="483"/>
      <c r="T218" s="483"/>
    </row>
    <row r="219" spans="1:20" ht="24" hidden="1" x14ac:dyDescent="0.25">
      <c r="A219" s="43">
        <v>5234</v>
      </c>
      <c r="B219" s="69" t="s">
        <v>228</v>
      </c>
      <c r="C219" s="358">
        <f t="shared" si="170"/>
        <v>0</v>
      </c>
      <c r="D219" s="417"/>
      <c r="E219" s="72"/>
      <c r="F219" s="140">
        <f t="shared" si="216"/>
        <v>0</v>
      </c>
      <c r="G219" s="418"/>
      <c r="H219" s="72"/>
      <c r="I219" s="139">
        <f t="shared" si="217"/>
        <v>0</v>
      </c>
      <c r="J219" s="417"/>
      <c r="K219" s="72"/>
      <c r="L219" s="140">
        <f t="shared" si="218"/>
        <v>0</v>
      </c>
      <c r="M219" s="418"/>
      <c r="N219" s="72"/>
      <c r="O219" s="139">
        <f t="shared" si="219"/>
        <v>0</v>
      </c>
      <c r="P219" s="419"/>
      <c r="Q219" s="311"/>
      <c r="R219" s="483"/>
      <c r="S219" s="483"/>
      <c r="T219" s="483"/>
    </row>
    <row r="220" spans="1:20" ht="14.25" hidden="1" customHeight="1" x14ac:dyDescent="0.25">
      <c r="A220" s="43">
        <v>5236</v>
      </c>
      <c r="B220" s="69" t="s">
        <v>229</v>
      </c>
      <c r="C220" s="358">
        <f t="shared" si="170"/>
        <v>0</v>
      </c>
      <c r="D220" s="417"/>
      <c r="E220" s="72"/>
      <c r="F220" s="140">
        <f t="shared" si="216"/>
        <v>0</v>
      </c>
      <c r="G220" s="418"/>
      <c r="H220" s="72"/>
      <c r="I220" s="139">
        <f t="shared" si="217"/>
        <v>0</v>
      </c>
      <c r="J220" s="417"/>
      <c r="K220" s="72"/>
      <c r="L220" s="140">
        <f t="shared" si="218"/>
        <v>0</v>
      </c>
      <c r="M220" s="418"/>
      <c r="N220" s="72"/>
      <c r="O220" s="139">
        <f t="shared" si="219"/>
        <v>0</v>
      </c>
      <c r="P220" s="419"/>
      <c r="Q220" s="311"/>
      <c r="R220" s="483"/>
      <c r="S220" s="483"/>
      <c r="T220" s="483"/>
    </row>
    <row r="221" spans="1:20" ht="14.25" hidden="1" customHeight="1" x14ac:dyDescent="0.25">
      <c r="A221" s="43">
        <v>5237</v>
      </c>
      <c r="B221" s="69" t="s">
        <v>230</v>
      </c>
      <c r="C221" s="358">
        <f t="shared" si="170"/>
        <v>0</v>
      </c>
      <c r="D221" s="417"/>
      <c r="E221" s="72"/>
      <c r="F221" s="140">
        <f t="shared" si="216"/>
        <v>0</v>
      </c>
      <c r="G221" s="418"/>
      <c r="H221" s="72"/>
      <c r="I221" s="139">
        <f t="shared" si="217"/>
        <v>0</v>
      </c>
      <c r="J221" s="417"/>
      <c r="K221" s="72"/>
      <c r="L221" s="140">
        <f t="shared" si="218"/>
        <v>0</v>
      </c>
      <c r="M221" s="418"/>
      <c r="N221" s="72"/>
      <c r="O221" s="139">
        <f t="shared" si="219"/>
        <v>0</v>
      </c>
      <c r="P221" s="419"/>
      <c r="Q221" s="311"/>
      <c r="R221" s="483"/>
      <c r="S221" s="483"/>
      <c r="T221" s="483"/>
    </row>
    <row r="222" spans="1:20" ht="24" x14ac:dyDescent="0.25">
      <c r="A222" s="43">
        <v>5238</v>
      </c>
      <c r="B222" s="69" t="s">
        <v>231</v>
      </c>
      <c r="C222" s="358">
        <f t="shared" si="170"/>
        <v>5414</v>
      </c>
      <c r="D222" s="417"/>
      <c r="E222" s="136"/>
      <c r="F222" s="421">
        <f t="shared" si="216"/>
        <v>0</v>
      </c>
      <c r="G222" s="418">
        <v>5414</v>
      </c>
      <c r="H222" s="72"/>
      <c r="I222" s="139">
        <f t="shared" si="217"/>
        <v>5414</v>
      </c>
      <c r="J222" s="417"/>
      <c r="K222" s="136"/>
      <c r="L222" s="421">
        <f t="shared" si="218"/>
        <v>0</v>
      </c>
      <c r="M222" s="418"/>
      <c r="N222" s="72"/>
      <c r="O222" s="139">
        <f t="shared" si="219"/>
        <v>0</v>
      </c>
      <c r="P222" s="419"/>
      <c r="Q222" s="311"/>
      <c r="R222" s="483"/>
      <c r="S222" s="483"/>
      <c r="T222" s="483"/>
    </row>
    <row r="223" spans="1:20" ht="24" x14ac:dyDescent="0.25">
      <c r="A223" s="43">
        <v>5239</v>
      </c>
      <c r="B223" s="69" t="s">
        <v>232</v>
      </c>
      <c r="C223" s="358">
        <f t="shared" si="170"/>
        <v>1100</v>
      </c>
      <c r="D223" s="417"/>
      <c r="E223" s="136"/>
      <c r="F223" s="421">
        <f t="shared" si="216"/>
        <v>0</v>
      </c>
      <c r="G223" s="418">
        <v>1100</v>
      </c>
      <c r="H223" s="72"/>
      <c r="I223" s="139">
        <f t="shared" si="217"/>
        <v>1100</v>
      </c>
      <c r="J223" s="417"/>
      <c r="K223" s="136"/>
      <c r="L223" s="421">
        <f t="shared" si="218"/>
        <v>0</v>
      </c>
      <c r="M223" s="418"/>
      <c r="N223" s="72"/>
      <c r="O223" s="139">
        <f t="shared" si="219"/>
        <v>0</v>
      </c>
      <c r="P223" s="419"/>
      <c r="Q223" s="311"/>
      <c r="R223" s="483"/>
      <c r="S223" s="483"/>
      <c r="T223" s="483"/>
    </row>
    <row r="224" spans="1:20" ht="24" hidden="1" x14ac:dyDescent="0.25">
      <c r="A224" s="138">
        <v>5240</v>
      </c>
      <c r="B224" s="69" t="s">
        <v>233</v>
      </c>
      <c r="C224" s="358">
        <f t="shared" si="170"/>
        <v>0</v>
      </c>
      <c r="D224" s="417"/>
      <c r="E224" s="72"/>
      <c r="F224" s="140">
        <f t="shared" si="216"/>
        <v>0</v>
      </c>
      <c r="G224" s="418"/>
      <c r="H224" s="72"/>
      <c r="I224" s="139">
        <f t="shared" si="217"/>
        <v>0</v>
      </c>
      <c r="J224" s="417"/>
      <c r="K224" s="72"/>
      <c r="L224" s="140">
        <f t="shared" si="218"/>
        <v>0</v>
      </c>
      <c r="M224" s="418"/>
      <c r="N224" s="72"/>
      <c r="O224" s="139">
        <f t="shared" si="219"/>
        <v>0</v>
      </c>
      <c r="P224" s="419"/>
      <c r="Q224" s="311"/>
      <c r="R224" s="483"/>
      <c r="S224" s="483"/>
      <c r="T224" s="483"/>
    </row>
    <row r="225" spans="1:20" hidden="1" x14ac:dyDescent="0.25">
      <c r="A225" s="138">
        <v>5250</v>
      </c>
      <c r="B225" s="69" t="s">
        <v>234</v>
      </c>
      <c r="C225" s="358">
        <f t="shared" si="170"/>
        <v>0</v>
      </c>
      <c r="D225" s="417"/>
      <c r="E225" s="72"/>
      <c r="F225" s="140">
        <f t="shared" si="216"/>
        <v>0</v>
      </c>
      <c r="G225" s="418"/>
      <c r="H225" s="72"/>
      <c r="I225" s="139">
        <f t="shared" si="217"/>
        <v>0</v>
      </c>
      <c r="J225" s="417"/>
      <c r="K225" s="72"/>
      <c r="L225" s="140">
        <f t="shared" si="218"/>
        <v>0</v>
      </c>
      <c r="M225" s="418"/>
      <c r="N225" s="72"/>
      <c r="O225" s="139">
        <f t="shared" si="219"/>
        <v>0</v>
      </c>
      <c r="P225" s="419"/>
      <c r="Q225" s="311"/>
      <c r="R225" s="483"/>
      <c r="S225" s="483"/>
      <c r="T225" s="483"/>
    </row>
    <row r="226" spans="1:20" hidden="1" x14ac:dyDescent="0.25">
      <c r="A226" s="138">
        <v>5260</v>
      </c>
      <c r="B226" s="69" t="s">
        <v>235</v>
      </c>
      <c r="C226" s="358">
        <f t="shared" si="170"/>
        <v>0</v>
      </c>
      <c r="D226" s="70">
        <f t="shared" ref="D226:E226" si="220">SUM(D227)</f>
        <v>0</v>
      </c>
      <c r="E226" s="135">
        <f t="shared" si="220"/>
        <v>0</v>
      </c>
      <c r="F226" s="140">
        <f>SUM(F227)</f>
        <v>0</v>
      </c>
      <c r="G226" s="420">
        <f t="shared" ref="G226:N226" si="221">SUM(G227)</f>
        <v>0</v>
      </c>
      <c r="H226" s="135">
        <f t="shared" si="221"/>
        <v>0</v>
      </c>
      <c r="I226" s="139">
        <f t="shared" si="221"/>
        <v>0</v>
      </c>
      <c r="J226" s="70">
        <f t="shared" si="221"/>
        <v>0</v>
      </c>
      <c r="K226" s="135">
        <f t="shared" si="221"/>
        <v>0</v>
      </c>
      <c r="L226" s="140">
        <f t="shared" si="221"/>
        <v>0</v>
      </c>
      <c r="M226" s="420">
        <f t="shared" si="221"/>
        <v>0</v>
      </c>
      <c r="N226" s="135">
        <f t="shared" si="221"/>
        <v>0</v>
      </c>
      <c r="O226" s="139">
        <f>SUM(O227)</f>
        <v>0</v>
      </c>
      <c r="P226" s="419"/>
      <c r="Q226" s="311"/>
      <c r="R226" s="483"/>
      <c r="S226" s="483"/>
      <c r="T226" s="483"/>
    </row>
    <row r="227" spans="1:20" ht="24" hidden="1" x14ac:dyDescent="0.25">
      <c r="A227" s="43">
        <v>5269</v>
      </c>
      <c r="B227" s="69" t="s">
        <v>236</v>
      </c>
      <c r="C227" s="358">
        <f t="shared" si="170"/>
        <v>0</v>
      </c>
      <c r="D227" s="417"/>
      <c r="E227" s="72"/>
      <c r="F227" s="140">
        <f t="shared" ref="F227:F228" si="222">D227+E227</f>
        <v>0</v>
      </c>
      <c r="G227" s="418"/>
      <c r="H227" s="72"/>
      <c r="I227" s="139">
        <f t="shared" ref="I227:I228" si="223">G227+H227</f>
        <v>0</v>
      </c>
      <c r="J227" s="417"/>
      <c r="K227" s="72"/>
      <c r="L227" s="140">
        <f t="shared" ref="L227:L228" si="224">J227+K227</f>
        <v>0</v>
      </c>
      <c r="M227" s="418"/>
      <c r="N227" s="72"/>
      <c r="O227" s="139">
        <f t="shared" ref="O227:O228" si="225">M227+N227</f>
        <v>0</v>
      </c>
      <c r="P227" s="419"/>
      <c r="Q227" s="311"/>
      <c r="R227" s="483"/>
      <c r="S227" s="483"/>
      <c r="T227" s="483"/>
    </row>
    <row r="228" spans="1:20" ht="24" hidden="1" x14ac:dyDescent="0.25">
      <c r="A228" s="129">
        <v>5270</v>
      </c>
      <c r="B228" s="93" t="s">
        <v>237</v>
      </c>
      <c r="C228" s="390">
        <f t="shared" si="170"/>
        <v>0</v>
      </c>
      <c r="D228" s="391"/>
      <c r="E228" s="141"/>
      <c r="F228" s="131">
        <f t="shared" si="222"/>
        <v>0</v>
      </c>
      <c r="G228" s="422"/>
      <c r="H228" s="141"/>
      <c r="I228" s="130">
        <f t="shared" si="223"/>
        <v>0</v>
      </c>
      <c r="J228" s="391"/>
      <c r="K228" s="141"/>
      <c r="L228" s="131">
        <f t="shared" si="224"/>
        <v>0</v>
      </c>
      <c r="M228" s="422"/>
      <c r="N228" s="141"/>
      <c r="O228" s="130">
        <f t="shared" si="225"/>
        <v>0</v>
      </c>
      <c r="P228" s="423"/>
      <c r="Q228" s="311"/>
      <c r="R228" s="483"/>
      <c r="S228" s="483"/>
      <c r="T228" s="483"/>
    </row>
    <row r="229" spans="1:20" hidden="1" x14ac:dyDescent="0.25">
      <c r="A229" s="123">
        <v>6000</v>
      </c>
      <c r="B229" s="123" t="s">
        <v>238</v>
      </c>
      <c r="C229" s="409">
        <f t="shared" si="170"/>
        <v>0</v>
      </c>
      <c r="D229" s="124">
        <f t="shared" ref="D229:E229" si="226">D230+D250+D258</f>
        <v>0</v>
      </c>
      <c r="E229" s="125">
        <f t="shared" si="226"/>
        <v>0</v>
      </c>
      <c r="F229" s="126">
        <f>F230+F250+F258</f>
        <v>0</v>
      </c>
      <c r="G229" s="410">
        <f t="shared" ref="G229:N229" si="227">G230+G250+G258</f>
        <v>0</v>
      </c>
      <c r="H229" s="125">
        <f t="shared" si="227"/>
        <v>0</v>
      </c>
      <c r="I229" s="157">
        <f t="shared" si="227"/>
        <v>0</v>
      </c>
      <c r="J229" s="124">
        <f t="shared" si="227"/>
        <v>0</v>
      </c>
      <c r="K229" s="125">
        <f t="shared" si="227"/>
        <v>0</v>
      </c>
      <c r="L229" s="126">
        <f t="shared" si="227"/>
        <v>0</v>
      </c>
      <c r="M229" s="410">
        <f t="shared" si="227"/>
        <v>0</v>
      </c>
      <c r="N229" s="125">
        <f t="shared" si="227"/>
        <v>0</v>
      </c>
      <c r="O229" s="157">
        <f>O230+O250+O258</f>
        <v>0</v>
      </c>
      <c r="P229" s="506"/>
      <c r="Q229" s="311"/>
      <c r="R229" s="483"/>
      <c r="S229" s="483"/>
      <c r="T229" s="483"/>
    </row>
    <row r="230" spans="1:20" ht="14.25" hidden="1" customHeight="1" x14ac:dyDescent="0.25">
      <c r="A230" s="84">
        <v>6200</v>
      </c>
      <c r="B230" s="158" t="s">
        <v>239</v>
      </c>
      <c r="C230" s="437">
        <f t="shared" si="170"/>
        <v>0</v>
      </c>
      <c r="D230" s="167">
        <f t="shared" ref="D230:E230" si="228">SUM(D231,D232,D234,D237,D243,D244,D245)</f>
        <v>0</v>
      </c>
      <c r="E230" s="168">
        <f t="shared" si="228"/>
        <v>0</v>
      </c>
      <c r="F230" s="128">
        <f>SUM(F231,F232,F234,F237,F243,F244,F245)</f>
        <v>0</v>
      </c>
      <c r="G230" s="438">
        <f t="shared" ref="G230:N230" si="229">SUM(G231,G232,G234,G237,G243,G244,G245)</f>
        <v>0</v>
      </c>
      <c r="H230" s="168">
        <f t="shared" si="229"/>
        <v>0</v>
      </c>
      <c r="I230" s="159">
        <f t="shared" si="229"/>
        <v>0</v>
      </c>
      <c r="J230" s="167">
        <f t="shared" si="229"/>
        <v>0</v>
      </c>
      <c r="K230" s="168">
        <f t="shared" si="229"/>
        <v>0</v>
      </c>
      <c r="L230" s="128">
        <f t="shared" si="229"/>
        <v>0</v>
      </c>
      <c r="M230" s="438">
        <f t="shared" si="229"/>
        <v>0</v>
      </c>
      <c r="N230" s="168">
        <f t="shared" si="229"/>
        <v>0</v>
      </c>
      <c r="O230" s="159">
        <f>SUM(O231,O232,O234,O237,O243,O244,O245)</f>
        <v>0</v>
      </c>
      <c r="P230" s="507"/>
      <c r="Q230" s="311"/>
      <c r="R230" s="483"/>
      <c r="S230" s="483"/>
      <c r="T230" s="483"/>
    </row>
    <row r="231" spans="1:20" ht="24" hidden="1" x14ac:dyDescent="0.25">
      <c r="A231" s="513">
        <v>6220</v>
      </c>
      <c r="B231" s="63" t="s">
        <v>240</v>
      </c>
      <c r="C231" s="353">
        <f t="shared" si="170"/>
        <v>0</v>
      </c>
      <c r="D231" s="377"/>
      <c r="E231" s="66"/>
      <c r="F231" s="146">
        <f>D231+E231</f>
        <v>0</v>
      </c>
      <c r="G231" s="376"/>
      <c r="H231" s="66"/>
      <c r="I231" s="150">
        <f>G231+H231</f>
        <v>0</v>
      </c>
      <c r="J231" s="377"/>
      <c r="K231" s="66"/>
      <c r="L231" s="146">
        <f>J231+K231</f>
        <v>0</v>
      </c>
      <c r="M231" s="376"/>
      <c r="N231" s="66"/>
      <c r="O231" s="150">
        <f>M231+N231</f>
        <v>0</v>
      </c>
      <c r="P231" s="416"/>
      <c r="Q231" s="311"/>
      <c r="R231" s="483"/>
      <c r="S231" s="483"/>
      <c r="T231" s="483"/>
    </row>
    <row r="232" spans="1:20" hidden="1" x14ac:dyDescent="0.25">
      <c r="A232" s="138">
        <v>6230</v>
      </c>
      <c r="B232" s="69" t="s">
        <v>241</v>
      </c>
      <c r="C232" s="358">
        <f t="shared" si="170"/>
        <v>0</v>
      </c>
      <c r="D232" s="70">
        <f t="shared" ref="D232:O232" si="230">SUM(D233)</f>
        <v>0</v>
      </c>
      <c r="E232" s="135">
        <f t="shared" si="230"/>
        <v>0</v>
      </c>
      <c r="F232" s="140">
        <f t="shared" si="230"/>
        <v>0</v>
      </c>
      <c r="G232" s="420">
        <f t="shared" si="230"/>
        <v>0</v>
      </c>
      <c r="H232" s="135">
        <f t="shared" si="230"/>
        <v>0</v>
      </c>
      <c r="I232" s="139">
        <f t="shared" si="230"/>
        <v>0</v>
      </c>
      <c r="J232" s="70">
        <f t="shared" si="230"/>
        <v>0</v>
      </c>
      <c r="K232" s="135">
        <f t="shared" si="230"/>
        <v>0</v>
      </c>
      <c r="L232" s="140">
        <f t="shared" si="230"/>
        <v>0</v>
      </c>
      <c r="M232" s="420">
        <f t="shared" si="230"/>
        <v>0</v>
      </c>
      <c r="N232" s="135">
        <f t="shared" si="230"/>
        <v>0</v>
      </c>
      <c r="O232" s="139">
        <f t="shared" si="230"/>
        <v>0</v>
      </c>
      <c r="P232" s="419"/>
      <c r="Q232" s="311"/>
      <c r="R232" s="483"/>
      <c r="S232" s="483"/>
      <c r="T232" s="483"/>
    </row>
    <row r="233" spans="1:20" ht="24" hidden="1" x14ac:dyDescent="0.25">
      <c r="A233" s="43">
        <v>6239</v>
      </c>
      <c r="B233" s="63" t="s">
        <v>242</v>
      </c>
      <c r="C233" s="358">
        <f t="shared" si="170"/>
        <v>0</v>
      </c>
      <c r="D233" s="377"/>
      <c r="E233" s="66"/>
      <c r="F233" s="146">
        <f>D233+E233</f>
        <v>0</v>
      </c>
      <c r="G233" s="376"/>
      <c r="H233" s="66"/>
      <c r="I233" s="150">
        <f>G233+H233</f>
        <v>0</v>
      </c>
      <c r="J233" s="377"/>
      <c r="K233" s="66"/>
      <c r="L233" s="146">
        <f>J233+K233</f>
        <v>0</v>
      </c>
      <c r="M233" s="376"/>
      <c r="N233" s="66"/>
      <c r="O233" s="150">
        <f>M233+N233</f>
        <v>0</v>
      </c>
      <c r="P233" s="416"/>
      <c r="Q233" s="311"/>
      <c r="R233" s="483"/>
      <c r="S233" s="483"/>
      <c r="T233" s="483"/>
    </row>
    <row r="234" spans="1:20" ht="24" hidden="1" x14ac:dyDescent="0.25">
      <c r="A234" s="138">
        <v>6240</v>
      </c>
      <c r="B234" s="69" t="s">
        <v>243</v>
      </c>
      <c r="C234" s="358">
        <f t="shared" si="170"/>
        <v>0</v>
      </c>
      <c r="D234" s="70">
        <f t="shared" ref="D234:E234" si="231">SUM(D235:D236)</f>
        <v>0</v>
      </c>
      <c r="E234" s="135">
        <f t="shared" si="231"/>
        <v>0</v>
      </c>
      <c r="F234" s="140">
        <f>SUM(F235:F236)</f>
        <v>0</v>
      </c>
      <c r="G234" s="420">
        <f t="shared" ref="G234:N234" si="232">SUM(G235:G236)</f>
        <v>0</v>
      </c>
      <c r="H234" s="135">
        <f t="shared" si="232"/>
        <v>0</v>
      </c>
      <c r="I234" s="139">
        <f t="shared" si="232"/>
        <v>0</v>
      </c>
      <c r="J234" s="70">
        <f t="shared" si="232"/>
        <v>0</v>
      </c>
      <c r="K234" s="135">
        <f t="shared" si="232"/>
        <v>0</v>
      </c>
      <c r="L234" s="140">
        <f t="shared" si="232"/>
        <v>0</v>
      </c>
      <c r="M234" s="420">
        <f t="shared" si="232"/>
        <v>0</v>
      </c>
      <c r="N234" s="135">
        <f t="shared" si="232"/>
        <v>0</v>
      </c>
      <c r="O234" s="139">
        <f>SUM(O235:O236)</f>
        <v>0</v>
      </c>
      <c r="P234" s="419"/>
      <c r="Q234" s="311"/>
      <c r="R234" s="483"/>
      <c r="S234" s="483"/>
      <c r="T234" s="483"/>
    </row>
    <row r="235" spans="1:20" hidden="1" x14ac:dyDescent="0.25">
      <c r="A235" s="43">
        <v>6241</v>
      </c>
      <c r="B235" s="69" t="s">
        <v>244</v>
      </c>
      <c r="C235" s="358">
        <f t="shared" si="170"/>
        <v>0</v>
      </c>
      <c r="D235" s="417"/>
      <c r="E235" s="72"/>
      <c r="F235" s="140">
        <f t="shared" ref="F235:F236" si="233">D235+E235</f>
        <v>0</v>
      </c>
      <c r="G235" s="418"/>
      <c r="H235" s="72"/>
      <c r="I235" s="139">
        <f t="shared" ref="I235:I236" si="234">G235+H235</f>
        <v>0</v>
      </c>
      <c r="J235" s="417"/>
      <c r="K235" s="72"/>
      <c r="L235" s="140">
        <f t="shared" ref="L235:L236" si="235">J235+K235</f>
        <v>0</v>
      </c>
      <c r="M235" s="418"/>
      <c r="N235" s="72"/>
      <c r="O235" s="139">
        <f t="shared" ref="O235:O236" si="236">M235+N235</f>
        <v>0</v>
      </c>
      <c r="P235" s="419"/>
      <c r="Q235" s="311"/>
      <c r="R235" s="483"/>
      <c r="S235" s="483"/>
      <c r="T235" s="483"/>
    </row>
    <row r="236" spans="1:20" hidden="1" x14ac:dyDescent="0.25">
      <c r="A236" s="43">
        <v>6242</v>
      </c>
      <c r="B236" s="69" t="s">
        <v>245</v>
      </c>
      <c r="C236" s="358">
        <f t="shared" si="170"/>
        <v>0</v>
      </c>
      <c r="D236" s="417"/>
      <c r="E236" s="72"/>
      <c r="F236" s="140">
        <f t="shared" si="233"/>
        <v>0</v>
      </c>
      <c r="G236" s="418"/>
      <c r="H236" s="72"/>
      <c r="I236" s="139">
        <f t="shared" si="234"/>
        <v>0</v>
      </c>
      <c r="J236" s="417"/>
      <c r="K236" s="72"/>
      <c r="L236" s="140">
        <f t="shared" si="235"/>
        <v>0</v>
      </c>
      <c r="M236" s="418"/>
      <c r="N236" s="72"/>
      <c r="O236" s="139">
        <f t="shared" si="236"/>
        <v>0</v>
      </c>
      <c r="P236" s="419"/>
      <c r="Q236" s="311"/>
      <c r="R236" s="483"/>
      <c r="S236" s="483"/>
      <c r="T236" s="483"/>
    </row>
    <row r="237" spans="1:20" ht="25.5" hidden="1" customHeight="1" x14ac:dyDescent="0.25">
      <c r="A237" s="138">
        <v>6250</v>
      </c>
      <c r="B237" s="69" t="s">
        <v>246</v>
      </c>
      <c r="C237" s="358">
        <f t="shared" si="170"/>
        <v>0</v>
      </c>
      <c r="D237" s="70">
        <f t="shared" ref="D237:E237" si="237">SUM(D238:D242)</f>
        <v>0</v>
      </c>
      <c r="E237" s="135">
        <f t="shared" si="237"/>
        <v>0</v>
      </c>
      <c r="F237" s="140">
        <f>SUM(F238:F242)</f>
        <v>0</v>
      </c>
      <c r="G237" s="420">
        <f t="shared" ref="G237:N237" si="238">SUM(G238:G242)</f>
        <v>0</v>
      </c>
      <c r="H237" s="135">
        <f t="shared" si="238"/>
        <v>0</v>
      </c>
      <c r="I237" s="139">
        <f t="shared" si="238"/>
        <v>0</v>
      </c>
      <c r="J237" s="70">
        <f t="shared" si="238"/>
        <v>0</v>
      </c>
      <c r="K237" s="135">
        <f t="shared" si="238"/>
        <v>0</v>
      </c>
      <c r="L237" s="140">
        <f t="shared" si="238"/>
        <v>0</v>
      </c>
      <c r="M237" s="420">
        <f t="shared" si="238"/>
        <v>0</v>
      </c>
      <c r="N237" s="135">
        <f t="shared" si="238"/>
        <v>0</v>
      </c>
      <c r="O237" s="139">
        <f>SUM(O238:O242)</f>
        <v>0</v>
      </c>
      <c r="P237" s="419"/>
      <c r="Q237" s="311"/>
      <c r="R237" s="483"/>
      <c r="S237" s="483"/>
      <c r="T237" s="483"/>
    </row>
    <row r="238" spans="1:20" ht="14.25" hidden="1" customHeight="1" x14ac:dyDescent="0.25">
      <c r="A238" s="43">
        <v>6252</v>
      </c>
      <c r="B238" s="69" t="s">
        <v>247</v>
      </c>
      <c r="C238" s="358">
        <f t="shared" si="170"/>
        <v>0</v>
      </c>
      <c r="D238" s="417"/>
      <c r="E238" s="72"/>
      <c r="F238" s="140">
        <f t="shared" ref="F238:F244" si="239">D238+E238</f>
        <v>0</v>
      </c>
      <c r="G238" s="418"/>
      <c r="H238" s="72"/>
      <c r="I238" s="139">
        <f t="shared" ref="I238:I244" si="240">G238+H238</f>
        <v>0</v>
      </c>
      <c r="J238" s="417"/>
      <c r="K238" s="72"/>
      <c r="L238" s="140">
        <f t="shared" ref="L238:L244" si="241">J238+K238</f>
        <v>0</v>
      </c>
      <c r="M238" s="418"/>
      <c r="N238" s="72"/>
      <c r="O238" s="139">
        <f t="shared" ref="O238:O244" si="242">M238+N238</f>
        <v>0</v>
      </c>
      <c r="P238" s="419"/>
      <c r="Q238" s="311"/>
      <c r="R238" s="483"/>
      <c r="S238" s="483"/>
      <c r="T238" s="483"/>
    </row>
    <row r="239" spans="1:20" ht="14.25" hidden="1" customHeight="1" x14ac:dyDescent="0.25">
      <c r="A239" s="43">
        <v>6253</v>
      </c>
      <c r="B239" s="69" t="s">
        <v>248</v>
      </c>
      <c r="C239" s="358">
        <f t="shared" si="170"/>
        <v>0</v>
      </c>
      <c r="D239" s="417"/>
      <c r="E239" s="72"/>
      <c r="F239" s="140">
        <f t="shared" si="239"/>
        <v>0</v>
      </c>
      <c r="G239" s="418"/>
      <c r="H239" s="72"/>
      <c r="I239" s="139">
        <f t="shared" si="240"/>
        <v>0</v>
      </c>
      <c r="J239" s="417"/>
      <c r="K239" s="72"/>
      <c r="L239" s="140">
        <f t="shared" si="241"/>
        <v>0</v>
      </c>
      <c r="M239" s="418"/>
      <c r="N239" s="72"/>
      <c r="O239" s="139">
        <f t="shared" si="242"/>
        <v>0</v>
      </c>
      <c r="P239" s="419"/>
      <c r="Q239" s="311"/>
      <c r="R239" s="483"/>
      <c r="S239" s="483"/>
      <c r="T239" s="483"/>
    </row>
    <row r="240" spans="1:20" ht="24" hidden="1" x14ac:dyDescent="0.25">
      <c r="A240" s="43">
        <v>6254</v>
      </c>
      <c r="B240" s="69" t="s">
        <v>249</v>
      </c>
      <c r="C240" s="358">
        <f t="shared" si="170"/>
        <v>0</v>
      </c>
      <c r="D240" s="417"/>
      <c r="E240" s="72"/>
      <c r="F240" s="140">
        <f t="shared" si="239"/>
        <v>0</v>
      </c>
      <c r="G240" s="418"/>
      <c r="H240" s="72"/>
      <c r="I240" s="139">
        <f t="shared" si="240"/>
        <v>0</v>
      </c>
      <c r="J240" s="417"/>
      <c r="K240" s="72"/>
      <c r="L240" s="140">
        <f t="shared" si="241"/>
        <v>0</v>
      </c>
      <c r="M240" s="418"/>
      <c r="N240" s="72"/>
      <c r="O240" s="139">
        <f t="shared" si="242"/>
        <v>0</v>
      </c>
      <c r="P240" s="419"/>
      <c r="Q240" s="311"/>
      <c r="R240" s="483"/>
      <c r="S240" s="483"/>
      <c r="T240" s="483"/>
    </row>
    <row r="241" spans="1:20" ht="24" hidden="1" x14ac:dyDescent="0.25">
      <c r="A241" s="43">
        <v>6255</v>
      </c>
      <c r="B241" s="69" t="s">
        <v>250</v>
      </c>
      <c r="C241" s="358">
        <f t="shared" ref="C241:C295" si="243">SUM(F241,I241,L241,O241)</f>
        <v>0</v>
      </c>
      <c r="D241" s="417"/>
      <c r="E241" s="72"/>
      <c r="F241" s="140">
        <f t="shared" si="239"/>
        <v>0</v>
      </c>
      <c r="G241" s="418"/>
      <c r="H241" s="72"/>
      <c r="I241" s="139">
        <f t="shared" si="240"/>
        <v>0</v>
      </c>
      <c r="J241" s="417"/>
      <c r="K241" s="72"/>
      <c r="L241" s="140">
        <f t="shared" si="241"/>
        <v>0</v>
      </c>
      <c r="M241" s="418"/>
      <c r="N241" s="72"/>
      <c r="O241" s="139">
        <f t="shared" si="242"/>
        <v>0</v>
      </c>
      <c r="P241" s="419"/>
      <c r="Q241" s="311"/>
      <c r="R241" s="483"/>
      <c r="S241" s="483"/>
      <c r="T241" s="483"/>
    </row>
    <row r="242" spans="1:20" hidden="1" x14ac:dyDescent="0.25">
      <c r="A242" s="43">
        <v>6259</v>
      </c>
      <c r="B242" s="69" t="s">
        <v>251</v>
      </c>
      <c r="C242" s="358">
        <f t="shared" si="243"/>
        <v>0</v>
      </c>
      <c r="D242" s="417"/>
      <c r="E242" s="72"/>
      <c r="F242" s="140">
        <f t="shared" si="239"/>
        <v>0</v>
      </c>
      <c r="G242" s="418"/>
      <c r="H242" s="72"/>
      <c r="I242" s="139">
        <f t="shared" si="240"/>
        <v>0</v>
      </c>
      <c r="J242" s="417"/>
      <c r="K242" s="72"/>
      <c r="L242" s="140">
        <f t="shared" si="241"/>
        <v>0</v>
      </c>
      <c r="M242" s="418"/>
      <c r="N242" s="72"/>
      <c r="O242" s="139">
        <f t="shared" si="242"/>
        <v>0</v>
      </c>
      <c r="P242" s="419"/>
      <c r="Q242" s="311"/>
      <c r="R242" s="483"/>
      <c r="S242" s="483"/>
      <c r="T242" s="483"/>
    </row>
    <row r="243" spans="1:20" ht="24" hidden="1" x14ac:dyDescent="0.25">
      <c r="A243" s="138">
        <v>6260</v>
      </c>
      <c r="B243" s="69" t="s">
        <v>252</v>
      </c>
      <c r="C243" s="358">
        <f t="shared" si="243"/>
        <v>0</v>
      </c>
      <c r="D243" s="417"/>
      <c r="E243" s="72"/>
      <c r="F243" s="140">
        <f t="shared" si="239"/>
        <v>0</v>
      </c>
      <c r="G243" s="418"/>
      <c r="H243" s="72"/>
      <c r="I243" s="139">
        <f t="shared" si="240"/>
        <v>0</v>
      </c>
      <c r="J243" s="417"/>
      <c r="K243" s="72"/>
      <c r="L243" s="140">
        <f t="shared" si="241"/>
        <v>0</v>
      </c>
      <c r="M243" s="418"/>
      <c r="N243" s="72"/>
      <c r="O243" s="139">
        <f t="shared" si="242"/>
        <v>0</v>
      </c>
      <c r="P243" s="419"/>
      <c r="Q243" s="311"/>
      <c r="R243" s="483"/>
      <c r="S243" s="483"/>
      <c r="T243" s="483"/>
    </row>
    <row r="244" spans="1:20" hidden="1" x14ac:dyDescent="0.25">
      <c r="A244" s="138">
        <v>6270</v>
      </c>
      <c r="B244" s="69" t="s">
        <v>253</v>
      </c>
      <c r="C244" s="358">
        <f t="shared" si="243"/>
        <v>0</v>
      </c>
      <c r="D244" s="417"/>
      <c r="E244" s="72"/>
      <c r="F244" s="140">
        <f t="shared" si="239"/>
        <v>0</v>
      </c>
      <c r="G244" s="418"/>
      <c r="H244" s="72"/>
      <c r="I244" s="139">
        <f t="shared" si="240"/>
        <v>0</v>
      </c>
      <c r="J244" s="417"/>
      <c r="K244" s="72"/>
      <c r="L244" s="140">
        <f t="shared" si="241"/>
        <v>0</v>
      </c>
      <c r="M244" s="418"/>
      <c r="N244" s="72"/>
      <c r="O244" s="139">
        <f t="shared" si="242"/>
        <v>0</v>
      </c>
      <c r="P244" s="419"/>
      <c r="Q244" s="311"/>
      <c r="R244" s="483"/>
      <c r="S244" s="483"/>
      <c r="T244" s="483"/>
    </row>
    <row r="245" spans="1:20" ht="24" hidden="1" x14ac:dyDescent="0.25">
      <c r="A245" s="513">
        <v>6290</v>
      </c>
      <c r="B245" s="63" t="s">
        <v>254</v>
      </c>
      <c r="C245" s="432">
        <f t="shared" si="243"/>
        <v>0</v>
      </c>
      <c r="D245" s="64">
        <f t="shared" ref="D245:E245" si="244">SUM(D246:D249)</f>
        <v>0</v>
      </c>
      <c r="E245" s="132">
        <f t="shared" si="244"/>
        <v>0</v>
      </c>
      <c r="F245" s="146">
        <f>SUM(F246:F249)</f>
        <v>0</v>
      </c>
      <c r="G245" s="426">
        <f t="shared" ref="G245:O245" si="245">SUM(G246:G249)</f>
        <v>0</v>
      </c>
      <c r="H245" s="132">
        <f t="shared" si="245"/>
        <v>0</v>
      </c>
      <c r="I245" s="150">
        <f t="shared" si="245"/>
        <v>0</v>
      </c>
      <c r="J245" s="64">
        <f t="shared" si="245"/>
        <v>0</v>
      </c>
      <c r="K245" s="132">
        <f t="shared" si="245"/>
        <v>0</v>
      </c>
      <c r="L245" s="146">
        <f t="shared" si="245"/>
        <v>0</v>
      </c>
      <c r="M245" s="426">
        <f t="shared" si="245"/>
        <v>0</v>
      </c>
      <c r="N245" s="132">
        <f t="shared" si="245"/>
        <v>0</v>
      </c>
      <c r="O245" s="150">
        <f t="shared" si="245"/>
        <v>0</v>
      </c>
      <c r="P245" s="436"/>
      <c r="Q245" s="311"/>
      <c r="R245" s="483"/>
      <c r="S245" s="483"/>
      <c r="T245" s="483"/>
    </row>
    <row r="246" spans="1:20" hidden="1" x14ac:dyDescent="0.25">
      <c r="A246" s="43">
        <v>6291</v>
      </c>
      <c r="B246" s="69" t="s">
        <v>255</v>
      </c>
      <c r="C246" s="358">
        <f t="shared" si="243"/>
        <v>0</v>
      </c>
      <c r="D246" s="417"/>
      <c r="E246" s="72"/>
      <c r="F246" s="140">
        <f t="shared" ref="F246:F249" si="246">D246+E246</f>
        <v>0</v>
      </c>
      <c r="G246" s="418"/>
      <c r="H246" s="72"/>
      <c r="I246" s="139">
        <f t="shared" ref="I246:I249" si="247">G246+H246</f>
        <v>0</v>
      </c>
      <c r="J246" s="417"/>
      <c r="K246" s="72"/>
      <c r="L246" s="140">
        <f t="shared" ref="L246:L249" si="248">J246+K246</f>
        <v>0</v>
      </c>
      <c r="M246" s="418"/>
      <c r="N246" s="72"/>
      <c r="O246" s="139">
        <f t="shared" ref="O246:O249" si="249">M246+N246</f>
        <v>0</v>
      </c>
      <c r="P246" s="419"/>
      <c r="Q246" s="311"/>
      <c r="R246" s="483"/>
      <c r="S246" s="483"/>
      <c r="T246" s="483"/>
    </row>
    <row r="247" spans="1:20" hidden="1" x14ac:dyDescent="0.25">
      <c r="A247" s="43">
        <v>6292</v>
      </c>
      <c r="B247" s="69" t="s">
        <v>256</v>
      </c>
      <c r="C247" s="358">
        <f t="shared" si="243"/>
        <v>0</v>
      </c>
      <c r="D247" s="417"/>
      <c r="E247" s="72"/>
      <c r="F247" s="140">
        <f t="shared" si="246"/>
        <v>0</v>
      </c>
      <c r="G247" s="418"/>
      <c r="H247" s="72"/>
      <c r="I247" s="139">
        <f t="shared" si="247"/>
        <v>0</v>
      </c>
      <c r="J247" s="417"/>
      <c r="K247" s="72"/>
      <c r="L247" s="140">
        <f t="shared" si="248"/>
        <v>0</v>
      </c>
      <c r="M247" s="418"/>
      <c r="N247" s="72"/>
      <c r="O247" s="139">
        <f t="shared" si="249"/>
        <v>0</v>
      </c>
      <c r="P247" s="419"/>
      <c r="Q247" s="311"/>
      <c r="R247" s="483"/>
      <c r="S247" s="483"/>
      <c r="T247" s="483"/>
    </row>
    <row r="248" spans="1:20" ht="72" hidden="1" x14ac:dyDescent="0.25">
      <c r="A248" s="43">
        <v>6296</v>
      </c>
      <c r="B248" s="69" t="s">
        <v>257</v>
      </c>
      <c r="C248" s="358">
        <f t="shared" si="243"/>
        <v>0</v>
      </c>
      <c r="D248" s="417"/>
      <c r="E248" s="72"/>
      <c r="F248" s="140">
        <f t="shared" si="246"/>
        <v>0</v>
      </c>
      <c r="G248" s="418"/>
      <c r="H248" s="72"/>
      <c r="I248" s="139">
        <f t="shared" si="247"/>
        <v>0</v>
      </c>
      <c r="J248" s="417"/>
      <c r="K248" s="72"/>
      <c r="L248" s="140">
        <f t="shared" si="248"/>
        <v>0</v>
      </c>
      <c r="M248" s="418"/>
      <c r="N248" s="72"/>
      <c r="O248" s="139">
        <f t="shared" si="249"/>
        <v>0</v>
      </c>
      <c r="P248" s="419"/>
      <c r="Q248" s="311"/>
      <c r="R248" s="483"/>
      <c r="S248" s="483"/>
      <c r="T248" s="483"/>
    </row>
    <row r="249" spans="1:20" ht="39.75" hidden="1" customHeight="1" x14ac:dyDescent="0.25">
      <c r="A249" s="43">
        <v>6299</v>
      </c>
      <c r="B249" s="69" t="s">
        <v>258</v>
      </c>
      <c r="C249" s="358">
        <f t="shared" si="243"/>
        <v>0</v>
      </c>
      <c r="D249" s="417"/>
      <c r="E249" s="72"/>
      <c r="F249" s="140">
        <f t="shared" si="246"/>
        <v>0</v>
      </c>
      <c r="G249" s="418"/>
      <c r="H249" s="72"/>
      <c r="I249" s="139">
        <f t="shared" si="247"/>
        <v>0</v>
      </c>
      <c r="J249" s="417"/>
      <c r="K249" s="72"/>
      <c r="L249" s="140">
        <f t="shared" si="248"/>
        <v>0</v>
      </c>
      <c r="M249" s="418"/>
      <c r="N249" s="72"/>
      <c r="O249" s="139">
        <f t="shared" si="249"/>
        <v>0</v>
      </c>
      <c r="P249" s="419"/>
      <c r="Q249" s="311"/>
      <c r="R249" s="483"/>
      <c r="S249" s="483"/>
      <c r="T249" s="483"/>
    </row>
    <row r="250" spans="1:20" hidden="1" x14ac:dyDescent="0.25">
      <c r="A250" s="55">
        <v>6300</v>
      </c>
      <c r="B250" s="127" t="s">
        <v>259</v>
      </c>
      <c r="C250" s="347">
        <f t="shared" si="243"/>
        <v>0</v>
      </c>
      <c r="D250" s="56">
        <f t="shared" ref="D250:E250" si="250">SUM(D251,D256,D257)</f>
        <v>0</v>
      </c>
      <c r="E250" s="57">
        <f t="shared" si="250"/>
        <v>0</v>
      </c>
      <c r="F250" s="145">
        <f>SUM(F251,F256,F257)</f>
        <v>0</v>
      </c>
      <c r="G250" s="412">
        <f t="shared" ref="G250:O250" si="251">SUM(G251,G256,G257)</f>
        <v>0</v>
      </c>
      <c r="H250" s="57">
        <f t="shared" si="251"/>
        <v>0</v>
      </c>
      <c r="I250" s="144">
        <f t="shared" si="251"/>
        <v>0</v>
      </c>
      <c r="J250" s="56">
        <f t="shared" si="251"/>
        <v>0</v>
      </c>
      <c r="K250" s="57">
        <f t="shared" si="251"/>
        <v>0</v>
      </c>
      <c r="L250" s="145">
        <f t="shared" si="251"/>
        <v>0</v>
      </c>
      <c r="M250" s="412">
        <f t="shared" si="251"/>
        <v>0</v>
      </c>
      <c r="N250" s="57">
        <f t="shared" si="251"/>
        <v>0</v>
      </c>
      <c r="O250" s="144">
        <f t="shared" si="251"/>
        <v>0</v>
      </c>
      <c r="P250" s="508"/>
      <c r="Q250" s="311"/>
      <c r="R250" s="483"/>
      <c r="S250" s="483"/>
      <c r="T250" s="483"/>
    </row>
    <row r="251" spans="1:20" ht="24" hidden="1" x14ac:dyDescent="0.25">
      <c r="A251" s="513">
        <v>6320</v>
      </c>
      <c r="B251" s="63" t="s">
        <v>260</v>
      </c>
      <c r="C251" s="432">
        <f t="shared" si="243"/>
        <v>0</v>
      </c>
      <c r="D251" s="64">
        <f t="shared" ref="D251:E251" si="252">SUM(D252:D255)</f>
        <v>0</v>
      </c>
      <c r="E251" s="132">
        <f t="shared" si="252"/>
        <v>0</v>
      </c>
      <c r="F251" s="146">
        <f>SUM(F252:F255)</f>
        <v>0</v>
      </c>
      <c r="G251" s="426">
        <f t="shared" ref="G251:O251" si="253">SUM(G252:G255)</f>
        <v>0</v>
      </c>
      <c r="H251" s="132">
        <f t="shared" si="253"/>
        <v>0</v>
      </c>
      <c r="I251" s="150">
        <f t="shared" si="253"/>
        <v>0</v>
      </c>
      <c r="J251" s="64">
        <f t="shared" si="253"/>
        <v>0</v>
      </c>
      <c r="K251" s="132">
        <f t="shared" si="253"/>
        <v>0</v>
      </c>
      <c r="L251" s="146">
        <f t="shared" si="253"/>
        <v>0</v>
      </c>
      <c r="M251" s="426">
        <f t="shared" si="253"/>
        <v>0</v>
      </c>
      <c r="N251" s="132">
        <f t="shared" si="253"/>
        <v>0</v>
      </c>
      <c r="O251" s="150">
        <f t="shared" si="253"/>
        <v>0</v>
      </c>
      <c r="P251" s="416"/>
      <c r="Q251" s="311"/>
      <c r="R251" s="483"/>
      <c r="S251" s="483"/>
      <c r="T251" s="483"/>
    </row>
    <row r="252" spans="1:20" hidden="1" x14ac:dyDescent="0.25">
      <c r="A252" s="43">
        <v>6322</v>
      </c>
      <c r="B252" s="69" t="s">
        <v>261</v>
      </c>
      <c r="C252" s="358">
        <f t="shared" si="243"/>
        <v>0</v>
      </c>
      <c r="D252" s="417"/>
      <c r="E252" s="72"/>
      <c r="F252" s="140">
        <f t="shared" ref="F252:F257" si="254">D252+E252</f>
        <v>0</v>
      </c>
      <c r="G252" s="418"/>
      <c r="H252" s="72"/>
      <c r="I252" s="139">
        <f t="shared" ref="I252:I257" si="255">G252+H252</f>
        <v>0</v>
      </c>
      <c r="J252" s="417"/>
      <c r="K252" s="72"/>
      <c r="L252" s="140">
        <f t="shared" ref="L252:L257" si="256">J252+K252</f>
        <v>0</v>
      </c>
      <c r="M252" s="418"/>
      <c r="N252" s="72"/>
      <c r="O252" s="139">
        <f t="shared" ref="O252:O257" si="257">M252+N252</f>
        <v>0</v>
      </c>
      <c r="P252" s="419"/>
      <c r="Q252" s="311"/>
      <c r="R252" s="483"/>
      <c r="S252" s="483"/>
      <c r="T252" s="483"/>
    </row>
    <row r="253" spans="1:20" ht="24" hidden="1" x14ac:dyDescent="0.25">
      <c r="A253" s="43">
        <v>6323</v>
      </c>
      <c r="B253" s="69" t="s">
        <v>262</v>
      </c>
      <c r="C253" s="358">
        <f t="shared" si="243"/>
        <v>0</v>
      </c>
      <c r="D253" s="417"/>
      <c r="E253" s="72"/>
      <c r="F253" s="140">
        <f t="shared" si="254"/>
        <v>0</v>
      </c>
      <c r="G253" s="418"/>
      <c r="H253" s="72"/>
      <c r="I253" s="139">
        <f t="shared" si="255"/>
        <v>0</v>
      </c>
      <c r="J253" s="417"/>
      <c r="K253" s="72"/>
      <c r="L253" s="140">
        <f t="shared" si="256"/>
        <v>0</v>
      </c>
      <c r="M253" s="418"/>
      <c r="N253" s="72"/>
      <c r="O253" s="139">
        <f t="shared" si="257"/>
        <v>0</v>
      </c>
      <c r="P253" s="419"/>
      <c r="Q253" s="311"/>
      <c r="R253" s="483"/>
      <c r="S253" s="483"/>
      <c r="T253" s="483"/>
    </row>
    <row r="254" spans="1:20" ht="24" hidden="1" x14ac:dyDescent="0.25">
      <c r="A254" s="43">
        <v>6324</v>
      </c>
      <c r="B254" s="69" t="s">
        <v>263</v>
      </c>
      <c r="C254" s="358">
        <f t="shared" si="243"/>
        <v>0</v>
      </c>
      <c r="D254" s="417"/>
      <c r="E254" s="72"/>
      <c r="F254" s="140">
        <f t="shared" si="254"/>
        <v>0</v>
      </c>
      <c r="G254" s="418"/>
      <c r="H254" s="72"/>
      <c r="I254" s="139">
        <f t="shared" si="255"/>
        <v>0</v>
      </c>
      <c r="J254" s="417"/>
      <c r="K254" s="72"/>
      <c r="L254" s="140">
        <f t="shared" si="256"/>
        <v>0</v>
      </c>
      <c r="M254" s="418"/>
      <c r="N254" s="72"/>
      <c r="O254" s="139">
        <f t="shared" si="257"/>
        <v>0</v>
      </c>
      <c r="P254" s="419"/>
      <c r="Q254" s="311"/>
      <c r="R254" s="483"/>
      <c r="S254" s="483"/>
      <c r="T254" s="483"/>
    </row>
    <row r="255" spans="1:20" hidden="1" x14ac:dyDescent="0.25">
      <c r="A255" s="37">
        <v>6329</v>
      </c>
      <c r="B255" s="63" t="s">
        <v>264</v>
      </c>
      <c r="C255" s="353">
        <f t="shared" si="243"/>
        <v>0</v>
      </c>
      <c r="D255" s="377"/>
      <c r="E255" s="66"/>
      <c r="F255" s="146">
        <f t="shared" si="254"/>
        <v>0</v>
      </c>
      <c r="G255" s="376"/>
      <c r="H255" s="66"/>
      <c r="I255" s="150">
        <f t="shared" si="255"/>
        <v>0</v>
      </c>
      <c r="J255" s="377"/>
      <c r="K255" s="66"/>
      <c r="L255" s="146">
        <f t="shared" si="256"/>
        <v>0</v>
      </c>
      <c r="M255" s="376"/>
      <c r="N255" s="66"/>
      <c r="O255" s="150">
        <f t="shared" si="257"/>
        <v>0</v>
      </c>
      <c r="P255" s="416"/>
      <c r="Q255" s="311"/>
      <c r="R255" s="483"/>
      <c r="S255" s="483"/>
      <c r="T255" s="483"/>
    </row>
    <row r="256" spans="1:20" ht="24" hidden="1" x14ac:dyDescent="0.25">
      <c r="A256" s="174">
        <v>6330</v>
      </c>
      <c r="B256" s="175" t="s">
        <v>265</v>
      </c>
      <c r="C256" s="432">
        <f t="shared" si="243"/>
        <v>0</v>
      </c>
      <c r="D256" s="434"/>
      <c r="E256" s="164"/>
      <c r="F256" s="162">
        <f t="shared" si="254"/>
        <v>0</v>
      </c>
      <c r="G256" s="435"/>
      <c r="H256" s="164"/>
      <c r="I256" s="161">
        <f t="shared" si="255"/>
        <v>0</v>
      </c>
      <c r="J256" s="434"/>
      <c r="K256" s="164"/>
      <c r="L256" s="162">
        <f t="shared" si="256"/>
        <v>0</v>
      </c>
      <c r="M256" s="435"/>
      <c r="N256" s="164"/>
      <c r="O256" s="161">
        <f t="shared" si="257"/>
        <v>0</v>
      </c>
      <c r="P256" s="436"/>
      <c r="Q256" s="311"/>
      <c r="R256" s="483"/>
      <c r="S256" s="483"/>
      <c r="T256" s="483"/>
    </row>
    <row r="257" spans="1:20" hidden="1" x14ac:dyDescent="0.25">
      <c r="A257" s="138">
        <v>6360</v>
      </c>
      <c r="B257" s="69" t="s">
        <v>266</v>
      </c>
      <c r="C257" s="358">
        <f t="shared" si="243"/>
        <v>0</v>
      </c>
      <c r="D257" s="417"/>
      <c r="E257" s="72"/>
      <c r="F257" s="140">
        <f t="shared" si="254"/>
        <v>0</v>
      </c>
      <c r="G257" s="418"/>
      <c r="H257" s="72"/>
      <c r="I257" s="139">
        <f t="shared" si="255"/>
        <v>0</v>
      </c>
      <c r="J257" s="417"/>
      <c r="K257" s="72"/>
      <c r="L257" s="140">
        <f t="shared" si="256"/>
        <v>0</v>
      </c>
      <c r="M257" s="418"/>
      <c r="N257" s="72"/>
      <c r="O257" s="139">
        <f t="shared" si="257"/>
        <v>0</v>
      </c>
      <c r="P257" s="419"/>
      <c r="Q257" s="311"/>
      <c r="R257" s="483"/>
      <c r="S257" s="483"/>
      <c r="T257" s="483"/>
    </row>
    <row r="258" spans="1:20" ht="36" hidden="1" x14ac:dyDescent="0.25">
      <c r="A258" s="55">
        <v>6400</v>
      </c>
      <c r="B258" s="127" t="s">
        <v>267</v>
      </c>
      <c r="C258" s="347">
        <f t="shared" si="243"/>
        <v>0</v>
      </c>
      <c r="D258" s="56">
        <f t="shared" ref="D258:E258" si="258">SUM(D259,D263)</f>
        <v>0</v>
      </c>
      <c r="E258" s="57">
        <f t="shared" si="258"/>
        <v>0</v>
      </c>
      <c r="F258" s="145">
        <f>SUM(F259,F263)</f>
        <v>0</v>
      </c>
      <c r="G258" s="412">
        <f t="shared" ref="G258:O258" si="259">SUM(G259,G263)</f>
        <v>0</v>
      </c>
      <c r="H258" s="57">
        <f t="shared" si="259"/>
        <v>0</v>
      </c>
      <c r="I258" s="144">
        <f t="shared" si="259"/>
        <v>0</v>
      </c>
      <c r="J258" s="56">
        <f t="shared" si="259"/>
        <v>0</v>
      </c>
      <c r="K258" s="57">
        <f t="shared" si="259"/>
        <v>0</v>
      </c>
      <c r="L258" s="145">
        <f t="shared" si="259"/>
        <v>0</v>
      </c>
      <c r="M258" s="412">
        <f t="shared" si="259"/>
        <v>0</v>
      </c>
      <c r="N258" s="57">
        <f t="shared" si="259"/>
        <v>0</v>
      </c>
      <c r="O258" s="144">
        <f t="shared" si="259"/>
        <v>0</v>
      </c>
      <c r="P258" s="508"/>
      <c r="Q258" s="311"/>
      <c r="R258" s="483"/>
      <c r="S258" s="483"/>
      <c r="T258" s="483"/>
    </row>
    <row r="259" spans="1:20" ht="24" hidden="1" x14ac:dyDescent="0.25">
      <c r="A259" s="513">
        <v>6410</v>
      </c>
      <c r="B259" s="63" t="s">
        <v>268</v>
      </c>
      <c r="C259" s="353">
        <f t="shared" si="243"/>
        <v>0</v>
      </c>
      <c r="D259" s="64">
        <f t="shared" ref="D259:E259" si="260">SUM(D260:D262)</f>
        <v>0</v>
      </c>
      <c r="E259" s="132">
        <f t="shared" si="260"/>
        <v>0</v>
      </c>
      <c r="F259" s="146">
        <f>SUM(F260:F262)</f>
        <v>0</v>
      </c>
      <c r="G259" s="426">
        <f t="shared" ref="G259:O259" si="261">SUM(G260:G262)</f>
        <v>0</v>
      </c>
      <c r="H259" s="132">
        <f t="shared" si="261"/>
        <v>0</v>
      </c>
      <c r="I259" s="150">
        <f t="shared" si="261"/>
        <v>0</v>
      </c>
      <c r="J259" s="64">
        <f t="shared" si="261"/>
        <v>0</v>
      </c>
      <c r="K259" s="132">
        <f t="shared" si="261"/>
        <v>0</v>
      </c>
      <c r="L259" s="146">
        <f t="shared" si="261"/>
        <v>0</v>
      </c>
      <c r="M259" s="426">
        <f t="shared" si="261"/>
        <v>0</v>
      </c>
      <c r="N259" s="132">
        <f t="shared" si="261"/>
        <v>0</v>
      </c>
      <c r="O259" s="154">
        <f t="shared" si="261"/>
        <v>0</v>
      </c>
      <c r="P259" s="450"/>
      <c r="Q259" s="311"/>
      <c r="R259" s="483"/>
      <c r="S259" s="483"/>
      <c r="T259" s="483"/>
    </row>
    <row r="260" spans="1:20" hidden="1" x14ac:dyDescent="0.25">
      <c r="A260" s="43">
        <v>6411</v>
      </c>
      <c r="B260" s="148" t="s">
        <v>269</v>
      </c>
      <c r="C260" s="358">
        <f t="shared" si="243"/>
        <v>0</v>
      </c>
      <c r="D260" s="417"/>
      <c r="E260" s="72"/>
      <c r="F260" s="140">
        <f t="shared" ref="F260:F262" si="262">D260+E260</f>
        <v>0</v>
      </c>
      <c r="G260" s="418"/>
      <c r="H260" s="72"/>
      <c r="I260" s="139">
        <f t="shared" ref="I260:I262" si="263">G260+H260</f>
        <v>0</v>
      </c>
      <c r="J260" s="417"/>
      <c r="K260" s="72"/>
      <c r="L260" s="140">
        <f t="shared" ref="L260:L262" si="264">J260+K260</f>
        <v>0</v>
      </c>
      <c r="M260" s="418"/>
      <c r="N260" s="72"/>
      <c r="O260" s="139">
        <f t="shared" ref="O260:O262" si="265">M260+N260</f>
        <v>0</v>
      </c>
      <c r="P260" s="419"/>
      <c r="Q260" s="311"/>
      <c r="R260" s="483"/>
      <c r="S260" s="483"/>
      <c r="T260" s="483"/>
    </row>
    <row r="261" spans="1:20" ht="36" hidden="1" x14ac:dyDescent="0.25">
      <c r="A261" s="43">
        <v>6412</v>
      </c>
      <c r="B261" s="69" t="s">
        <v>270</v>
      </c>
      <c r="C261" s="358">
        <f t="shared" si="243"/>
        <v>0</v>
      </c>
      <c r="D261" s="417"/>
      <c r="E261" s="72"/>
      <c r="F261" s="140">
        <f t="shared" si="262"/>
        <v>0</v>
      </c>
      <c r="G261" s="418"/>
      <c r="H261" s="72"/>
      <c r="I261" s="139">
        <f t="shared" si="263"/>
        <v>0</v>
      </c>
      <c r="J261" s="417"/>
      <c r="K261" s="72"/>
      <c r="L261" s="140">
        <f t="shared" si="264"/>
        <v>0</v>
      </c>
      <c r="M261" s="418"/>
      <c r="N261" s="72"/>
      <c r="O261" s="139">
        <f t="shared" si="265"/>
        <v>0</v>
      </c>
      <c r="P261" s="419"/>
      <c r="Q261" s="311"/>
      <c r="R261" s="483"/>
      <c r="S261" s="483"/>
      <c r="T261" s="483"/>
    </row>
    <row r="262" spans="1:20" ht="36" hidden="1" x14ac:dyDescent="0.25">
      <c r="A262" s="43">
        <v>6419</v>
      </c>
      <c r="B262" s="69" t="s">
        <v>271</v>
      </c>
      <c r="C262" s="358">
        <f t="shared" si="243"/>
        <v>0</v>
      </c>
      <c r="D262" s="417"/>
      <c r="E262" s="72"/>
      <c r="F262" s="140">
        <f t="shared" si="262"/>
        <v>0</v>
      </c>
      <c r="G262" s="418"/>
      <c r="H262" s="72"/>
      <c r="I262" s="139">
        <f t="shared" si="263"/>
        <v>0</v>
      </c>
      <c r="J262" s="417"/>
      <c r="K262" s="72"/>
      <c r="L262" s="140">
        <f t="shared" si="264"/>
        <v>0</v>
      </c>
      <c r="M262" s="418"/>
      <c r="N262" s="72"/>
      <c r="O262" s="139">
        <f t="shared" si="265"/>
        <v>0</v>
      </c>
      <c r="P262" s="419"/>
      <c r="Q262" s="311"/>
      <c r="R262" s="483"/>
      <c r="S262" s="483"/>
      <c r="T262" s="483"/>
    </row>
    <row r="263" spans="1:20" ht="36" hidden="1" x14ac:dyDescent="0.25">
      <c r="A263" s="138">
        <v>6420</v>
      </c>
      <c r="B263" s="69" t="s">
        <v>272</v>
      </c>
      <c r="C263" s="358">
        <f t="shared" si="243"/>
        <v>0</v>
      </c>
      <c r="D263" s="70">
        <f t="shared" ref="D263:E263" si="266">SUM(D264:D267)</f>
        <v>0</v>
      </c>
      <c r="E263" s="135">
        <f t="shared" si="266"/>
        <v>0</v>
      </c>
      <c r="F263" s="140">
        <f>SUM(F264:F267)</f>
        <v>0</v>
      </c>
      <c r="G263" s="420">
        <f t="shared" ref="G263:N263" si="267">SUM(G264:G267)</f>
        <v>0</v>
      </c>
      <c r="H263" s="135">
        <f t="shared" si="267"/>
        <v>0</v>
      </c>
      <c r="I263" s="139">
        <f t="shared" si="267"/>
        <v>0</v>
      </c>
      <c r="J263" s="70">
        <f t="shared" si="267"/>
        <v>0</v>
      </c>
      <c r="K263" s="135">
        <f t="shared" si="267"/>
        <v>0</v>
      </c>
      <c r="L263" s="140">
        <f t="shared" si="267"/>
        <v>0</v>
      </c>
      <c r="M263" s="420">
        <f t="shared" si="267"/>
        <v>0</v>
      </c>
      <c r="N263" s="135">
        <f t="shared" si="267"/>
        <v>0</v>
      </c>
      <c r="O263" s="139">
        <f>SUM(O264:O267)</f>
        <v>0</v>
      </c>
      <c r="P263" s="419"/>
      <c r="Q263" s="311"/>
      <c r="R263" s="483"/>
      <c r="S263" s="483"/>
      <c r="T263" s="483"/>
    </row>
    <row r="264" spans="1:20" hidden="1" x14ac:dyDescent="0.25">
      <c r="A264" s="43">
        <v>6421</v>
      </c>
      <c r="B264" s="69" t="s">
        <v>273</v>
      </c>
      <c r="C264" s="358">
        <f t="shared" si="243"/>
        <v>0</v>
      </c>
      <c r="D264" s="417"/>
      <c r="E264" s="72"/>
      <c r="F264" s="140">
        <f t="shared" ref="F264:F267" si="268">D264+E264</f>
        <v>0</v>
      </c>
      <c r="G264" s="418"/>
      <c r="H264" s="72"/>
      <c r="I264" s="139">
        <f t="shared" ref="I264:I267" si="269">G264+H264</f>
        <v>0</v>
      </c>
      <c r="J264" s="417"/>
      <c r="K264" s="72"/>
      <c r="L264" s="140">
        <f t="shared" ref="L264:L267" si="270">J264+K264</f>
        <v>0</v>
      </c>
      <c r="M264" s="418"/>
      <c r="N264" s="72"/>
      <c r="O264" s="139">
        <f t="shared" ref="O264:O267" si="271">M264+N264</f>
        <v>0</v>
      </c>
      <c r="P264" s="419"/>
      <c r="Q264" s="311"/>
      <c r="R264" s="483"/>
      <c r="S264" s="483"/>
      <c r="T264" s="483"/>
    </row>
    <row r="265" spans="1:20" hidden="1" x14ac:dyDescent="0.25">
      <c r="A265" s="43">
        <v>6422</v>
      </c>
      <c r="B265" s="69" t="s">
        <v>274</v>
      </c>
      <c r="C265" s="358">
        <f t="shared" si="243"/>
        <v>0</v>
      </c>
      <c r="D265" s="417"/>
      <c r="E265" s="72"/>
      <c r="F265" s="140">
        <f t="shared" si="268"/>
        <v>0</v>
      </c>
      <c r="G265" s="418"/>
      <c r="H265" s="72"/>
      <c r="I265" s="139">
        <f t="shared" si="269"/>
        <v>0</v>
      </c>
      <c r="J265" s="417"/>
      <c r="K265" s="72"/>
      <c r="L265" s="140">
        <f t="shared" si="270"/>
        <v>0</v>
      </c>
      <c r="M265" s="418"/>
      <c r="N265" s="72"/>
      <c r="O265" s="139">
        <f t="shared" si="271"/>
        <v>0</v>
      </c>
      <c r="P265" s="419"/>
      <c r="Q265" s="311"/>
      <c r="R265" s="483"/>
      <c r="S265" s="483"/>
      <c r="T265" s="483"/>
    </row>
    <row r="266" spans="1:20" ht="24" hidden="1" x14ac:dyDescent="0.25">
      <c r="A266" s="43">
        <v>6423</v>
      </c>
      <c r="B266" s="69" t="s">
        <v>275</v>
      </c>
      <c r="C266" s="358">
        <f t="shared" si="243"/>
        <v>0</v>
      </c>
      <c r="D266" s="417"/>
      <c r="E266" s="72"/>
      <c r="F266" s="140">
        <f t="shared" si="268"/>
        <v>0</v>
      </c>
      <c r="G266" s="418"/>
      <c r="H266" s="72"/>
      <c r="I266" s="139">
        <f t="shared" si="269"/>
        <v>0</v>
      </c>
      <c r="J266" s="417"/>
      <c r="K266" s="72"/>
      <c r="L266" s="140">
        <f t="shared" si="270"/>
        <v>0</v>
      </c>
      <c r="M266" s="418"/>
      <c r="N266" s="72"/>
      <c r="O266" s="139">
        <f t="shared" si="271"/>
        <v>0</v>
      </c>
      <c r="P266" s="419"/>
      <c r="Q266" s="311"/>
      <c r="R266" s="483"/>
      <c r="S266" s="483"/>
      <c r="T266" s="483"/>
    </row>
    <row r="267" spans="1:20" ht="36" hidden="1" x14ac:dyDescent="0.25">
      <c r="A267" s="43">
        <v>6424</v>
      </c>
      <c r="B267" s="69" t="s">
        <v>276</v>
      </c>
      <c r="C267" s="358">
        <f t="shared" si="243"/>
        <v>0</v>
      </c>
      <c r="D267" s="417"/>
      <c r="E267" s="72"/>
      <c r="F267" s="140">
        <f t="shared" si="268"/>
        <v>0</v>
      </c>
      <c r="G267" s="418"/>
      <c r="H267" s="72"/>
      <c r="I267" s="139">
        <f t="shared" si="269"/>
        <v>0</v>
      </c>
      <c r="J267" s="417"/>
      <c r="K267" s="72"/>
      <c r="L267" s="140">
        <f t="shared" si="270"/>
        <v>0</v>
      </c>
      <c r="M267" s="418"/>
      <c r="N267" s="72"/>
      <c r="O267" s="139">
        <f t="shared" si="271"/>
        <v>0</v>
      </c>
      <c r="P267" s="419"/>
      <c r="Q267" s="311"/>
      <c r="R267" s="483"/>
      <c r="S267" s="483"/>
      <c r="T267" s="483"/>
    </row>
    <row r="268" spans="1:20" ht="36" hidden="1" x14ac:dyDescent="0.25">
      <c r="A268" s="176">
        <v>7000</v>
      </c>
      <c r="B268" s="176" t="s">
        <v>277</v>
      </c>
      <c r="C268" s="441">
        <f>SUM(F268,I268,L268,O268)</f>
        <v>0</v>
      </c>
      <c r="D268" s="177">
        <f t="shared" ref="D268:E268" si="272">SUM(D269,D279)</f>
        <v>0</v>
      </c>
      <c r="E268" s="178">
        <f t="shared" si="272"/>
        <v>0</v>
      </c>
      <c r="F268" s="442">
        <f>SUM(F269,F279)</f>
        <v>0</v>
      </c>
      <c r="G268" s="443">
        <f t="shared" ref="G268:N268" si="273">SUM(G269,G279)</f>
        <v>0</v>
      </c>
      <c r="H268" s="178">
        <f t="shared" si="273"/>
        <v>0</v>
      </c>
      <c r="I268" s="444">
        <f t="shared" si="273"/>
        <v>0</v>
      </c>
      <c r="J268" s="177">
        <f t="shared" si="273"/>
        <v>0</v>
      </c>
      <c r="K268" s="178">
        <f t="shared" si="273"/>
        <v>0</v>
      </c>
      <c r="L268" s="442">
        <f t="shared" si="273"/>
        <v>0</v>
      </c>
      <c r="M268" s="443">
        <f t="shared" si="273"/>
        <v>0</v>
      </c>
      <c r="N268" s="178">
        <f t="shared" si="273"/>
        <v>0</v>
      </c>
      <c r="O268" s="179">
        <f>SUM(O269,O279)</f>
        <v>0</v>
      </c>
      <c r="P268" s="510"/>
      <c r="Q268" s="311"/>
      <c r="R268" s="483"/>
      <c r="S268" s="483"/>
      <c r="T268" s="483"/>
    </row>
    <row r="269" spans="1:20" ht="24" hidden="1" x14ac:dyDescent="0.25">
      <c r="A269" s="55">
        <v>7200</v>
      </c>
      <c r="B269" s="127" t="s">
        <v>278</v>
      </c>
      <c r="C269" s="347">
        <f t="shared" si="243"/>
        <v>0</v>
      </c>
      <c r="D269" s="56">
        <f t="shared" ref="D269:E269" si="274">SUM(D270,D271,D274,D275,D278)</f>
        <v>0</v>
      </c>
      <c r="E269" s="57">
        <f t="shared" si="274"/>
        <v>0</v>
      </c>
      <c r="F269" s="145">
        <f>SUM(F270,F271,F274,F275,F278)</f>
        <v>0</v>
      </c>
      <c r="G269" s="412"/>
      <c r="H269" s="57"/>
      <c r="I269" s="144">
        <f>SUM(I270,I271,I274,I275,I278)</f>
        <v>0</v>
      </c>
      <c r="J269" s="56"/>
      <c r="K269" s="57"/>
      <c r="L269" s="145">
        <f>SUM(L270,L271,L274,L275,L278)</f>
        <v>0</v>
      </c>
      <c r="M269" s="412"/>
      <c r="N269" s="57"/>
      <c r="O269" s="159">
        <f>SUM(O270,O271,O274,O275,O278)</f>
        <v>0</v>
      </c>
      <c r="P269" s="507"/>
      <c r="Q269" s="311"/>
      <c r="R269" s="483"/>
      <c r="S269" s="483"/>
      <c r="T269" s="483"/>
    </row>
    <row r="270" spans="1:20" ht="24" hidden="1" x14ac:dyDescent="0.25">
      <c r="A270" s="513">
        <v>7210</v>
      </c>
      <c r="B270" s="63" t="s">
        <v>279</v>
      </c>
      <c r="C270" s="353">
        <f t="shared" si="243"/>
        <v>0</v>
      </c>
      <c r="D270" s="377"/>
      <c r="E270" s="66"/>
      <c r="F270" s="146">
        <f>D270+E270</f>
        <v>0</v>
      </c>
      <c r="G270" s="376"/>
      <c r="H270" s="66"/>
      <c r="I270" s="150">
        <f>G270+H270</f>
        <v>0</v>
      </c>
      <c r="J270" s="377"/>
      <c r="K270" s="66"/>
      <c r="L270" s="146">
        <f>J270+K270</f>
        <v>0</v>
      </c>
      <c r="M270" s="376"/>
      <c r="N270" s="66"/>
      <c r="O270" s="150">
        <f>M270+N270</f>
        <v>0</v>
      </c>
      <c r="P270" s="416"/>
      <c r="Q270" s="311"/>
      <c r="R270" s="483"/>
      <c r="S270" s="483"/>
      <c r="T270" s="483"/>
    </row>
    <row r="271" spans="1:20" s="181" customFormat="1" ht="36" hidden="1" x14ac:dyDescent="0.25">
      <c r="A271" s="138">
        <v>7220</v>
      </c>
      <c r="B271" s="69" t="s">
        <v>280</v>
      </c>
      <c r="C271" s="358">
        <f t="shared" si="243"/>
        <v>0</v>
      </c>
      <c r="D271" s="70">
        <f t="shared" ref="D271:E271" si="275">SUM(D272:D273)</f>
        <v>0</v>
      </c>
      <c r="E271" s="135">
        <f t="shared" si="275"/>
        <v>0</v>
      </c>
      <c r="F271" s="140">
        <f>SUM(F272:F273)</f>
        <v>0</v>
      </c>
      <c r="G271" s="420">
        <f t="shared" ref="G271:O271" si="276">SUM(G272:G273)</f>
        <v>0</v>
      </c>
      <c r="H271" s="135">
        <f t="shared" si="276"/>
        <v>0</v>
      </c>
      <c r="I271" s="139">
        <f t="shared" si="276"/>
        <v>0</v>
      </c>
      <c r="J271" s="70">
        <f t="shared" si="276"/>
        <v>0</v>
      </c>
      <c r="K271" s="135">
        <f t="shared" si="276"/>
        <v>0</v>
      </c>
      <c r="L271" s="140">
        <f t="shared" si="276"/>
        <v>0</v>
      </c>
      <c r="M271" s="420">
        <f t="shared" si="276"/>
        <v>0</v>
      </c>
      <c r="N271" s="135">
        <f t="shared" si="276"/>
        <v>0</v>
      </c>
      <c r="O271" s="139">
        <f t="shared" si="276"/>
        <v>0</v>
      </c>
      <c r="P271" s="419"/>
      <c r="Q271" s="466"/>
      <c r="R271" s="483"/>
      <c r="S271" s="483"/>
      <c r="T271" s="483"/>
    </row>
    <row r="272" spans="1:20" s="181" customFormat="1" ht="36" hidden="1" x14ac:dyDescent="0.25">
      <c r="A272" s="43">
        <v>7221</v>
      </c>
      <c r="B272" s="69" t="s">
        <v>281</v>
      </c>
      <c r="C272" s="358">
        <f t="shared" si="243"/>
        <v>0</v>
      </c>
      <c r="D272" s="417"/>
      <c r="E272" s="72"/>
      <c r="F272" s="140">
        <f t="shared" ref="F272:F274" si="277">D272+E272</f>
        <v>0</v>
      </c>
      <c r="G272" s="418"/>
      <c r="H272" s="72"/>
      <c r="I272" s="139">
        <f t="shared" ref="I272:I274" si="278">G272+H272</f>
        <v>0</v>
      </c>
      <c r="J272" s="417"/>
      <c r="K272" s="72"/>
      <c r="L272" s="140">
        <f t="shared" ref="L272:L274" si="279">J272+K272</f>
        <v>0</v>
      </c>
      <c r="M272" s="418"/>
      <c r="N272" s="72"/>
      <c r="O272" s="139">
        <f t="shared" ref="O272:O274" si="280">M272+N272</f>
        <v>0</v>
      </c>
      <c r="P272" s="419"/>
      <c r="Q272" s="466"/>
      <c r="R272" s="483"/>
      <c r="S272" s="483"/>
      <c r="T272" s="483"/>
    </row>
    <row r="273" spans="1:20" s="181" customFormat="1" ht="36" hidden="1" x14ac:dyDescent="0.25">
      <c r="A273" s="43">
        <v>7222</v>
      </c>
      <c r="B273" s="69" t="s">
        <v>282</v>
      </c>
      <c r="C273" s="358">
        <f t="shared" si="243"/>
        <v>0</v>
      </c>
      <c r="D273" s="417"/>
      <c r="E273" s="72"/>
      <c r="F273" s="140">
        <f t="shared" si="277"/>
        <v>0</v>
      </c>
      <c r="G273" s="418"/>
      <c r="H273" s="72"/>
      <c r="I273" s="139">
        <f t="shared" si="278"/>
        <v>0</v>
      </c>
      <c r="J273" s="417"/>
      <c r="K273" s="72"/>
      <c r="L273" s="140">
        <f t="shared" si="279"/>
        <v>0</v>
      </c>
      <c r="M273" s="418"/>
      <c r="N273" s="72"/>
      <c r="O273" s="139">
        <f t="shared" si="280"/>
        <v>0</v>
      </c>
      <c r="P273" s="419"/>
      <c r="Q273" s="466"/>
      <c r="R273" s="483"/>
      <c r="S273" s="483"/>
      <c r="T273" s="483"/>
    </row>
    <row r="274" spans="1:20" ht="24" hidden="1" x14ac:dyDescent="0.25">
      <c r="A274" s="138">
        <v>7230</v>
      </c>
      <c r="B274" s="69" t="s">
        <v>283</v>
      </c>
      <c r="C274" s="358">
        <f t="shared" si="243"/>
        <v>0</v>
      </c>
      <c r="D274" s="417"/>
      <c r="E274" s="72"/>
      <c r="F274" s="140">
        <f t="shared" si="277"/>
        <v>0</v>
      </c>
      <c r="G274" s="418"/>
      <c r="H274" s="72"/>
      <c r="I274" s="139">
        <f t="shared" si="278"/>
        <v>0</v>
      </c>
      <c r="J274" s="417"/>
      <c r="K274" s="72"/>
      <c r="L274" s="140">
        <f t="shared" si="279"/>
        <v>0</v>
      </c>
      <c r="M274" s="418"/>
      <c r="N274" s="72"/>
      <c r="O274" s="139">
        <f t="shared" si="280"/>
        <v>0</v>
      </c>
      <c r="P274" s="419"/>
      <c r="Q274" s="311"/>
      <c r="R274" s="483"/>
      <c r="S274" s="483"/>
      <c r="T274" s="483"/>
    </row>
    <row r="275" spans="1:20" ht="24" hidden="1" x14ac:dyDescent="0.25">
      <c r="A275" s="138">
        <v>7240</v>
      </c>
      <c r="B275" s="69" t="s">
        <v>284</v>
      </c>
      <c r="C275" s="358">
        <f t="shared" si="243"/>
        <v>0</v>
      </c>
      <c r="D275" s="70">
        <f t="shared" ref="D275:E275" si="281">SUM(D276:D277)</f>
        <v>0</v>
      </c>
      <c r="E275" s="135">
        <f t="shared" si="281"/>
        <v>0</v>
      </c>
      <c r="F275" s="140">
        <f>SUM(F276:F277)</f>
        <v>0</v>
      </c>
      <c r="G275" s="420">
        <f t="shared" ref="G275:O275" si="282">SUM(G276:G277)</f>
        <v>0</v>
      </c>
      <c r="H275" s="135">
        <f t="shared" si="282"/>
        <v>0</v>
      </c>
      <c r="I275" s="139">
        <f t="shared" si="282"/>
        <v>0</v>
      </c>
      <c r="J275" s="70">
        <f t="shared" si="282"/>
        <v>0</v>
      </c>
      <c r="K275" s="135">
        <f t="shared" si="282"/>
        <v>0</v>
      </c>
      <c r="L275" s="140">
        <f t="shared" si="282"/>
        <v>0</v>
      </c>
      <c r="M275" s="420">
        <f t="shared" si="282"/>
        <v>0</v>
      </c>
      <c r="N275" s="135">
        <f t="shared" si="282"/>
        <v>0</v>
      </c>
      <c r="O275" s="139">
        <f t="shared" si="282"/>
        <v>0</v>
      </c>
      <c r="P275" s="419"/>
      <c r="Q275" s="311"/>
      <c r="R275" s="483"/>
      <c r="S275" s="483"/>
      <c r="T275" s="483"/>
    </row>
    <row r="276" spans="1:20" ht="48" hidden="1" x14ac:dyDescent="0.25">
      <c r="A276" s="43">
        <v>7245</v>
      </c>
      <c r="B276" s="69" t="s">
        <v>285</v>
      </c>
      <c r="C276" s="358">
        <f t="shared" si="243"/>
        <v>0</v>
      </c>
      <c r="D276" s="417"/>
      <c r="E276" s="72"/>
      <c r="F276" s="140">
        <f t="shared" ref="F276:F278" si="283">D276+E276</f>
        <v>0</v>
      </c>
      <c r="G276" s="418"/>
      <c r="H276" s="72"/>
      <c r="I276" s="139">
        <f t="shared" ref="I276:I278" si="284">G276+H276</f>
        <v>0</v>
      </c>
      <c r="J276" s="417"/>
      <c r="K276" s="72"/>
      <c r="L276" s="140">
        <f t="shared" ref="L276:L278" si="285">J276+K276</f>
        <v>0</v>
      </c>
      <c r="M276" s="418"/>
      <c r="N276" s="72"/>
      <c r="O276" s="139">
        <f t="shared" ref="O276:O278" si="286">M276+N276</f>
        <v>0</v>
      </c>
      <c r="P276" s="419"/>
      <c r="Q276" s="311"/>
      <c r="R276" s="483"/>
      <c r="S276" s="483"/>
      <c r="T276" s="483"/>
    </row>
    <row r="277" spans="1:20" ht="96" hidden="1" x14ac:dyDescent="0.25">
      <c r="A277" s="43">
        <v>7246</v>
      </c>
      <c r="B277" s="69" t="s">
        <v>286</v>
      </c>
      <c r="C277" s="358">
        <f t="shared" si="243"/>
        <v>0</v>
      </c>
      <c r="D277" s="417"/>
      <c r="E277" s="72"/>
      <c r="F277" s="140">
        <f t="shared" si="283"/>
        <v>0</v>
      </c>
      <c r="G277" s="418"/>
      <c r="H277" s="72"/>
      <c r="I277" s="139">
        <f t="shared" si="284"/>
        <v>0</v>
      </c>
      <c r="J277" s="417"/>
      <c r="K277" s="72"/>
      <c r="L277" s="140">
        <f t="shared" si="285"/>
        <v>0</v>
      </c>
      <c r="M277" s="418"/>
      <c r="N277" s="72"/>
      <c r="O277" s="139">
        <f t="shared" si="286"/>
        <v>0</v>
      </c>
      <c r="P277" s="419"/>
      <c r="Q277" s="311"/>
      <c r="R277" s="483"/>
      <c r="S277" s="483"/>
      <c r="T277" s="483"/>
    </row>
    <row r="278" spans="1:20" ht="24" hidden="1" x14ac:dyDescent="0.25">
      <c r="A278" s="174">
        <v>7260</v>
      </c>
      <c r="B278" s="63" t="s">
        <v>287</v>
      </c>
      <c r="C278" s="353">
        <f t="shared" si="243"/>
        <v>0</v>
      </c>
      <c r="D278" s="377"/>
      <c r="E278" s="66"/>
      <c r="F278" s="146">
        <f t="shared" si="283"/>
        <v>0</v>
      </c>
      <c r="G278" s="376"/>
      <c r="H278" s="66"/>
      <c r="I278" s="150">
        <f t="shared" si="284"/>
        <v>0</v>
      </c>
      <c r="J278" s="377"/>
      <c r="K278" s="66"/>
      <c r="L278" s="146">
        <f t="shared" si="285"/>
        <v>0</v>
      </c>
      <c r="M278" s="376"/>
      <c r="N278" s="66"/>
      <c r="O278" s="150">
        <f t="shared" si="286"/>
        <v>0</v>
      </c>
      <c r="P278" s="416"/>
      <c r="Q278" s="311"/>
      <c r="R278" s="483"/>
      <c r="S278" s="483"/>
      <c r="T278" s="483"/>
    </row>
    <row r="279" spans="1:20" hidden="1" x14ac:dyDescent="0.25">
      <c r="A279" s="88">
        <v>7700</v>
      </c>
      <c r="B279" s="182" t="s">
        <v>288</v>
      </c>
      <c r="C279" s="446">
        <f t="shared" si="243"/>
        <v>0</v>
      </c>
      <c r="D279" s="183">
        <f t="shared" ref="D279:O279" si="287">D280</f>
        <v>0</v>
      </c>
      <c r="E279" s="184">
        <f t="shared" si="287"/>
        <v>0</v>
      </c>
      <c r="F279" s="147">
        <f t="shared" si="287"/>
        <v>0</v>
      </c>
      <c r="G279" s="447">
        <f t="shared" si="287"/>
        <v>0</v>
      </c>
      <c r="H279" s="184">
        <f t="shared" si="287"/>
        <v>0</v>
      </c>
      <c r="I279" s="448">
        <f t="shared" si="287"/>
        <v>0</v>
      </c>
      <c r="J279" s="183">
        <f t="shared" si="287"/>
        <v>0</v>
      </c>
      <c r="K279" s="184">
        <f t="shared" si="287"/>
        <v>0</v>
      </c>
      <c r="L279" s="147">
        <f t="shared" si="287"/>
        <v>0</v>
      </c>
      <c r="M279" s="447">
        <f t="shared" si="287"/>
        <v>0</v>
      </c>
      <c r="N279" s="184">
        <f t="shared" si="287"/>
        <v>0</v>
      </c>
      <c r="O279" s="448">
        <f t="shared" si="287"/>
        <v>0</v>
      </c>
      <c r="P279" s="508"/>
      <c r="Q279" s="311"/>
      <c r="R279" s="483"/>
      <c r="S279" s="483"/>
      <c r="T279" s="483"/>
    </row>
    <row r="280" spans="1:20" hidden="1" x14ac:dyDescent="0.25">
      <c r="A280" s="129">
        <v>7720</v>
      </c>
      <c r="B280" s="63" t="s">
        <v>289</v>
      </c>
      <c r="C280" s="363">
        <f t="shared" si="243"/>
        <v>0</v>
      </c>
      <c r="D280" s="375"/>
      <c r="E280" s="79"/>
      <c r="F280" s="155">
        <f>D280+E280</f>
        <v>0</v>
      </c>
      <c r="G280" s="449"/>
      <c r="H280" s="79"/>
      <c r="I280" s="154">
        <f>G280+H280</f>
        <v>0</v>
      </c>
      <c r="J280" s="375"/>
      <c r="K280" s="79"/>
      <c r="L280" s="155">
        <f>J280+K280</f>
        <v>0</v>
      </c>
      <c r="M280" s="449"/>
      <c r="N280" s="79"/>
      <c r="O280" s="154">
        <f>M280+N280</f>
        <v>0</v>
      </c>
      <c r="P280" s="450"/>
      <c r="Q280" s="311"/>
      <c r="R280" s="483"/>
      <c r="S280" s="483"/>
      <c r="T280" s="483"/>
    </row>
    <row r="281" spans="1:20" hidden="1" x14ac:dyDescent="0.25">
      <c r="A281" s="148"/>
      <c r="B281" s="69" t="s">
        <v>290</v>
      </c>
      <c r="C281" s="358">
        <f t="shared" si="243"/>
        <v>0</v>
      </c>
      <c r="D281" s="70">
        <f t="shared" ref="D281:E281" si="288">SUM(D282:D283)</f>
        <v>0</v>
      </c>
      <c r="E281" s="135">
        <f t="shared" si="288"/>
        <v>0</v>
      </c>
      <c r="F281" s="140">
        <f>SUM(F282:F283)</f>
        <v>0</v>
      </c>
      <c r="G281" s="420">
        <f t="shared" ref="G281:O281" si="289">SUM(G282:G283)</f>
        <v>0</v>
      </c>
      <c r="H281" s="135">
        <f t="shared" si="289"/>
        <v>0</v>
      </c>
      <c r="I281" s="139">
        <f t="shared" si="289"/>
        <v>0</v>
      </c>
      <c r="J281" s="70">
        <f t="shared" si="289"/>
        <v>0</v>
      </c>
      <c r="K281" s="135">
        <f t="shared" si="289"/>
        <v>0</v>
      </c>
      <c r="L281" s="140">
        <f t="shared" si="289"/>
        <v>0</v>
      </c>
      <c r="M281" s="420">
        <f t="shared" si="289"/>
        <v>0</v>
      </c>
      <c r="N281" s="135">
        <f t="shared" si="289"/>
        <v>0</v>
      </c>
      <c r="O281" s="139">
        <f t="shared" si="289"/>
        <v>0</v>
      </c>
      <c r="P281" s="419"/>
      <c r="Q281" s="311"/>
      <c r="R281" s="483"/>
      <c r="S281" s="483"/>
      <c r="T281" s="483"/>
    </row>
    <row r="282" spans="1:20" hidden="1" x14ac:dyDescent="0.25">
      <c r="A282" s="148" t="s">
        <v>291</v>
      </c>
      <c r="B282" s="43" t="s">
        <v>292</v>
      </c>
      <c r="C282" s="358">
        <f t="shared" si="243"/>
        <v>0</v>
      </c>
      <c r="D282" s="417"/>
      <c r="E282" s="72"/>
      <c r="F282" s="140">
        <f>E282+D282</f>
        <v>0</v>
      </c>
      <c r="G282" s="418"/>
      <c r="H282" s="72"/>
      <c r="I282" s="139">
        <f>H282+G282</f>
        <v>0</v>
      </c>
      <c r="J282" s="417"/>
      <c r="K282" s="72"/>
      <c r="L282" s="140">
        <f>K282+J282</f>
        <v>0</v>
      </c>
      <c r="M282" s="418"/>
      <c r="N282" s="72"/>
      <c r="O282" s="139">
        <f>N282+M282</f>
        <v>0</v>
      </c>
      <c r="P282" s="419"/>
      <c r="Q282" s="311"/>
      <c r="R282" s="483"/>
      <c r="S282" s="483"/>
      <c r="T282" s="483"/>
    </row>
    <row r="283" spans="1:20" ht="24" hidden="1" x14ac:dyDescent="0.25">
      <c r="A283" s="148" t="s">
        <v>293</v>
      </c>
      <c r="B283" s="187" t="s">
        <v>294</v>
      </c>
      <c r="C283" s="353">
        <f t="shared" si="243"/>
        <v>0</v>
      </c>
      <c r="D283" s="377"/>
      <c r="E283" s="66"/>
      <c r="F283" s="146">
        <f>E283+D283</f>
        <v>0</v>
      </c>
      <c r="G283" s="376"/>
      <c r="H283" s="66"/>
      <c r="I283" s="150">
        <f>H283+G283</f>
        <v>0</v>
      </c>
      <c r="J283" s="377"/>
      <c r="K283" s="66"/>
      <c r="L283" s="146">
        <f>K283+J283</f>
        <v>0</v>
      </c>
      <c r="M283" s="376"/>
      <c r="N283" s="66"/>
      <c r="O283" s="150">
        <f>N283+M283</f>
        <v>0</v>
      </c>
      <c r="P283" s="416"/>
      <c r="Q283" s="311"/>
      <c r="R283" s="483"/>
      <c r="S283" s="483"/>
      <c r="T283" s="483"/>
    </row>
    <row r="284" spans="1:20" ht="12.75" thickBot="1" x14ac:dyDescent="0.3">
      <c r="A284" s="188"/>
      <c r="B284" s="188" t="s">
        <v>295</v>
      </c>
      <c r="C284" s="451">
        <f t="shared" si="243"/>
        <v>849898</v>
      </c>
      <c r="D284" s="189">
        <f t="shared" ref="D284:O284" si="290">SUM(D281,D268,D229,D194,D186,D172,D74,D52)</f>
        <v>52163</v>
      </c>
      <c r="E284" s="453">
        <f t="shared" si="290"/>
        <v>0</v>
      </c>
      <c r="F284" s="454">
        <f t="shared" si="290"/>
        <v>52163</v>
      </c>
      <c r="G284" s="452">
        <f t="shared" si="290"/>
        <v>785360</v>
      </c>
      <c r="H284" s="190">
        <f t="shared" si="290"/>
        <v>-9763</v>
      </c>
      <c r="I284" s="453">
        <f t="shared" si="290"/>
        <v>785360</v>
      </c>
      <c r="J284" s="189">
        <f t="shared" si="290"/>
        <v>12375</v>
      </c>
      <c r="K284" s="453">
        <f t="shared" si="290"/>
        <v>0</v>
      </c>
      <c r="L284" s="454">
        <f t="shared" si="290"/>
        <v>12375</v>
      </c>
      <c r="M284" s="452">
        <f t="shared" si="290"/>
        <v>0</v>
      </c>
      <c r="N284" s="190">
        <f t="shared" si="290"/>
        <v>0</v>
      </c>
      <c r="O284" s="453">
        <f t="shared" si="290"/>
        <v>0</v>
      </c>
      <c r="P284" s="511"/>
      <c r="Q284" s="311"/>
      <c r="R284" s="483"/>
      <c r="S284" s="483"/>
      <c r="T284" s="483"/>
    </row>
    <row r="285" spans="1:20" s="25" customFormat="1" ht="13.5" thickTop="1" thickBot="1" x14ac:dyDescent="0.3">
      <c r="A285" s="578" t="s">
        <v>296</v>
      </c>
      <c r="B285" s="579"/>
      <c r="C285" s="455">
        <f t="shared" si="243"/>
        <v>-1000</v>
      </c>
      <c r="D285" s="192">
        <f>SUM(D24,D25,D41,D42)-D50</f>
        <v>0</v>
      </c>
      <c r="E285" s="194">
        <f t="shared" ref="E285:F285" si="291">SUM(E24,E25,E41,E42)-E50</f>
        <v>0</v>
      </c>
      <c r="F285" s="457">
        <f t="shared" si="291"/>
        <v>0</v>
      </c>
      <c r="G285" s="456">
        <f>SUM(G24,G42)-G50</f>
        <v>0</v>
      </c>
      <c r="H285" s="193">
        <f t="shared" ref="H285:I285" si="292">SUM(H24,H42)-H50</f>
        <v>9763</v>
      </c>
      <c r="I285" s="194">
        <f t="shared" si="292"/>
        <v>0</v>
      </c>
      <c r="J285" s="192">
        <f>SUM(J26,J42)-J50</f>
        <v>-1000</v>
      </c>
      <c r="K285" s="194">
        <f t="shared" ref="K285:L285" si="293">SUM(K26,K42)-K50</f>
        <v>0</v>
      </c>
      <c r="L285" s="457">
        <f t="shared" si="293"/>
        <v>-1000</v>
      </c>
      <c r="M285" s="456">
        <f>SUM(M44)-M50</f>
        <v>0</v>
      </c>
      <c r="N285" s="193">
        <f t="shared" ref="N285:O285" si="294">SUM(N44)-N50</f>
        <v>0</v>
      </c>
      <c r="O285" s="194">
        <f t="shared" si="294"/>
        <v>0</v>
      </c>
      <c r="P285" s="463"/>
      <c r="Q285" s="314"/>
      <c r="R285" s="483"/>
      <c r="S285" s="483"/>
      <c r="T285" s="483"/>
    </row>
    <row r="286" spans="1:20" s="25" customFormat="1" ht="12.75" thickTop="1" x14ac:dyDescent="0.25">
      <c r="A286" s="580" t="s">
        <v>297</v>
      </c>
      <c r="B286" s="581"/>
      <c r="C286" s="458">
        <f t="shared" si="243"/>
        <v>1000</v>
      </c>
      <c r="D286" s="196">
        <f>SUM(D287,D288)-D295+D296</f>
        <v>0</v>
      </c>
      <c r="E286" s="198">
        <f t="shared" ref="E286:O286" si="295">SUM(E287,E288)-E295+E296</f>
        <v>0</v>
      </c>
      <c r="F286" s="460">
        <f t="shared" si="295"/>
        <v>0</v>
      </c>
      <c r="G286" s="459">
        <f t="shared" si="295"/>
        <v>0</v>
      </c>
      <c r="H286" s="197">
        <f t="shared" si="295"/>
        <v>0</v>
      </c>
      <c r="I286" s="198">
        <f t="shared" si="295"/>
        <v>0</v>
      </c>
      <c r="J286" s="196">
        <f t="shared" si="295"/>
        <v>1000</v>
      </c>
      <c r="K286" s="198">
        <f t="shared" si="295"/>
        <v>0</v>
      </c>
      <c r="L286" s="460">
        <f t="shared" si="295"/>
        <v>1000</v>
      </c>
      <c r="M286" s="459">
        <f t="shared" si="295"/>
        <v>0</v>
      </c>
      <c r="N286" s="197">
        <f t="shared" si="295"/>
        <v>0</v>
      </c>
      <c r="O286" s="198">
        <f t="shared" si="295"/>
        <v>0</v>
      </c>
      <c r="P286" s="512"/>
      <c r="Q286" s="314"/>
      <c r="R286" s="483"/>
      <c r="S286" s="483"/>
      <c r="T286" s="483"/>
    </row>
    <row r="287" spans="1:20" s="25" customFormat="1" ht="12.75" thickBot="1" x14ac:dyDescent="0.3">
      <c r="A287" s="110" t="s">
        <v>298</v>
      </c>
      <c r="B287" s="110" t="s">
        <v>299</v>
      </c>
      <c r="C287" s="398">
        <f t="shared" si="243"/>
        <v>1000</v>
      </c>
      <c r="D287" s="111">
        <f t="shared" ref="D287:O287" si="296">D21-D281</f>
        <v>0</v>
      </c>
      <c r="E287" s="200">
        <f t="shared" si="296"/>
        <v>0</v>
      </c>
      <c r="F287" s="400">
        <f t="shared" si="296"/>
        <v>0</v>
      </c>
      <c r="G287" s="399">
        <f t="shared" si="296"/>
        <v>0</v>
      </c>
      <c r="H287" s="112">
        <f t="shared" si="296"/>
        <v>0</v>
      </c>
      <c r="I287" s="200">
        <f t="shared" si="296"/>
        <v>0</v>
      </c>
      <c r="J287" s="111">
        <f t="shared" si="296"/>
        <v>1000</v>
      </c>
      <c r="K287" s="200">
        <f t="shared" si="296"/>
        <v>0</v>
      </c>
      <c r="L287" s="400">
        <f t="shared" si="296"/>
        <v>1000</v>
      </c>
      <c r="M287" s="399">
        <f t="shared" si="296"/>
        <v>0</v>
      </c>
      <c r="N287" s="112">
        <f t="shared" si="296"/>
        <v>0</v>
      </c>
      <c r="O287" s="200">
        <f t="shared" si="296"/>
        <v>0</v>
      </c>
      <c r="P287" s="503"/>
      <c r="Q287" s="314"/>
      <c r="R287" s="483"/>
      <c r="S287" s="483"/>
      <c r="T287" s="483"/>
    </row>
    <row r="288" spans="1:20" s="25" customFormat="1" ht="12.75" hidden="1" thickTop="1" x14ac:dyDescent="0.25">
      <c r="A288" s="201" t="s">
        <v>300</v>
      </c>
      <c r="B288" s="201" t="s">
        <v>301</v>
      </c>
      <c r="C288" s="458">
        <f t="shared" si="243"/>
        <v>0</v>
      </c>
      <c r="D288" s="196">
        <f t="shared" ref="D288:O288" si="297">SUM(D289,D291,D293)-SUM(D290,D292,D294)</f>
        <v>0</v>
      </c>
      <c r="E288" s="197">
        <f t="shared" si="297"/>
        <v>0</v>
      </c>
      <c r="F288" s="199">
        <f t="shared" si="297"/>
        <v>0</v>
      </c>
      <c r="G288" s="459">
        <f t="shared" si="297"/>
        <v>0</v>
      </c>
      <c r="H288" s="197">
        <f t="shared" si="297"/>
        <v>0</v>
      </c>
      <c r="I288" s="198">
        <f t="shared" si="297"/>
        <v>0</v>
      </c>
      <c r="J288" s="196">
        <f t="shared" si="297"/>
        <v>0</v>
      </c>
      <c r="K288" s="197">
        <f t="shared" si="297"/>
        <v>0</v>
      </c>
      <c r="L288" s="199">
        <f t="shared" si="297"/>
        <v>0</v>
      </c>
      <c r="M288" s="459">
        <f t="shared" si="297"/>
        <v>0</v>
      </c>
      <c r="N288" s="197">
        <f t="shared" si="297"/>
        <v>0</v>
      </c>
      <c r="O288" s="198">
        <f t="shared" si="297"/>
        <v>0</v>
      </c>
      <c r="P288" s="512"/>
      <c r="Q288" s="314"/>
      <c r="R288" s="483"/>
      <c r="S288" s="483"/>
      <c r="T288" s="483"/>
    </row>
    <row r="289" spans="1:20" ht="12.75" hidden="1" thickTop="1" x14ac:dyDescent="0.25">
      <c r="A289" s="202" t="s">
        <v>302</v>
      </c>
      <c r="B289" s="98" t="s">
        <v>303</v>
      </c>
      <c r="C289" s="363">
        <f t="shared" si="243"/>
        <v>0</v>
      </c>
      <c r="D289" s="375"/>
      <c r="E289" s="79"/>
      <c r="F289" s="155">
        <f t="shared" ref="F289:F296" si="298">E289+D289</f>
        <v>0</v>
      </c>
      <c r="G289" s="449"/>
      <c r="H289" s="79"/>
      <c r="I289" s="154">
        <f t="shared" ref="I289:I296" si="299">H289+G289</f>
        <v>0</v>
      </c>
      <c r="J289" s="375"/>
      <c r="K289" s="79"/>
      <c r="L289" s="155">
        <f t="shared" ref="L289:L296" si="300">K289+J289</f>
        <v>0</v>
      </c>
      <c r="M289" s="449"/>
      <c r="N289" s="79"/>
      <c r="O289" s="154">
        <f t="shared" ref="O289:O296" si="301">N289+M289</f>
        <v>0</v>
      </c>
      <c r="P289" s="450"/>
      <c r="Q289" s="311"/>
      <c r="R289" s="483"/>
      <c r="S289" s="483"/>
      <c r="T289" s="483"/>
    </row>
    <row r="290" spans="1:20" ht="24.75" hidden="1" thickTop="1" x14ac:dyDescent="0.25">
      <c r="A290" s="148" t="s">
        <v>304</v>
      </c>
      <c r="B290" s="42" t="s">
        <v>305</v>
      </c>
      <c r="C290" s="358">
        <f t="shared" si="243"/>
        <v>0</v>
      </c>
      <c r="D290" s="417"/>
      <c r="E290" s="72"/>
      <c r="F290" s="140">
        <f t="shared" si="298"/>
        <v>0</v>
      </c>
      <c r="G290" s="418"/>
      <c r="H290" s="72"/>
      <c r="I290" s="139">
        <f t="shared" si="299"/>
        <v>0</v>
      </c>
      <c r="J290" s="417"/>
      <c r="K290" s="72"/>
      <c r="L290" s="140">
        <f t="shared" si="300"/>
        <v>0</v>
      </c>
      <c r="M290" s="418"/>
      <c r="N290" s="72"/>
      <c r="O290" s="139">
        <f t="shared" si="301"/>
        <v>0</v>
      </c>
      <c r="P290" s="419"/>
      <c r="Q290" s="311"/>
      <c r="R290" s="483"/>
      <c r="S290" s="483"/>
      <c r="T290" s="483"/>
    </row>
    <row r="291" spans="1:20" ht="12.75" hidden="1" thickTop="1" x14ac:dyDescent="0.25">
      <c r="A291" s="148" t="s">
        <v>306</v>
      </c>
      <c r="B291" s="42" t="s">
        <v>307</v>
      </c>
      <c r="C291" s="358">
        <f t="shared" si="243"/>
        <v>0</v>
      </c>
      <c r="D291" s="417"/>
      <c r="E291" s="72"/>
      <c r="F291" s="140">
        <f t="shared" si="298"/>
        <v>0</v>
      </c>
      <c r="G291" s="418"/>
      <c r="H291" s="72"/>
      <c r="I291" s="139">
        <f t="shared" si="299"/>
        <v>0</v>
      </c>
      <c r="J291" s="417"/>
      <c r="K291" s="72"/>
      <c r="L291" s="140">
        <f t="shared" si="300"/>
        <v>0</v>
      </c>
      <c r="M291" s="418"/>
      <c r="N291" s="72"/>
      <c r="O291" s="139">
        <f t="shared" si="301"/>
        <v>0</v>
      </c>
      <c r="P291" s="419"/>
      <c r="Q291" s="311"/>
      <c r="R291" s="483"/>
      <c r="S291" s="483"/>
      <c r="T291" s="483"/>
    </row>
    <row r="292" spans="1:20" ht="24.75" hidden="1" thickTop="1" x14ac:dyDescent="0.25">
      <c r="A292" s="148" t="s">
        <v>308</v>
      </c>
      <c r="B292" s="42" t="s">
        <v>309</v>
      </c>
      <c r="C292" s="358">
        <f>SUM(F292,I292,L292,O292)</f>
        <v>0</v>
      </c>
      <c r="D292" s="417"/>
      <c r="E292" s="72"/>
      <c r="F292" s="140">
        <f t="shared" si="298"/>
        <v>0</v>
      </c>
      <c r="G292" s="418"/>
      <c r="H292" s="72"/>
      <c r="I292" s="139">
        <f t="shared" si="299"/>
        <v>0</v>
      </c>
      <c r="J292" s="417"/>
      <c r="K292" s="72"/>
      <c r="L292" s="140">
        <f t="shared" si="300"/>
        <v>0</v>
      </c>
      <c r="M292" s="418"/>
      <c r="N292" s="72"/>
      <c r="O292" s="139">
        <f t="shared" si="301"/>
        <v>0</v>
      </c>
      <c r="P292" s="419"/>
      <c r="Q292" s="311"/>
      <c r="R292" s="483"/>
      <c r="S292" s="483"/>
      <c r="T292" s="483"/>
    </row>
    <row r="293" spans="1:20" ht="12.75" hidden="1" thickTop="1" x14ac:dyDescent="0.25">
      <c r="A293" s="148" t="s">
        <v>310</v>
      </c>
      <c r="B293" s="42" t="s">
        <v>311</v>
      </c>
      <c r="C293" s="358">
        <f t="shared" si="243"/>
        <v>0</v>
      </c>
      <c r="D293" s="417"/>
      <c r="E293" s="72"/>
      <c r="F293" s="140">
        <f t="shared" si="298"/>
        <v>0</v>
      </c>
      <c r="G293" s="418"/>
      <c r="H293" s="72"/>
      <c r="I293" s="139">
        <f t="shared" si="299"/>
        <v>0</v>
      </c>
      <c r="J293" s="417"/>
      <c r="K293" s="72"/>
      <c r="L293" s="140">
        <f t="shared" si="300"/>
        <v>0</v>
      </c>
      <c r="M293" s="418"/>
      <c r="N293" s="72"/>
      <c r="O293" s="139">
        <f t="shared" si="301"/>
        <v>0</v>
      </c>
      <c r="P293" s="419"/>
      <c r="Q293" s="311"/>
      <c r="R293" s="483"/>
      <c r="S293" s="483"/>
      <c r="T293" s="483"/>
    </row>
    <row r="294" spans="1:20" ht="24.75" hidden="1" thickTop="1" x14ac:dyDescent="0.25">
      <c r="A294" s="203" t="s">
        <v>312</v>
      </c>
      <c r="B294" s="204" t="s">
        <v>313</v>
      </c>
      <c r="C294" s="432">
        <f t="shared" si="243"/>
        <v>0</v>
      </c>
      <c r="D294" s="434"/>
      <c r="E294" s="164"/>
      <c r="F294" s="162">
        <f t="shared" si="298"/>
        <v>0</v>
      </c>
      <c r="G294" s="435"/>
      <c r="H294" s="164"/>
      <c r="I294" s="161">
        <f t="shared" si="299"/>
        <v>0</v>
      </c>
      <c r="J294" s="434"/>
      <c r="K294" s="164"/>
      <c r="L294" s="162">
        <f t="shared" si="300"/>
        <v>0</v>
      </c>
      <c r="M294" s="435"/>
      <c r="N294" s="164"/>
      <c r="O294" s="161">
        <f t="shared" si="301"/>
        <v>0</v>
      </c>
      <c r="P294" s="436"/>
      <c r="Q294" s="311"/>
      <c r="R294" s="483"/>
      <c r="S294" s="483"/>
      <c r="T294" s="483"/>
    </row>
    <row r="295" spans="1:20" s="25" customFormat="1" ht="13.5" hidden="1" thickTop="1" thickBot="1" x14ac:dyDescent="0.3">
      <c r="A295" s="205" t="s">
        <v>314</v>
      </c>
      <c r="B295" s="205" t="s">
        <v>315</v>
      </c>
      <c r="C295" s="455">
        <f t="shared" si="243"/>
        <v>0</v>
      </c>
      <c r="D295" s="461"/>
      <c r="E295" s="206"/>
      <c r="F295" s="195">
        <f t="shared" si="298"/>
        <v>0</v>
      </c>
      <c r="G295" s="462"/>
      <c r="H295" s="206"/>
      <c r="I295" s="194">
        <f t="shared" si="299"/>
        <v>0</v>
      </c>
      <c r="J295" s="461"/>
      <c r="K295" s="206"/>
      <c r="L295" s="195">
        <f t="shared" si="300"/>
        <v>0</v>
      </c>
      <c r="M295" s="462"/>
      <c r="N295" s="206"/>
      <c r="O295" s="194">
        <f t="shared" si="301"/>
        <v>0</v>
      </c>
      <c r="P295" s="463"/>
      <c r="Q295" s="314"/>
      <c r="R295" s="483"/>
      <c r="S295" s="483"/>
      <c r="T295" s="483"/>
    </row>
    <row r="296" spans="1:20" s="25" customFormat="1" ht="48.75" hidden="1" thickTop="1" x14ac:dyDescent="0.25">
      <c r="A296" s="201" t="s">
        <v>316</v>
      </c>
      <c r="B296" s="209" t="s">
        <v>317</v>
      </c>
      <c r="C296" s="458">
        <f>SUM(F296,I296,L296,O296)</f>
        <v>0</v>
      </c>
      <c r="D296" s="464"/>
      <c r="E296" s="213"/>
      <c r="F296" s="145">
        <f t="shared" si="298"/>
        <v>0</v>
      </c>
      <c r="G296" s="429"/>
      <c r="H296" s="151"/>
      <c r="I296" s="144">
        <f t="shared" si="299"/>
        <v>0</v>
      </c>
      <c r="J296" s="348"/>
      <c r="K296" s="151"/>
      <c r="L296" s="145">
        <f t="shared" si="300"/>
        <v>0</v>
      </c>
      <c r="M296" s="429"/>
      <c r="N296" s="151"/>
      <c r="O296" s="144">
        <f t="shared" si="301"/>
        <v>0</v>
      </c>
      <c r="P296" s="430"/>
      <c r="Q296" s="314"/>
      <c r="R296" s="483"/>
      <c r="S296" s="483"/>
      <c r="T296" s="483"/>
    </row>
    <row r="297" spans="1:20" ht="12.75" thickTop="1" x14ac:dyDescent="0.25">
      <c r="A297" s="1"/>
      <c r="B297" s="1"/>
      <c r="C297" s="1"/>
      <c r="D297" s="1"/>
      <c r="E297" s="1"/>
      <c r="F297" s="1"/>
      <c r="G297" s="1"/>
      <c r="H297" s="1"/>
      <c r="I297" s="1"/>
      <c r="J297" s="1"/>
      <c r="K297" s="1"/>
      <c r="L297" s="1"/>
      <c r="M297" s="1"/>
      <c r="N297" s="1"/>
      <c r="O297" s="1"/>
    </row>
    <row r="298" spans="1:20" x14ac:dyDescent="0.25">
      <c r="A298" s="1"/>
      <c r="B298" s="1"/>
      <c r="C298" s="1"/>
      <c r="D298" s="1"/>
      <c r="E298" s="1"/>
      <c r="F298" s="1"/>
      <c r="G298" s="1"/>
      <c r="H298" s="1"/>
      <c r="I298" s="1"/>
      <c r="J298" s="1"/>
      <c r="K298" s="1"/>
      <c r="L298" s="1"/>
      <c r="M298" s="1"/>
      <c r="N298" s="1"/>
      <c r="O298" s="1"/>
    </row>
    <row r="299" spans="1:20" x14ac:dyDescent="0.25">
      <c r="A299" s="1"/>
      <c r="B299" s="1"/>
      <c r="C299" s="1"/>
      <c r="D299" s="1"/>
      <c r="E299" s="1"/>
      <c r="F299" s="1"/>
      <c r="G299" s="1"/>
      <c r="H299" s="1"/>
      <c r="I299" s="1"/>
      <c r="J299" s="1"/>
      <c r="K299" s="1"/>
      <c r="L299" s="1"/>
      <c r="M299" s="1"/>
      <c r="N299" s="1"/>
      <c r="O299" s="1"/>
    </row>
    <row r="300" spans="1:20" x14ac:dyDescent="0.25">
      <c r="A300" s="1"/>
      <c r="B300" s="1"/>
      <c r="C300" s="1"/>
      <c r="D300" s="1"/>
      <c r="E300" s="1"/>
      <c r="F300" s="1"/>
      <c r="G300" s="1"/>
      <c r="H300" s="1"/>
      <c r="I300" s="1"/>
      <c r="J300" s="1"/>
      <c r="K300" s="1"/>
      <c r="L300" s="1"/>
      <c r="M300" s="1"/>
      <c r="N300" s="1"/>
      <c r="O300" s="1"/>
    </row>
    <row r="301" spans="1:20" x14ac:dyDescent="0.25">
      <c r="A301" s="1"/>
      <c r="B301" s="1"/>
      <c r="C301" s="1"/>
      <c r="D301" s="1"/>
      <c r="E301" s="1"/>
      <c r="F301" s="1"/>
      <c r="G301" s="1"/>
      <c r="H301" s="1"/>
      <c r="I301" s="1"/>
      <c r="J301" s="1"/>
      <c r="K301" s="1"/>
      <c r="L301" s="1"/>
      <c r="M301" s="1"/>
      <c r="N301" s="1"/>
      <c r="O301" s="1"/>
    </row>
    <row r="302" spans="1:20" x14ac:dyDescent="0.25">
      <c r="A302" s="1"/>
      <c r="B302" s="1"/>
      <c r="C302" s="1"/>
      <c r="D302" s="1"/>
      <c r="E302" s="1"/>
      <c r="F302" s="1"/>
      <c r="G302" s="1"/>
      <c r="H302" s="1"/>
      <c r="I302" s="1"/>
      <c r="J302" s="1"/>
      <c r="K302" s="1"/>
      <c r="L302" s="1"/>
      <c r="M302" s="1"/>
      <c r="N302" s="1"/>
      <c r="O302" s="1"/>
    </row>
    <row r="303" spans="1:20" x14ac:dyDescent="0.25">
      <c r="A303" s="1"/>
      <c r="B303" s="1"/>
      <c r="C303" s="1"/>
      <c r="D303" s="1"/>
      <c r="E303" s="1"/>
      <c r="F303" s="1"/>
      <c r="G303" s="1"/>
      <c r="H303" s="1"/>
      <c r="I303" s="1"/>
      <c r="J303" s="1"/>
      <c r="K303" s="1"/>
      <c r="L303" s="1"/>
      <c r="M303" s="1"/>
      <c r="N303" s="1"/>
      <c r="O303" s="1"/>
    </row>
    <row r="304" spans="1:20"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XP4W5/I9KUIKfjT1aWejYa1/AWnYS8sXVWx1H4wnv1lTXK8NVDhkTBxHIgTxQG74T5RSLu8ji6gzoiADrj2ttA==" saltValue="1qv7LT2D1lExz4mNEnBJ0g==" spinCount="100000" sheet="1" objects="1" scenarios="1" formatCells="0" formatColumns="0" formatRows="0"/>
  <autoFilter ref="A18:P296">
    <filterColumn colId="2">
      <filters blank="1">
        <filter val="1 000"/>
        <filter val="1 002"/>
        <filter val="1 045"/>
        <filter val="1 100"/>
        <filter val="1 139"/>
        <filter val="1 145"/>
        <filter val="1 294"/>
        <filter val="1 473"/>
        <filter val="1 506"/>
        <filter val="1 566"/>
        <filter val="1 635"/>
        <filter val="1 787"/>
        <filter val="10"/>
        <filter val="10 250"/>
        <filter val="101 287"/>
        <filter val="11 435"/>
        <filter val="11 817"/>
        <filter val="118 193"/>
        <filter val="12 270"/>
        <filter val="12 314"/>
        <filter val="12 524"/>
        <filter val="122"/>
        <filter val="13 339"/>
        <filter val="13 648"/>
        <filter val="14 133"/>
        <filter val="143"/>
        <filter val="150 856"/>
        <filter val="162"/>
        <filter val="174"/>
        <filter val="18 619"/>
        <filter val="18 845"/>
        <filter val="19 539"/>
        <filter val="193 326"/>
        <filter val="2 327"/>
        <filter val="2 344"/>
        <filter val="2 384"/>
        <filter val="2 993"/>
        <filter val="21 077"/>
        <filter val="210"/>
        <filter val="23 593"/>
        <filter val="256"/>
        <filter val="3 107"/>
        <filter val="3 181"/>
        <filter val="3 232"/>
        <filter val="3 557"/>
        <filter val="3 709"/>
        <filter val="32 663"/>
        <filter val="38 798"/>
        <filter val="384"/>
        <filter val="4 172"/>
        <filter val="4 385"/>
        <filter val="4 771"/>
        <filter val="40 550"/>
        <filter val="41 056"/>
        <filter val="417 293"/>
        <filter val="42 562"/>
        <filter val="47"/>
        <filter val="47 239"/>
        <filter val="493 192"/>
        <filter val="5 000"/>
        <filter val="5 190"/>
        <filter val="5 414"/>
        <filter val="50"/>
        <filter val="525"/>
        <filter val="6 249"/>
        <filter val="6 368"/>
        <filter val="6 944"/>
        <filter val="644 048"/>
        <filter val="686"/>
        <filter val="7 033"/>
        <filter val="713"/>
        <filter val="75 374"/>
        <filter val="754"/>
        <filter val="799"/>
        <filter val="8 301"/>
        <filter val="8 550"/>
        <filter val="800"/>
        <filter val="837 374"/>
        <filter val="837 523"/>
        <filter val="849 898"/>
        <filter val="849 958"/>
        <filter val="854"/>
        <filter val="91 399"/>
        <filter val="940"/>
        <filter val="-940"/>
        <filter val="976"/>
      </filters>
    </filterColumn>
  </autoFilter>
  <mergeCells count="33">
    <mergeCell ref="A285:B285"/>
    <mergeCell ref="A286:B286"/>
    <mergeCell ref="H16:H17"/>
    <mergeCell ref="I16:I17"/>
    <mergeCell ref="J16:J17"/>
    <mergeCell ref="C13:P13"/>
    <mergeCell ref="C14:P14"/>
    <mergeCell ref="A15:A17"/>
    <mergeCell ref="B15:B17"/>
    <mergeCell ref="C15:O15"/>
    <mergeCell ref="C16:C17"/>
    <mergeCell ref="D16:D17"/>
    <mergeCell ref="E16:E17"/>
    <mergeCell ref="F16:F17"/>
    <mergeCell ref="G16:G17"/>
    <mergeCell ref="N16:N17"/>
    <mergeCell ref="O16:O17"/>
    <mergeCell ref="P16:P17"/>
    <mergeCell ref="K16:K17"/>
    <mergeCell ref="L16:L17"/>
    <mergeCell ref="M16:M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57.pielikums Jūrmalas pilsētas domes
2017.gada 30.janvāra saistošajiem noteikumiem Nr.10
(Protokols Nr.4, 1.punkts)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T314"/>
  <sheetViews>
    <sheetView showGridLines="0" view="pageLayout" zoomScaleNormal="100" workbookViewId="0">
      <selection activeCell="U9" sqref="U9"/>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533</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534</v>
      </c>
      <c r="D3" s="551"/>
      <c r="E3" s="551"/>
      <c r="F3" s="551"/>
      <c r="G3" s="551"/>
      <c r="H3" s="551"/>
      <c r="I3" s="551"/>
      <c r="J3" s="551"/>
      <c r="K3" s="551"/>
      <c r="L3" s="551"/>
      <c r="M3" s="551"/>
      <c r="N3" s="551"/>
      <c r="O3" s="551"/>
      <c r="P3" s="552"/>
      <c r="Q3" s="311"/>
    </row>
    <row r="4" spans="1:17" ht="12.75" customHeight="1" x14ac:dyDescent="0.25">
      <c r="A4" s="2" t="s">
        <v>2</v>
      </c>
      <c r="B4" s="3"/>
      <c r="C4" s="551" t="s">
        <v>535</v>
      </c>
      <c r="D4" s="551"/>
      <c r="E4" s="551"/>
      <c r="F4" s="551"/>
      <c r="G4" s="551"/>
      <c r="H4" s="551"/>
      <c r="I4" s="551"/>
      <c r="J4" s="551"/>
      <c r="K4" s="551"/>
      <c r="L4" s="551"/>
      <c r="M4" s="551"/>
      <c r="N4" s="551"/>
      <c r="O4" s="551"/>
      <c r="P4" s="552"/>
      <c r="Q4" s="311"/>
    </row>
    <row r="5" spans="1:17" ht="12.75" customHeight="1" x14ac:dyDescent="0.25">
      <c r="A5" s="4" t="s">
        <v>3</v>
      </c>
      <c r="B5" s="5"/>
      <c r="C5" s="545" t="s">
        <v>536</v>
      </c>
      <c r="D5" s="545"/>
      <c r="E5" s="545"/>
      <c r="F5" s="545"/>
      <c r="G5" s="545"/>
      <c r="H5" s="545"/>
      <c r="I5" s="545"/>
      <c r="J5" s="545"/>
      <c r="K5" s="545"/>
      <c r="L5" s="545"/>
      <c r="M5" s="545"/>
      <c r="N5" s="545"/>
      <c r="O5" s="545"/>
      <c r="P5" s="546"/>
      <c r="Q5" s="311"/>
    </row>
    <row r="6" spans="1:17" ht="12.75" customHeight="1" x14ac:dyDescent="0.25">
      <c r="A6" s="4" t="s">
        <v>4</v>
      </c>
      <c r="B6" s="5"/>
      <c r="C6" s="545" t="s">
        <v>513</v>
      </c>
      <c r="D6" s="545"/>
      <c r="E6" s="545"/>
      <c r="F6" s="545"/>
      <c r="G6" s="545"/>
      <c r="H6" s="545"/>
      <c r="I6" s="545"/>
      <c r="J6" s="545"/>
      <c r="K6" s="545"/>
      <c r="L6" s="545"/>
      <c r="M6" s="545"/>
      <c r="N6" s="545"/>
      <c r="O6" s="545"/>
      <c r="P6" s="546"/>
      <c r="Q6" s="311"/>
    </row>
    <row r="7" spans="1:17" ht="24.75" customHeight="1" x14ac:dyDescent="0.25">
      <c r="A7" s="4" t="s">
        <v>5</v>
      </c>
      <c r="B7" s="5"/>
      <c r="C7" s="551" t="s">
        <v>514</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537</v>
      </c>
      <c r="D9" s="545"/>
      <c r="E9" s="545"/>
      <c r="F9" s="545"/>
      <c r="G9" s="545"/>
      <c r="H9" s="545"/>
      <c r="I9" s="545"/>
      <c r="J9" s="545"/>
      <c r="K9" s="545"/>
      <c r="L9" s="545"/>
      <c r="M9" s="545"/>
      <c r="N9" s="545"/>
      <c r="O9" s="545"/>
      <c r="P9" s="546"/>
      <c r="Q9" s="311"/>
    </row>
    <row r="10" spans="1:17" ht="12.75" customHeight="1" x14ac:dyDescent="0.25">
      <c r="A10" s="4"/>
      <c r="B10" s="5" t="s">
        <v>8</v>
      </c>
      <c r="C10" s="545" t="s">
        <v>538</v>
      </c>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t="s">
        <v>539</v>
      </c>
      <c r="D12" s="545"/>
      <c r="E12" s="545"/>
      <c r="F12" s="545"/>
      <c r="G12" s="545"/>
      <c r="H12" s="545"/>
      <c r="I12" s="545"/>
      <c r="J12" s="545"/>
      <c r="K12" s="545"/>
      <c r="L12" s="545"/>
      <c r="M12" s="545"/>
      <c r="N12" s="545"/>
      <c r="O12" s="545"/>
      <c r="P12" s="546"/>
      <c r="Q12" s="311"/>
    </row>
    <row r="13" spans="1:17" ht="12.75" customHeight="1" x14ac:dyDescent="0.25">
      <c r="A13" s="4"/>
      <c r="B13" s="5" t="s">
        <v>11</v>
      </c>
      <c r="C13" s="545" t="s">
        <v>540</v>
      </c>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478"/>
      <c r="Q15" s="312"/>
    </row>
    <row r="16" spans="1:17" s="12" customFormat="1" ht="12.75" customHeight="1" x14ac:dyDescent="0.25">
      <c r="A16" s="556"/>
      <c r="B16" s="559"/>
      <c r="C16" s="588" t="s">
        <v>15</v>
      </c>
      <c r="D16" s="586" t="s">
        <v>16</v>
      </c>
      <c r="E16" s="566" t="s">
        <v>17</v>
      </c>
      <c r="F16" s="568" t="s">
        <v>18</v>
      </c>
      <c r="G16" s="570" t="s">
        <v>19</v>
      </c>
      <c r="H16" s="564" t="s">
        <v>20</v>
      </c>
      <c r="I16" s="584" t="s">
        <v>21</v>
      </c>
      <c r="J16" s="586" t="s">
        <v>22</v>
      </c>
      <c r="K16" s="566" t="s">
        <v>23</v>
      </c>
      <c r="L16" s="574" t="s">
        <v>24</v>
      </c>
      <c r="M16" s="576" t="s">
        <v>25</v>
      </c>
      <c r="N16" s="564" t="s">
        <v>26</v>
      </c>
      <c r="O16" s="566" t="s">
        <v>27</v>
      </c>
      <c r="P16" s="556" t="s">
        <v>28</v>
      </c>
      <c r="Q16" s="312"/>
    </row>
    <row r="17" spans="1:20" s="13" customFormat="1" ht="66" customHeight="1" thickBot="1" x14ac:dyDescent="0.3">
      <c r="A17" s="557"/>
      <c r="B17" s="559"/>
      <c r="C17" s="589"/>
      <c r="D17" s="587"/>
      <c r="E17" s="567"/>
      <c r="F17" s="569"/>
      <c r="G17" s="571"/>
      <c r="H17" s="565"/>
      <c r="I17" s="585"/>
      <c r="J17" s="587"/>
      <c r="K17" s="567"/>
      <c r="L17" s="575"/>
      <c r="M17" s="577"/>
      <c r="N17" s="565"/>
      <c r="O17" s="567"/>
      <c r="P17" s="557"/>
      <c r="Q17" s="313"/>
    </row>
    <row r="18" spans="1:20" s="13" customFormat="1" ht="9.75" customHeight="1" thickTop="1" x14ac:dyDescent="0.25">
      <c r="A18" s="14" t="s">
        <v>29</v>
      </c>
      <c r="B18" s="14">
        <v>2</v>
      </c>
      <c r="C18" s="317">
        <v>3</v>
      </c>
      <c r="D18" s="15">
        <v>4</v>
      </c>
      <c r="E18" s="17">
        <v>5</v>
      </c>
      <c r="F18" s="14">
        <v>6</v>
      </c>
      <c r="G18" s="318">
        <v>7</v>
      </c>
      <c r="H18" s="16">
        <v>8</v>
      </c>
      <c r="I18" s="17">
        <v>9</v>
      </c>
      <c r="J18" s="15">
        <v>10</v>
      </c>
      <c r="K18" s="17">
        <v>11</v>
      </c>
      <c r="L18" s="14">
        <v>12</v>
      </c>
      <c r="M18" s="318">
        <v>13</v>
      </c>
      <c r="N18" s="16">
        <v>14</v>
      </c>
      <c r="O18" s="17">
        <v>15</v>
      </c>
      <c r="P18" s="14">
        <v>16</v>
      </c>
      <c r="Q18" s="313"/>
    </row>
    <row r="19" spans="1:20" s="25" customFormat="1" x14ac:dyDescent="0.25">
      <c r="A19" s="19"/>
      <c r="B19" s="20" t="s">
        <v>30</v>
      </c>
      <c r="C19" s="314"/>
      <c r="D19" s="319"/>
      <c r="E19" s="23"/>
      <c r="F19" s="321"/>
      <c r="G19" s="320"/>
      <c r="H19" s="22"/>
      <c r="I19" s="23"/>
      <c r="J19" s="319"/>
      <c r="K19" s="23"/>
      <c r="L19" s="321"/>
      <c r="M19" s="320"/>
      <c r="N19" s="22"/>
      <c r="O19" s="23"/>
      <c r="P19" s="321"/>
      <c r="Q19" s="314"/>
    </row>
    <row r="20" spans="1:20" s="25" customFormat="1" ht="12.75" thickBot="1" x14ac:dyDescent="0.3">
      <c r="A20" s="26"/>
      <c r="B20" s="27" t="s">
        <v>31</v>
      </c>
      <c r="C20" s="322">
        <f>SUM(F20,I20,L20,O20)</f>
        <v>618783</v>
      </c>
      <c r="D20" s="28">
        <f>SUM(D21,D24,D25,D41,D42)</f>
        <v>304037</v>
      </c>
      <c r="E20" s="324">
        <f>SUM(E21,E24,E25,E41,E42)</f>
        <v>1294</v>
      </c>
      <c r="F20" s="325">
        <f>SUM(F21,F24,F25,F41,F42)</f>
        <v>305331</v>
      </c>
      <c r="G20" s="323">
        <f>SUM(G21,G24,G42)</f>
        <v>312502</v>
      </c>
      <c r="H20" s="29">
        <f t="shared" ref="H20:O20" si="0">SUM(H21,H24,H25,H41,H42)</f>
        <v>0</v>
      </c>
      <c r="I20" s="324">
        <f t="shared" si="0"/>
        <v>312502</v>
      </c>
      <c r="J20" s="28">
        <f>SUM(J21,J26,J42)</f>
        <v>950</v>
      </c>
      <c r="K20" s="324">
        <f t="shared" ref="K20" si="1">SUM(K21,K26,K42)</f>
        <v>0</v>
      </c>
      <c r="L20" s="325">
        <f>SUM(L21,L26,L42)</f>
        <v>950</v>
      </c>
      <c r="M20" s="323">
        <f t="shared" si="0"/>
        <v>0</v>
      </c>
      <c r="N20" s="29">
        <f t="shared" si="0"/>
        <v>0</v>
      </c>
      <c r="O20" s="324">
        <f t="shared" si="0"/>
        <v>0</v>
      </c>
      <c r="P20" s="325"/>
      <c r="Q20" s="314"/>
      <c r="R20" s="483"/>
      <c r="S20" s="483"/>
      <c r="T20" s="483"/>
    </row>
    <row r="21" spans="1:20" ht="12.75" hidden="1" thickTop="1" x14ac:dyDescent="0.25">
      <c r="A21" s="31"/>
      <c r="B21" s="32" t="s">
        <v>32</v>
      </c>
      <c r="C21" s="326">
        <f t="shared" ref="C21" si="2">SUM(F21,I21,L21,O21)</f>
        <v>0</v>
      </c>
      <c r="D21" s="33">
        <f>SUM(D22:D23)</f>
        <v>0</v>
      </c>
      <c r="E21" s="34">
        <f t="shared" ref="E21" si="3">SUM(E22:E23)</f>
        <v>0</v>
      </c>
      <c r="F21" s="35">
        <f>SUM(F22:F23)</f>
        <v>0</v>
      </c>
      <c r="G21" s="327">
        <f>SUM(G22:G23)</f>
        <v>0</v>
      </c>
      <c r="H21" s="34">
        <f t="shared" ref="H21:O21" si="4">SUM(H22:H23)</f>
        <v>0</v>
      </c>
      <c r="I21" s="328">
        <f t="shared" si="4"/>
        <v>0</v>
      </c>
      <c r="J21" s="33">
        <f>SUM(J22:J23)</f>
        <v>0</v>
      </c>
      <c r="K21" s="34">
        <f t="shared" si="4"/>
        <v>0</v>
      </c>
      <c r="L21" s="35">
        <f t="shared" si="4"/>
        <v>0</v>
      </c>
      <c r="M21" s="327">
        <f>SUM(M22:M23)</f>
        <v>0</v>
      </c>
      <c r="N21" s="34">
        <f t="shared" si="4"/>
        <v>0</v>
      </c>
      <c r="O21" s="328">
        <f t="shared" si="4"/>
        <v>0</v>
      </c>
      <c r="P21" s="329"/>
      <c r="Q21" s="311"/>
      <c r="R21" s="483"/>
      <c r="S21" s="483"/>
      <c r="T21" s="483"/>
    </row>
    <row r="22" spans="1:20" ht="12.75" hidden="1" thickTop="1" x14ac:dyDescent="0.25">
      <c r="A22" s="36"/>
      <c r="B22" s="37" t="s">
        <v>33</v>
      </c>
      <c r="C22" s="330">
        <f>SUM(F22,I22,L22,O22)</f>
        <v>0</v>
      </c>
      <c r="D22" s="331"/>
      <c r="E22" s="39"/>
      <c r="F22" s="41">
        <f>D22+E22</f>
        <v>0</v>
      </c>
      <c r="G22" s="332"/>
      <c r="H22" s="39"/>
      <c r="I22" s="40">
        <f>G22+H22</f>
        <v>0</v>
      </c>
      <c r="J22" s="331"/>
      <c r="K22" s="39"/>
      <c r="L22" s="41">
        <f>J22+K22</f>
        <v>0</v>
      </c>
      <c r="M22" s="332"/>
      <c r="N22" s="39"/>
      <c r="O22" s="40">
        <f t="shared" ref="O22" si="5">M22+N22</f>
        <v>0</v>
      </c>
      <c r="P22" s="333"/>
      <c r="Q22" s="311"/>
      <c r="R22" s="483"/>
      <c r="S22" s="483"/>
      <c r="T22" s="483"/>
    </row>
    <row r="23" spans="1:20" ht="12.75" hidden="1" thickTop="1" x14ac:dyDescent="0.25">
      <c r="A23" s="42"/>
      <c r="B23" s="43" t="s">
        <v>34</v>
      </c>
      <c r="C23" s="334">
        <f t="shared" ref="C23" si="6">SUM(F23,I23,L23,O23)</f>
        <v>0</v>
      </c>
      <c r="D23" s="335"/>
      <c r="E23" s="45"/>
      <c r="F23" s="336">
        <f t="shared" ref="F23:F24" si="7">D23+E23</f>
        <v>0</v>
      </c>
      <c r="G23" s="337"/>
      <c r="H23" s="45"/>
      <c r="I23" s="338">
        <f t="shared" ref="I23:I24" si="8">G23+H23</f>
        <v>0</v>
      </c>
      <c r="J23" s="335"/>
      <c r="K23" s="45"/>
      <c r="L23" s="336">
        <f>J23+K23</f>
        <v>0</v>
      </c>
      <c r="M23" s="337"/>
      <c r="N23" s="45"/>
      <c r="O23" s="46">
        <f>M23+N23</f>
        <v>0</v>
      </c>
      <c r="P23" s="339"/>
      <c r="Q23" s="311"/>
      <c r="R23" s="483"/>
      <c r="S23" s="483"/>
      <c r="T23" s="483"/>
    </row>
    <row r="24" spans="1:20" s="25" customFormat="1" ht="25.5" thickTop="1" thickBot="1" x14ac:dyDescent="0.3">
      <c r="A24" s="48">
        <v>19300</v>
      </c>
      <c r="B24" s="48" t="s">
        <v>35</v>
      </c>
      <c r="C24" s="340">
        <f>SUM(F24,I24)</f>
        <v>617833</v>
      </c>
      <c r="D24" s="341">
        <f>D50</f>
        <v>304037</v>
      </c>
      <c r="E24" s="343">
        <v>1294</v>
      </c>
      <c r="F24" s="471">
        <f t="shared" si="7"/>
        <v>305331</v>
      </c>
      <c r="G24" s="342">
        <v>312502</v>
      </c>
      <c r="H24" s="50"/>
      <c r="I24" s="343">
        <f t="shared" si="8"/>
        <v>312502</v>
      </c>
      <c r="J24" s="344" t="s">
        <v>36</v>
      </c>
      <c r="K24" s="52" t="s">
        <v>36</v>
      </c>
      <c r="L24" s="346" t="s">
        <v>36</v>
      </c>
      <c r="M24" s="345" t="s">
        <v>36</v>
      </c>
      <c r="N24" s="52" t="s">
        <v>36</v>
      </c>
      <c r="O24" s="52" t="s">
        <v>36</v>
      </c>
      <c r="P24" s="346"/>
      <c r="Q24" s="314"/>
      <c r="R24" s="483"/>
      <c r="S24" s="483"/>
      <c r="T24" s="483"/>
    </row>
    <row r="25" spans="1:20" s="25" customFormat="1" ht="24.75" hidden="1" thickTop="1" x14ac:dyDescent="0.25">
      <c r="A25" s="54"/>
      <c r="B25" s="55" t="s">
        <v>37</v>
      </c>
      <c r="C25" s="347">
        <f>SUM(F25)</f>
        <v>0</v>
      </c>
      <c r="D25" s="348"/>
      <c r="E25" s="151"/>
      <c r="F25" s="484">
        <f>D25+E25</f>
        <v>0</v>
      </c>
      <c r="G25" s="349" t="s">
        <v>36</v>
      </c>
      <c r="H25" s="59" t="s">
        <v>36</v>
      </c>
      <c r="I25" s="60" t="s">
        <v>36</v>
      </c>
      <c r="J25" s="350" t="s">
        <v>36</v>
      </c>
      <c r="K25" s="59" t="s">
        <v>36</v>
      </c>
      <c r="L25" s="61" t="s">
        <v>36</v>
      </c>
      <c r="M25" s="351" t="s">
        <v>36</v>
      </c>
      <c r="N25" s="60" t="s">
        <v>36</v>
      </c>
      <c r="O25" s="60" t="s">
        <v>36</v>
      </c>
      <c r="P25" s="352"/>
      <c r="Q25" s="314"/>
      <c r="R25" s="483"/>
      <c r="S25" s="483"/>
      <c r="T25" s="483"/>
    </row>
    <row r="26" spans="1:20" s="25" customFormat="1" ht="36.75" thickTop="1" x14ac:dyDescent="0.25">
      <c r="A26" s="55">
        <v>21300</v>
      </c>
      <c r="B26" s="55" t="s">
        <v>38</v>
      </c>
      <c r="C26" s="347">
        <f>SUM(L26)</f>
        <v>950</v>
      </c>
      <c r="D26" s="350" t="s">
        <v>36</v>
      </c>
      <c r="E26" s="60" t="s">
        <v>36</v>
      </c>
      <c r="F26" s="352" t="s">
        <v>36</v>
      </c>
      <c r="G26" s="349" t="s">
        <v>36</v>
      </c>
      <c r="H26" s="59" t="s">
        <v>36</v>
      </c>
      <c r="I26" s="60" t="s">
        <v>36</v>
      </c>
      <c r="J26" s="56">
        <f>SUM(J27,J31,J33,J36)</f>
        <v>950</v>
      </c>
      <c r="K26" s="144">
        <f t="shared" ref="K26" si="9">SUM(K27,K31,K33,K36)</f>
        <v>0</v>
      </c>
      <c r="L26" s="424">
        <f>SUM(L27,L31,L33,L36)</f>
        <v>950</v>
      </c>
      <c r="M26" s="351" t="s">
        <v>36</v>
      </c>
      <c r="N26" s="60" t="s">
        <v>36</v>
      </c>
      <c r="O26" s="60" t="s">
        <v>36</v>
      </c>
      <c r="P26" s="352"/>
      <c r="Q26" s="314"/>
      <c r="R26" s="483"/>
      <c r="S26" s="483"/>
      <c r="T26" s="483"/>
    </row>
    <row r="27" spans="1:20" s="25" customFormat="1" ht="24" hidden="1" x14ac:dyDescent="0.25">
      <c r="A27" s="62">
        <v>21350</v>
      </c>
      <c r="B27" s="55" t="s">
        <v>39</v>
      </c>
      <c r="C27" s="347">
        <f t="shared" ref="C27:C40" si="10">SUM(L27)</f>
        <v>0</v>
      </c>
      <c r="D27" s="350" t="s">
        <v>36</v>
      </c>
      <c r="E27" s="59" t="s">
        <v>36</v>
      </c>
      <c r="F27" s="61" t="s">
        <v>36</v>
      </c>
      <c r="G27" s="349" t="s">
        <v>36</v>
      </c>
      <c r="H27" s="59" t="s">
        <v>36</v>
      </c>
      <c r="I27" s="60" t="s">
        <v>36</v>
      </c>
      <c r="J27" s="56">
        <f>SUM(J28:J30)</f>
        <v>0</v>
      </c>
      <c r="K27" s="57">
        <f t="shared" ref="K27" si="11">SUM(K28:K30)</f>
        <v>0</v>
      </c>
      <c r="L27" s="145">
        <f>SUM(L28:L30)</f>
        <v>0</v>
      </c>
      <c r="M27" s="351" t="s">
        <v>36</v>
      </c>
      <c r="N27" s="60" t="s">
        <v>36</v>
      </c>
      <c r="O27" s="60" t="s">
        <v>36</v>
      </c>
      <c r="P27" s="352"/>
      <c r="Q27" s="314"/>
      <c r="R27" s="483"/>
      <c r="S27" s="483"/>
      <c r="T27" s="483"/>
    </row>
    <row r="28" spans="1:20" hidden="1" x14ac:dyDescent="0.25">
      <c r="A28" s="36">
        <v>21351</v>
      </c>
      <c r="B28" s="63" t="s">
        <v>40</v>
      </c>
      <c r="C28" s="353">
        <f t="shared" si="10"/>
        <v>0</v>
      </c>
      <c r="D28" s="354" t="s">
        <v>36</v>
      </c>
      <c r="E28" s="65" t="s">
        <v>36</v>
      </c>
      <c r="F28" s="68" t="s">
        <v>36</v>
      </c>
      <c r="G28" s="355" t="s">
        <v>36</v>
      </c>
      <c r="H28" s="65" t="s">
        <v>36</v>
      </c>
      <c r="I28" s="67" t="s">
        <v>36</v>
      </c>
      <c r="J28" s="354"/>
      <c r="K28" s="65"/>
      <c r="L28" s="134">
        <f t="shared" ref="L28:L30" si="12">J28+K28</f>
        <v>0</v>
      </c>
      <c r="M28" s="356" t="s">
        <v>36</v>
      </c>
      <c r="N28" s="67" t="s">
        <v>36</v>
      </c>
      <c r="O28" s="67" t="s">
        <v>36</v>
      </c>
      <c r="P28" s="357"/>
      <c r="Q28" s="311"/>
      <c r="R28" s="483"/>
      <c r="S28" s="483"/>
      <c r="T28" s="483"/>
    </row>
    <row r="29" spans="1:20" hidden="1" x14ac:dyDescent="0.25">
      <c r="A29" s="42">
        <v>21352</v>
      </c>
      <c r="B29" s="69" t="s">
        <v>41</v>
      </c>
      <c r="C29" s="358">
        <f t="shared" si="10"/>
        <v>0</v>
      </c>
      <c r="D29" s="359" t="s">
        <v>36</v>
      </c>
      <c r="E29" s="71" t="s">
        <v>36</v>
      </c>
      <c r="F29" s="74" t="s">
        <v>36</v>
      </c>
      <c r="G29" s="360" t="s">
        <v>36</v>
      </c>
      <c r="H29" s="71" t="s">
        <v>36</v>
      </c>
      <c r="I29" s="73" t="s">
        <v>36</v>
      </c>
      <c r="J29" s="359"/>
      <c r="K29" s="71"/>
      <c r="L29" s="137">
        <f t="shared" si="12"/>
        <v>0</v>
      </c>
      <c r="M29" s="361" t="s">
        <v>36</v>
      </c>
      <c r="N29" s="73" t="s">
        <v>36</v>
      </c>
      <c r="O29" s="73" t="s">
        <v>36</v>
      </c>
      <c r="P29" s="362"/>
      <c r="Q29" s="311"/>
      <c r="R29" s="483"/>
      <c r="S29" s="483"/>
      <c r="T29" s="483"/>
    </row>
    <row r="30" spans="1:20" ht="24" hidden="1" x14ac:dyDescent="0.25">
      <c r="A30" s="42">
        <v>21359</v>
      </c>
      <c r="B30" s="69" t="s">
        <v>42</v>
      </c>
      <c r="C30" s="358">
        <f t="shared" si="10"/>
        <v>0</v>
      </c>
      <c r="D30" s="359" t="s">
        <v>36</v>
      </c>
      <c r="E30" s="71" t="s">
        <v>36</v>
      </c>
      <c r="F30" s="74" t="s">
        <v>36</v>
      </c>
      <c r="G30" s="360" t="s">
        <v>36</v>
      </c>
      <c r="H30" s="71" t="s">
        <v>36</v>
      </c>
      <c r="I30" s="73" t="s">
        <v>36</v>
      </c>
      <c r="J30" s="359"/>
      <c r="K30" s="71"/>
      <c r="L30" s="137">
        <f t="shared" si="12"/>
        <v>0</v>
      </c>
      <c r="M30" s="361" t="s">
        <v>36</v>
      </c>
      <c r="N30" s="73" t="s">
        <v>36</v>
      </c>
      <c r="O30" s="73" t="s">
        <v>36</v>
      </c>
      <c r="P30" s="362"/>
      <c r="Q30" s="311"/>
      <c r="R30" s="483"/>
      <c r="S30" s="483"/>
      <c r="T30" s="483"/>
    </row>
    <row r="31" spans="1:20" s="25" customFormat="1" ht="36" hidden="1" x14ac:dyDescent="0.25">
      <c r="A31" s="62">
        <v>21370</v>
      </c>
      <c r="B31" s="55" t="s">
        <v>43</v>
      </c>
      <c r="C31" s="347">
        <f t="shared" si="10"/>
        <v>0</v>
      </c>
      <c r="D31" s="350" t="s">
        <v>36</v>
      </c>
      <c r="E31" s="59" t="s">
        <v>36</v>
      </c>
      <c r="F31" s="61" t="s">
        <v>36</v>
      </c>
      <c r="G31" s="349" t="s">
        <v>36</v>
      </c>
      <c r="H31" s="59" t="s">
        <v>36</v>
      </c>
      <c r="I31" s="60" t="s">
        <v>36</v>
      </c>
      <c r="J31" s="56">
        <f>SUM(J32)</f>
        <v>0</v>
      </c>
      <c r="K31" s="57">
        <f t="shared" ref="K31" si="13">SUM(K32)</f>
        <v>0</v>
      </c>
      <c r="L31" s="145">
        <f>SUM(L32)</f>
        <v>0</v>
      </c>
      <c r="M31" s="351" t="s">
        <v>36</v>
      </c>
      <c r="N31" s="60" t="s">
        <v>36</v>
      </c>
      <c r="O31" s="60" t="s">
        <v>36</v>
      </c>
      <c r="P31" s="352"/>
      <c r="Q31" s="314"/>
      <c r="R31" s="483"/>
      <c r="S31" s="483"/>
      <c r="T31" s="483"/>
    </row>
    <row r="32" spans="1:20" ht="36" hidden="1" x14ac:dyDescent="0.25">
      <c r="A32" s="75">
        <v>21379</v>
      </c>
      <c r="B32" s="76" t="s">
        <v>44</v>
      </c>
      <c r="C32" s="363">
        <f t="shared" si="10"/>
        <v>0</v>
      </c>
      <c r="D32" s="364" t="s">
        <v>36</v>
      </c>
      <c r="E32" s="78" t="s">
        <v>36</v>
      </c>
      <c r="F32" s="81" t="s">
        <v>36</v>
      </c>
      <c r="G32" s="365" t="s">
        <v>36</v>
      </c>
      <c r="H32" s="78" t="s">
        <v>36</v>
      </c>
      <c r="I32" s="80" t="s">
        <v>36</v>
      </c>
      <c r="J32" s="364"/>
      <c r="K32" s="78"/>
      <c r="L32" s="186">
        <f>J32+K32</f>
        <v>0</v>
      </c>
      <c r="M32" s="366" t="s">
        <v>36</v>
      </c>
      <c r="N32" s="80" t="s">
        <v>36</v>
      </c>
      <c r="O32" s="80" t="s">
        <v>36</v>
      </c>
      <c r="P32" s="367"/>
      <c r="Q32" s="311"/>
      <c r="R32" s="483"/>
      <c r="S32" s="483"/>
      <c r="T32" s="483"/>
    </row>
    <row r="33" spans="1:20" s="25" customFormat="1" hidden="1" x14ac:dyDescent="0.25">
      <c r="A33" s="62">
        <v>21380</v>
      </c>
      <c r="B33" s="55" t="s">
        <v>45</v>
      </c>
      <c r="C33" s="347">
        <f t="shared" si="10"/>
        <v>0</v>
      </c>
      <c r="D33" s="350" t="s">
        <v>36</v>
      </c>
      <c r="E33" s="59" t="s">
        <v>36</v>
      </c>
      <c r="F33" s="61" t="s">
        <v>36</v>
      </c>
      <c r="G33" s="349" t="s">
        <v>36</v>
      </c>
      <c r="H33" s="59" t="s">
        <v>36</v>
      </c>
      <c r="I33" s="60" t="s">
        <v>36</v>
      </c>
      <c r="J33" s="56">
        <f>SUM(J34:J35)</f>
        <v>0</v>
      </c>
      <c r="K33" s="57">
        <f t="shared" ref="K33" si="14">SUM(K34:K35)</f>
        <v>0</v>
      </c>
      <c r="L33" s="145">
        <f>SUM(L34:L35)</f>
        <v>0</v>
      </c>
      <c r="M33" s="351" t="s">
        <v>36</v>
      </c>
      <c r="N33" s="60" t="s">
        <v>36</v>
      </c>
      <c r="O33" s="60" t="s">
        <v>36</v>
      </c>
      <c r="P33" s="352"/>
      <c r="Q33" s="314"/>
      <c r="R33" s="483"/>
      <c r="S33" s="483"/>
      <c r="T33" s="483"/>
    </row>
    <row r="34" spans="1:20" hidden="1" x14ac:dyDescent="0.25">
      <c r="A34" s="37">
        <v>21381</v>
      </c>
      <c r="B34" s="63" t="s">
        <v>46</v>
      </c>
      <c r="C34" s="353">
        <f t="shared" si="10"/>
        <v>0</v>
      </c>
      <c r="D34" s="354" t="s">
        <v>36</v>
      </c>
      <c r="E34" s="65" t="s">
        <v>36</v>
      </c>
      <c r="F34" s="68" t="s">
        <v>36</v>
      </c>
      <c r="G34" s="355" t="s">
        <v>36</v>
      </c>
      <c r="H34" s="65" t="s">
        <v>36</v>
      </c>
      <c r="I34" s="67" t="s">
        <v>36</v>
      </c>
      <c r="J34" s="354"/>
      <c r="K34" s="65"/>
      <c r="L34" s="134">
        <f t="shared" ref="L34:L35" si="15">J34+K34</f>
        <v>0</v>
      </c>
      <c r="M34" s="356" t="s">
        <v>36</v>
      </c>
      <c r="N34" s="67" t="s">
        <v>36</v>
      </c>
      <c r="O34" s="67" t="s">
        <v>36</v>
      </c>
      <c r="P34" s="357"/>
      <c r="Q34" s="311"/>
      <c r="R34" s="483"/>
      <c r="S34" s="483"/>
      <c r="T34" s="483"/>
    </row>
    <row r="35" spans="1:20" ht="24" hidden="1" x14ac:dyDescent="0.25">
      <c r="A35" s="43">
        <v>21383</v>
      </c>
      <c r="B35" s="69" t="s">
        <v>47</v>
      </c>
      <c r="C35" s="358">
        <f t="shared" si="10"/>
        <v>0</v>
      </c>
      <c r="D35" s="359" t="s">
        <v>36</v>
      </c>
      <c r="E35" s="71" t="s">
        <v>36</v>
      </c>
      <c r="F35" s="74" t="s">
        <v>36</v>
      </c>
      <c r="G35" s="360" t="s">
        <v>36</v>
      </c>
      <c r="H35" s="71" t="s">
        <v>36</v>
      </c>
      <c r="I35" s="73" t="s">
        <v>36</v>
      </c>
      <c r="J35" s="359"/>
      <c r="K35" s="71"/>
      <c r="L35" s="137">
        <f t="shared" si="15"/>
        <v>0</v>
      </c>
      <c r="M35" s="361" t="s">
        <v>36</v>
      </c>
      <c r="N35" s="73" t="s">
        <v>36</v>
      </c>
      <c r="O35" s="73" t="s">
        <v>36</v>
      </c>
      <c r="P35" s="362"/>
      <c r="Q35" s="311"/>
      <c r="R35" s="483"/>
      <c r="S35" s="483"/>
      <c r="T35" s="483"/>
    </row>
    <row r="36" spans="1:20" s="25" customFormat="1" ht="24" x14ac:dyDescent="0.25">
      <c r="A36" s="62">
        <v>21390</v>
      </c>
      <c r="B36" s="55" t="s">
        <v>48</v>
      </c>
      <c r="C36" s="347">
        <f t="shared" si="10"/>
        <v>950</v>
      </c>
      <c r="D36" s="350" t="s">
        <v>36</v>
      </c>
      <c r="E36" s="60" t="s">
        <v>36</v>
      </c>
      <c r="F36" s="352" t="s">
        <v>36</v>
      </c>
      <c r="G36" s="349" t="s">
        <v>36</v>
      </c>
      <c r="H36" s="59" t="s">
        <v>36</v>
      </c>
      <c r="I36" s="60" t="s">
        <v>36</v>
      </c>
      <c r="J36" s="56">
        <f>SUM(J37:J40)</f>
        <v>950</v>
      </c>
      <c r="K36" s="144">
        <f t="shared" ref="K36" si="16">SUM(K37:K40)</f>
        <v>0</v>
      </c>
      <c r="L36" s="424">
        <f>SUM(L37:L40)</f>
        <v>950</v>
      </c>
      <c r="M36" s="351" t="s">
        <v>36</v>
      </c>
      <c r="N36" s="60" t="s">
        <v>36</v>
      </c>
      <c r="O36" s="60" t="s">
        <v>36</v>
      </c>
      <c r="P36" s="352"/>
      <c r="Q36" s="314"/>
      <c r="R36" s="483"/>
      <c r="S36" s="483"/>
      <c r="T36" s="483"/>
    </row>
    <row r="37" spans="1:20" ht="24" hidden="1" x14ac:dyDescent="0.25">
      <c r="A37" s="37">
        <v>21391</v>
      </c>
      <c r="B37" s="63" t="s">
        <v>49</v>
      </c>
      <c r="C37" s="353">
        <f t="shared" si="10"/>
        <v>0</v>
      </c>
      <c r="D37" s="354" t="s">
        <v>36</v>
      </c>
      <c r="E37" s="65" t="s">
        <v>36</v>
      </c>
      <c r="F37" s="68" t="s">
        <v>36</v>
      </c>
      <c r="G37" s="355" t="s">
        <v>36</v>
      </c>
      <c r="H37" s="65" t="s">
        <v>36</v>
      </c>
      <c r="I37" s="67" t="s">
        <v>36</v>
      </c>
      <c r="J37" s="354"/>
      <c r="K37" s="65"/>
      <c r="L37" s="134">
        <f t="shared" ref="L37:L40" si="17">J37+K37</f>
        <v>0</v>
      </c>
      <c r="M37" s="356" t="s">
        <v>36</v>
      </c>
      <c r="N37" s="67" t="s">
        <v>36</v>
      </c>
      <c r="O37" s="67" t="s">
        <v>36</v>
      </c>
      <c r="P37" s="357"/>
      <c r="Q37" s="311"/>
      <c r="R37" s="483"/>
      <c r="S37" s="483"/>
      <c r="T37" s="483"/>
    </row>
    <row r="38" spans="1:20" hidden="1" x14ac:dyDescent="0.25">
      <c r="A38" s="43">
        <v>21393</v>
      </c>
      <c r="B38" s="69" t="s">
        <v>50</v>
      </c>
      <c r="C38" s="358">
        <f t="shared" si="10"/>
        <v>0</v>
      </c>
      <c r="D38" s="359" t="s">
        <v>36</v>
      </c>
      <c r="E38" s="71" t="s">
        <v>36</v>
      </c>
      <c r="F38" s="74" t="s">
        <v>36</v>
      </c>
      <c r="G38" s="360" t="s">
        <v>36</v>
      </c>
      <c r="H38" s="71" t="s">
        <v>36</v>
      </c>
      <c r="I38" s="73" t="s">
        <v>36</v>
      </c>
      <c r="J38" s="359"/>
      <c r="K38" s="71"/>
      <c r="L38" s="137">
        <f t="shared" si="17"/>
        <v>0</v>
      </c>
      <c r="M38" s="361" t="s">
        <v>36</v>
      </c>
      <c r="N38" s="73" t="s">
        <v>36</v>
      </c>
      <c r="O38" s="73" t="s">
        <v>36</v>
      </c>
      <c r="P38" s="362"/>
      <c r="Q38" s="311"/>
      <c r="R38" s="483"/>
      <c r="S38" s="483"/>
      <c r="T38" s="483"/>
    </row>
    <row r="39" spans="1:20" hidden="1" x14ac:dyDescent="0.25">
      <c r="A39" s="43">
        <v>21395</v>
      </c>
      <c r="B39" s="69" t="s">
        <v>51</v>
      </c>
      <c r="C39" s="358">
        <f t="shared" si="10"/>
        <v>0</v>
      </c>
      <c r="D39" s="359" t="s">
        <v>36</v>
      </c>
      <c r="E39" s="71" t="s">
        <v>36</v>
      </c>
      <c r="F39" s="74" t="s">
        <v>36</v>
      </c>
      <c r="G39" s="360" t="s">
        <v>36</v>
      </c>
      <c r="H39" s="71" t="s">
        <v>36</v>
      </c>
      <c r="I39" s="73" t="s">
        <v>36</v>
      </c>
      <c r="J39" s="359"/>
      <c r="K39" s="71"/>
      <c r="L39" s="137">
        <f t="shared" si="17"/>
        <v>0</v>
      </c>
      <c r="M39" s="361" t="s">
        <v>36</v>
      </c>
      <c r="N39" s="73" t="s">
        <v>36</v>
      </c>
      <c r="O39" s="73" t="s">
        <v>36</v>
      </c>
      <c r="P39" s="362"/>
      <c r="Q39" s="311"/>
      <c r="R39" s="483"/>
      <c r="S39" s="483"/>
      <c r="T39" s="483"/>
    </row>
    <row r="40" spans="1:20" ht="24" x14ac:dyDescent="0.25">
      <c r="A40" s="43">
        <v>21399</v>
      </c>
      <c r="B40" s="69" t="s">
        <v>52</v>
      </c>
      <c r="C40" s="358">
        <f t="shared" si="10"/>
        <v>950</v>
      </c>
      <c r="D40" s="359" t="s">
        <v>36</v>
      </c>
      <c r="E40" s="73" t="s">
        <v>36</v>
      </c>
      <c r="F40" s="362" t="s">
        <v>36</v>
      </c>
      <c r="G40" s="360" t="s">
        <v>36</v>
      </c>
      <c r="H40" s="71" t="s">
        <v>36</v>
      </c>
      <c r="I40" s="73" t="s">
        <v>36</v>
      </c>
      <c r="J40" s="44">
        <v>950</v>
      </c>
      <c r="K40" s="73"/>
      <c r="L40" s="419">
        <f t="shared" si="17"/>
        <v>950</v>
      </c>
      <c r="M40" s="361" t="s">
        <v>36</v>
      </c>
      <c r="N40" s="73" t="s">
        <v>36</v>
      </c>
      <c r="O40" s="73" t="s">
        <v>36</v>
      </c>
      <c r="P40" s="362"/>
      <c r="Q40" s="311"/>
      <c r="R40" s="483"/>
      <c r="S40" s="483"/>
      <c r="T40" s="483"/>
    </row>
    <row r="41" spans="1:20" s="25" customFormat="1" ht="36.75" hidden="1" customHeight="1" x14ac:dyDescent="0.25">
      <c r="A41" s="62">
        <v>21420</v>
      </c>
      <c r="B41" s="55" t="s">
        <v>53</v>
      </c>
      <c r="C41" s="368">
        <f>SUM(F41)</f>
        <v>0</v>
      </c>
      <c r="D41" s="369"/>
      <c r="E41" s="58"/>
      <c r="F41" s="484">
        <f>D41+E41</f>
        <v>0</v>
      </c>
      <c r="G41" s="349" t="s">
        <v>36</v>
      </c>
      <c r="H41" s="59" t="s">
        <v>36</v>
      </c>
      <c r="I41" s="60" t="s">
        <v>36</v>
      </c>
      <c r="J41" s="350" t="s">
        <v>36</v>
      </c>
      <c r="K41" s="59" t="s">
        <v>36</v>
      </c>
      <c r="L41" s="61" t="s">
        <v>36</v>
      </c>
      <c r="M41" s="351" t="s">
        <v>36</v>
      </c>
      <c r="N41" s="60" t="s">
        <v>36</v>
      </c>
      <c r="O41" s="60" t="s">
        <v>36</v>
      </c>
      <c r="P41" s="352"/>
      <c r="Q41" s="314"/>
      <c r="R41" s="483"/>
      <c r="S41" s="483"/>
      <c r="T41" s="483"/>
    </row>
    <row r="42" spans="1:20" s="25" customFormat="1" ht="24" hidden="1" x14ac:dyDescent="0.25">
      <c r="A42" s="83">
        <v>21490</v>
      </c>
      <c r="B42" s="84" t="s">
        <v>54</v>
      </c>
      <c r="C42" s="368">
        <f>SUM(F42,I42,L42)</f>
        <v>0</v>
      </c>
      <c r="D42" s="370">
        <f>D43</f>
        <v>0</v>
      </c>
      <c r="E42" s="85">
        <f t="shared" ref="E42" si="18">E43</f>
        <v>0</v>
      </c>
      <c r="F42" s="371">
        <f>F43</f>
        <v>0</v>
      </c>
      <c r="G42" s="372">
        <f t="shared" ref="G42:K42" si="19">G43</f>
        <v>0</v>
      </c>
      <c r="H42" s="85">
        <f t="shared" si="19"/>
        <v>0</v>
      </c>
      <c r="I42" s="373">
        <f t="shared" si="19"/>
        <v>0</v>
      </c>
      <c r="J42" s="370">
        <f t="shared" si="19"/>
        <v>0</v>
      </c>
      <c r="K42" s="85">
        <f t="shared" si="19"/>
        <v>0</v>
      </c>
      <c r="L42" s="371">
        <f>L43</f>
        <v>0</v>
      </c>
      <c r="M42" s="351" t="s">
        <v>36</v>
      </c>
      <c r="N42" s="60" t="s">
        <v>36</v>
      </c>
      <c r="O42" s="60" t="s">
        <v>36</v>
      </c>
      <c r="P42" s="352"/>
      <c r="Q42" s="314"/>
      <c r="R42" s="483"/>
      <c r="S42" s="483"/>
      <c r="T42" s="483"/>
    </row>
    <row r="43" spans="1:20" s="25" customFormat="1" ht="24" hidden="1" x14ac:dyDescent="0.25">
      <c r="A43" s="43">
        <v>21499</v>
      </c>
      <c r="B43" s="69" t="s">
        <v>55</v>
      </c>
      <c r="C43" s="374">
        <f>SUM(F43,I43,L43)</f>
        <v>0</v>
      </c>
      <c r="D43" s="375"/>
      <c r="E43" s="79"/>
      <c r="F43" s="134">
        <f>D43+E43</f>
        <v>0</v>
      </c>
      <c r="G43" s="376"/>
      <c r="H43" s="66"/>
      <c r="I43" s="133">
        <f>G43+H43</f>
        <v>0</v>
      </c>
      <c r="J43" s="377"/>
      <c r="K43" s="66"/>
      <c r="L43" s="134">
        <f>J43+K43</f>
        <v>0</v>
      </c>
      <c r="M43" s="366" t="s">
        <v>36</v>
      </c>
      <c r="N43" s="80" t="s">
        <v>36</v>
      </c>
      <c r="O43" s="80" t="s">
        <v>36</v>
      </c>
      <c r="P43" s="367"/>
      <c r="Q43" s="314"/>
      <c r="R43" s="483"/>
      <c r="S43" s="483"/>
      <c r="T43" s="483"/>
    </row>
    <row r="44" spans="1:20" ht="24" hidden="1" x14ac:dyDescent="0.25">
      <c r="A44" s="87">
        <v>23000</v>
      </c>
      <c r="B44" s="88" t="s">
        <v>56</v>
      </c>
      <c r="C44" s="368">
        <f>SUM(O44)</f>
        <v>0</v>
      </c>
      <c r="D44" s="378" t="s">
        <v>36</v>
      </c>
      <c r="E44" s="89" t="s">
        <v>36</v>
      </c>
      <c r="F44" s="379" t="s">
        <v>36</v>
      </c>
      <c r="G44" s="380" t="s">
        <v>36</v>
      </c>
      <c r="H44" s="89" t="s">
        <v>36</v>
      </c>
      <c r="I44" s="381" t="s">
        <v>36</v>
      </c>
      <c r="J44" s="378" t="s">
        <v>36</v>
      </c>
      <c r="K44" s="89" t="s">
        <v>36</v>
      </c>
      <c r="L44" s="379" t="s">
        <v>36</v>
      </c>
      <c r="M44" s="382">
        <f t="shared" ref="M44:N44" si="20">SUM(M45:M46)</f>
        <v>0</v>
      </c>
      <c r="N44" s="90">
        <f t="shared" si="20"/>
        <v>0</v>
      </c>
      <c r="O44" s="90">
        <f>SUM(O45:O46)</f>
        <v>0</v>
      </c>
      <c r="P44" s="383"/>
      <c r="Q44" s="311"/>
      <c r="R44" s="483"/>
      <c r="S44" s="483"/>
      <c r="T44" s="483"/>
    </row>
    <row r="45" spans="1:20" ht="24" hidden="1" x14ac:dyDescent="0.25">
      <c r="A45" s="92">
        <v>23410</v>
      </c>
      <c r="B45" s="93" t="s">
        <v>57</v>
      </c>
      <c r="C45" s="384">
        <f t="shared" ref="C45:C46" si="21">SUM(O45)</f>
        <v>0</v>
      </c>
      <c r="D45" s="385" t="s">
        <v>36</v>
      </c>
      <c r="E45" s="95" t="s">
        <v>36</v>
      </c>
      <c r="F45" s="386" t="s">
        <v>36</v>
      </c>
      <c r="G45" s="387" t="s">
        <v>36</v>
      </c>
      <c r="H45" s="95" t="s">
        <v>36</v>
      </c>
      <c r="I45" s="388" t="s">
        <v>36</v>
      </c>
      <c r="J45" s="385" t="s">
        <v>36</v>
      </c>
      <c r="K45" s="95" t="s">
        <v>36</v>
      </c>
      <c r="L45" s="386" t="s">
        <v>36</v>
      </c>
      <c r="M45" s="387"/>
      <c r="N45" s="95"/>
      <c r="O45" s="96">
        <f t="shared" ref="O45:O46" si="22">M45+N45</f>
        <v>0</v>
      </c>
      <c r="P45" s="389"/>
      <c r="Q45" s="311"/>
      <c r="R45" s="483"/>
      <c r="S45" s="483"/>
      <c r="T45" s="483"/>
    </row>
    <row r="46" spans="1:20" ht="24" hidden="1" x14ac:dyDescent="0.25">
      <c r="A46" s="92">
        <v>23510</v>
      </c>
      <c r="B46" s="93" t="s">
        <v>58</v>
      </c>
      <c r="C46" s="384">
        <f t="shared" si="21"/>
        <v>0</v>
      </c>
      <c r="D46" s="385" t="s">
        <v>36</v>
      </c>
      <c r="E46" s="95" t="s">
        <v>36</v>
      </c>
      <c r="F46" s="386" t="s">
        <v>36</v>
      </c>
      <c r="G46" s="387" t="s">
        <v>36</v>
      </c>
      <c r="H46" s="95" t="s">
        <v>36</v>
      </c>
      <c r="I46" s="388" t="s">
        <v>36</v>
      </c>
      <c r="J46" s="385" t="s">
        <v>36</v>
      </c>
      <c r="K46" s="95" t="s">
        <v>36</v>
      </c>
      <c r="L46" s="386" t="s">
        <v>36</v>
      </c>
      <c r="M46" s="387"/>
      <c r="N46" s="95"/>
      <c r="O46" s="96">
        <f t="shared" si="22"/>
        <v>0</v>
      </c>
      <c r="P46" s="389"/>
      <c r="Q46" s="311"/>
      <c r="R46" s="483"/>
      <c r="S46" s="483"/>
      <c r="T46" s="483"/>
    </row>
    <row r="47" spans="1:20" x14ac:dyDescent="0.25">
      <c r="A47" s="98"/>
      <c r="B47" s="93"/>
      <c r="C47" s="390"/>
      <c r="D47" s="391"/>
      <c r="E47" s="142"/>
      <c r="F47" s="475"/>
      <c r="G47" s="387"/>
      <c r="H47" s="95"/>
      <c r="I47" s="388"/>
      <c r="J47" s="385"/>
      <c r="K47" s="388"/>
      <c r="L47" s="393"/>
      <c r="M47" s="392"/>
      <c r="N47" s="101"/>
      <c r="O47" s="102"/>
      <c r="P47" s="393"/>
      <c r="Q47" s="311"/>
      <c r="R47" s="483"/>
      <c r="S47" s="483"/>
      <c r="T47" s="483"/>
    </row>
    <row r="48" spans="1:20" s="25" customFormat="1" x14ac:dyDescent="0.25">
      <c r="A48" s="104"/>
      <c r="B48" s="105" t="s">
        <v>59</v>
      </c>
      <c r="C48" s="394"/>
      <c r="D48" s="395"/>
      <c r="E48" s="468"/>
      <c r="F48" s="397"/>
      <c r="G48" s="396"/>
      <c r="H48" s="107"/>
      <c r="I48" s="108"/>
      <c r="J48" s="106"/>
      <c r="K48" s="108"/>
      <c r="L48" s="397"/>
      <c r="M48" s="396"/>
      <c r="N48" s="107"/>
      <c r="O48" s="108"/>
      <c r="P48" s="397"/>
      <c r="Q48" s="314"/>
      <c r="R48" s="483"/>
      <c r="S48" s="483"/>
      <c r="T48" s="483"/>
    </row>
    <row r="49" spans="1:20" s="25" customFormat="1" ht="12.75" thickBot="1" x14ac:dyDescent="0.3">
      <c r="A49" s="110"/>
      <c r="B49" s="26" t="s">
        <v>60</v>
      </c>
      <c r="C49" s="398">
        <f t="shared" ref="C49:C112" si="23">SUM(F49,I49,L49,O49)</f>
        <v>618783</v>
      </c>
      <c r="D49" s="111">
        <f>SUM(D50,D281)</f>
        <v>304037</v>
      </c>
      <c r="E49" s="200">
        <f t="shared" ref="E49" si="24">SUM(E50,E281)</f>
        <v>1294</v>
      </c>
      <c r="F49" s="400">
        <f>SUM(F50,F281)</f>
        <v>305331</v>
      </c>
      <c r="G49" s="399">
        <f>SUM(G50,G281)</f>
        <v>312502</v>
      </c>
      <c r="H49" s="112">
        <f t="shared" ref="H49:O49" si="25">SUM(H50,H281)</f>
        <v>0</v>
      </c>
      <c r="I49" s="200">
        <f t="shared" si="25"/>
        <v>312502</v>
      </c>
      <c r="J49" s="111">
        <f>SUM(J50,J281)</f>
        <v>950</v>
      </c>
      <c r="K49" s="200">
        <f t="shared" si="25"/>
        <v>0</v>
      </c>
      <c r="L49" s="400">
        <f t="shared" si="25"/>
        <v>950</v>
      </c>
      <c r="M49" s="399">
        <f t="shared" si="25"/>
        <v>0</v>
      </c>
      <c r="N49" s="112">
        <f t="shared" si="25"/>
        <v>0</v>
      </c>
      <c r="O49" s="200">
        <f t="shared" si="25"/>
        <v>0</v>
      </c>
      <c r="P49" s="400"/>
      <c r="Q49" s="314"/>
      <c r="R49" s="483"/>
      <c r="S49" s="483"/>
      <c r="T49" s="483"/>
    </row>
    <row r="50" spans="1:20" s="25" customFormat="1" ht="36.75" thickTop="1" x14ac:dyDescent="0.25">
      <c r="A50" s="114"/>
      <c r="B50" s="115" t="s">
        <v>61</v>
      </c>
      <c r="C50" s="401">
        <f t="shared" si="23"/>
        <v>618783</v>
      </c>
      <c r="D50" s="116">
        <f>SUM(D51,D193)</f>
        <v>304037</v>
      </c>
      <c r="E50" s="403">
        <f t="shared" ref="E50" si="26">SUM(E51,E193)</f>
        <v>1294</v>
      </c>
      <c r="F50" s="404">
        <f>SUM(F51,F193)</f>
        <v>305331</v>
      </c>
      <c r="G50" s="402">
        <f>SUM(G51,G193)</f>
        <v>312502</v>
      </c>
      <c r="H50" s="117">
        <f t="shared" ref="H50:O50" si="27">SUM(H51,H193)</f>
        <v>0</v>
      </c>
      <c r="I50" s="403">
        <f t="shared" si="27"/>
        <v>312502</v>
      </c>
      <c r="J50" s="116">
        <f>SUM(J51,J193)</f>
        <v>950</v>
      </c>
      <c r="K50" s="403">
        <f t="shared" si="27"/>
        <v>0</v>
      </c>
      <c r="L50" s="404">
        <f t="shared" si="27"/>
        <v>950</v>
      </c>
      <c r="M50" s="402">
        <f t="shared" si="27"/>
        <v>0</v>
      </c>
      <c r="N50" s="117">
        <f t="shared" si="27"/>
        <v>0</v>
      </c>
      <c r="O50" s="403">
        <f t="shared" si="27"/>
        <v>0</v>
      </c>
      <c r="P50" s="404"/>
      <c r="Q50" s="314"/>
      <c r="R50" s="483"/>
      <c r="S50" s="483"/>
      <c r="T50" s="483"/>
    </row>
    <row r="51" spans="1:20" s="25" customFormat="1" ht="24" x14ac:dyDescent="0.25">
      <c r="A51" s="119"/>
      <c r="B51" s="19" t="s">
        <v>62</v>
      </c>
      <c r="C51" s="405">
        <f t="shared" si="23"/>
        <v>613610</v>
      </c>
      <c r="D51" s="120">
        <f>SUM(D52,D74,D172,D186)</f>
        <v>298864</v>
      </c>
      <c r="E51" s="407">
        <f t="shared" ref="E51" si="28">SUM(E52,E74,E172,E186)</f>
        <v>1294</v>
      </c>
      <c r="F51" s="408">
        <f>SUM(F52,F74,F172,F186)</f>
        <v>300158</v>
      </c>
      <c r="G51" s="406">
        <f>SUM(G52,G74,G172,G186)</f>
        <v>312502</v>
      </c>
      <c r="H51" s="121">
        <f t="shared" ref="H51:O51" si="29">SUM(H52,H74,H172,H186)</f>
        <v>0</v>
      </c>
      <c r="I51" s="407">
        <f t="shared" si="29"/>
        <v>312502</v>
      </c>
      <c r="J51" s="120">
        <f>SUM(J52,J74,J172,J186)</f>
        <v>950</v>
      </c>
      <c r="K51" s="407">
        <f t="shared" si="29"/>
        <v>0</v>
      </c>
      <c r="L51" s="408">
        <f t="shared" si="29"/>
        <v>950</v>
      </c>
      <c r="M51" s="406">
        <f t="shared" si="29"/>
        <v>0</v>
      </c>
      <c r="N51" s="121">
        <f t="shared" si="29"/>
        <v>0</v>
      </c>
      <c r="O51" s="407">
        <f t="shared" si="29"/>
        <v>0</v>
      </c>
      <c r="P51" s="408"/>
      <c r="Q51" s="314"/>
      <c r="R51" s="483"/>
      <c r="S51" s="483"/>
      <c r="T51" s="483"/>
    </row>
    <row r="52" spans="1:20" s="25" customFormat="1" x14ac:dyDescent="0.25">
      <c r="A52" s="123">
        <v>1000</v>
      </c>
      <c r="B52" s="123" t="s">
        <v>63</v>
      </c>
      <c r="C52" s="409">
        <f t="shared" si="23"/>
        <v>554658</v>
      </c>
      <c r="D52" s="124">
        <f>SUM(D53,D66)</f>
        <v>242156</v>
      </c>
      <c r="E52" s="157">
        <f t="shared" ref="E52" si="30">SUM(E53,E66)</f>
        <v>0</v>
      </c>
      <c r="F52" s="411">
        <f>SUM(F53,F66)</f>
        <v>242156</v>
      </c>
      <c r="G52" s="410">
        <f>SUM(G53,G66)</f>
        <v>312502</v>
      </c>
      <c r="H52" s="125">
        <f t="shared" ref="H52:O52" si="31">SUM(H53,H66)</f>
        <v>0</v>
      </c>
      <c r="I52" s="157">
        <f t="shared" si="31"/>
        <v>312502</v>
      </c>
      <c r="J52" s="124">
        <f>SUM(J53,J66)</f>
        <v>0</v>
      </c>
      <c r="K52" s="157">
        <f t="shared" si="31"/>
        <v>0</v>
      </c>
      <c r="L52" s="411">
        <f t="shared" si="31"/>
        <v>0</v>
      </c>
      <c r="M52" s="410">
        <f t="shared" si="31"/>
        <v>0</v>
      </c>
      <c r="N52" s="125">
        <f t="shared" si="31"/>
        <v>0</v>
      </c>
      <c r="O52" s="157">
        <f t="shared" si="31"/>
        <v>0</v>
      </c>
      <c r="P52" s="411"/>
      <c r="Q52" s="314"/>
      <c r="R52" s="483"/>
      <c r="S52" s="483"/>
      <c r="T52" s="483"/>
    </row>
    <row r="53" spans="1:20" x14ac:dyDescent="0.25">
      <c r="A53" s="55">
        <v>1100</v>
      </c>
      <c r="B53" s="127" t="s">
        <v>64</v>
      </c>
      <c r="C53" s="347">
        <f t="shared" si="23"/>
        <v>425990</v>
      </c>
      <c r="D53" s="56">
        <f>SUM(D54,D57,D65)</f>
        <v>173977</v>
      </c>
      <c r="E53" s="144">
        <f t="shared" ref="E53" si="32">SUM(E54,E57,E65)</f>
        <v>0</v>
      </c>
      <c r="F53" s="424">
        <f>SUM(F54,F57,F65)</f>
        <v>173977</v>
      </c>
      <c r="G53" s="412">
        <f>SUM(G54,G57,G65)</f>
        <v>252013</v>
      </c>
      <c r="H53" s="57">
        <f t="shared" ref="H53:N53" si="33">SUM(H54,H57,H65)</f>
        <v>0</v>
      </c>
      <c r="I53" s="144">
        <f t="shared" si="33"/>
        <v>252013</v>
      </c>
      <c r="J53" s="56">
        <f>SUM(J54,J57,J65)</f>
        <v>0</v>
      </c>
      <c r="K53" s="144">
        <f t="shared" si="33"/>
        <v>0</v>
      </c>
      <c r="L53" s="424">
        <f t="shared" si="33"/>
        <v>0</v>
      </c>
      <c r="M53" s="412">
        <f t="shared" si="33"/>
        <v>0</v>
      </c>
      <c r="N53" s="57">
        <f t="shared" si="33"/>
        <v>0</v>
      </c>
      <c r="O53" s="144">
        <f>SUM(O54,O57,O65)</f>
        <v>0</v>
      </c>
      <c r="P53" s="413"/>
      <c r="Q53" s="311"/>
      <c r="R53" s="483"/>
      <c r="S53" s="483"/>
      <c r="T53" s="483"/>
    </row>
    <row r="54" spans="1:20" x14ac:dyDescent="0.25">
      <c r="A54" s="129">
        <v>1110</v>
      </c>
      <c r="B54" s="93" t="s">
        <v>65</v>
      </c>
      <c r="C54" s="390">
        <f t="shared" si="23"/>
        <v>393516</v>
      </c>
      <c r="D54" s="391">
        <f>SUM(D55:D56)</f>
        <v>151619</v>
      </c>
      <c r="E54" s="142"/>
      <c r="F54" s="415">
        <f>SUM(F55:F56)</f>
        <v>151619</v>
      </c>
      <c r="G54" s="414">
        <f>SUM(G55:G56)</f>
        <v>241897</v>
      </c>
      <c r="H54" s="100"/>
      <c r="I54" s="130">
        <f>SUM(I55:I56)</f>
        <v>241897</v>
      </c>
      <c r="J54" s="99">
        <f>SUM(J55:J56)</f>
        <v>0</v>
      </c>
      <c r="K54" s="130"/>
      <c r="L54" s="415">
        <f>SUM(L55:L56)</f>
        <v>0</v>
      </c>
      <c r="M54" s="414"/>
      <c r="N54" s="100"/>
      <c r="O54" s="130">
        <f>SUM(O55:O56)</f>
        <v>0</v>
      </c>
      <c r="P54" s="415"/>
      <c r="Q54" s="311"/>
      <c r="R54" s="483"/>
      <c r="S54" s="483"/>
      <c r="T54" s="483"/>
    </row>
    <row r="55" spans="1:20" hidden="1" x14ac:dyDescent="0.25">
      <c r="A55" s="37">
        <v>1111</v>
      </c>
      <c r="B55" s="63" t="s">
        <v>66</v>
      </c>
      <c r="C55" s="353">
        <f t="shared" si="23"/>
        <v>0</v>
      </c>
      <c r="D55" s="377"/>
      <c r="E55" s="66"/>
      <c r="F55" s="134">
        <f>D55+E55</f>
        <v>0</v>
      </c>
      <c r="G55" s="376"/>
      <c r="H55" s="66"/>
      <c r="I55" s="133">
        <f>G55+H55</f>
        <v>0</v>
      </c>
      <c r="J55" s="377"/>
      <c r="K55" s="66"/>
      <c r="L55" s="134">
        <f>J55+K55</f>
        <v>0</v>
      </c>
      <c r="M55" s="376"/>
      <c r="N55" s="66"/>
      <c r="O55" s="133">
        <f>M55+N55</f>
        <v>0</v>
      </c>
      <c r="P55" s="416"/>
      <c r="Q55" s="311"/>
      <c r="R55" s="483"/>
      <c r="S55" s="483"/>
      <c r="T55" s="483"/>
    </row>
    <row r="56" spans="1:20" ht="24" customHeight="1" x14ac:dyDescent="0.25">
      <c r="A56" s="43">
        <v>1119</v>
      </c>
      <c r="B56" s="69" t="s">
        <v>67</v>
      </c>
      <c r="C56" s="358">
        <f t="shared" si="23"/>
        <v>393516</v>
      </c>
      <c r="D56" s="417">
        <f>148427+3192</f>
        <v>151619</v>
      </c>
      <c r="E56" s="136"/>
      <c r="F56" s="419">
        <f>D56+E56</f>
        <v>151619</v>
      </c>
      <c r="G56" s="418">
        <f>190736+8090+6782+36289</f>
        <v>241897</v>
      </c>
      <c r="H56" s="72"/>
      <c r="I56" s="136">
        <f>G56+H56</f>
        <v>241897</v>
      </c>
      <c r="J56" s="417"/>
      <c r="K56" s="136"/>
      <c r="L56" s="419">
        <f>J56+K56</f>
        <v>0</v>
      </c>
      <c r="M56" s="418"/>
      <c r="N56" s="72"/>
      <c r="O56" s="136">
        <f>M56+N56</f>
        <v>0</v>
      </c>
      <c r="P56" s="419"/>
      <c r="Q56" s="311"/>
      <c r="R56" s="483"/>
      <c r="S56" s="483"/>
      <c r="T56" s="483"/>
    </row>
    <row r="57" spans="1:20" ht="23.25" customHeight="1" x14ac:dyDescent="0.25">
      <c r="A57" s="138">
        <v>1140</v>
      </c>
      <c r="B57" s="69" t="s">
        <v>68</v>
      </c>
      <c r="C57" s="358">
        <f t="shared" si="23"/>
        <v>30562</v>
      </c>
      <c r="D57" s="70">
        <f>SUM(D58:D64)</f>
        <v>20446</v>
      </c>
      <c r="E57" s="139">
        <f t="shared" ref="E57" si="34">SUM(E58:E64)</f>
        <v>0</v>
      </c>
      <c r="F57" s="421">
        <f>SUM(F58:F64)</f>
        <v>20446</v>
      </c>
      <c r="G57" s="420">
        <f>SUM(G58:G64)</f>
        <v>10116</v>
      </c>
      <c r="H57" s="135">
        <f t="shared" ref="H57:I57" si="35">SUM(H58:H64)</f>
        <v>0</v>
      </c>
      <c r="I57" s="139">
        <f t="shared" si="35"/>
        <v>10116</v>
      </c>
      <c r="J57" s="70">
        <f>SUM(J58:J64)</f>
        <v>0</v>
      </c>
      <c r="K57" s="139">
        <f t="shared" ref="K57:N57" si="36">SUM(K58:K64)</f>
        <v>0</v>
      </c>
      <c r="L57" s="421">
        <f t="shared" si="36"/>
        <v>0</v>
      </c>
      <c r="M57" s="420">
        <f t="shared" si="36"/>
        <v>0</v>
      </c>
      <c r="N57" s="135">
        <f t="shared" si="36"/>
        <v>0</v>
      </c>
      <c r="O57" s="139">
        <f>SUM(O58:O64)</f>
        <v>0</v>
      </c>
      <c r="P57" s="421"/>
      <c r="Q57" s="311"/>
      <c r="R57" s="483"/>
      <c r="S57" s="483"/>
      <c r="T57" s="483"/>
    </row>
    <row r="58" spans="1:20" x14ac:dyDescent="0.25">
      <c r="A58" s="43">
        <v>1141</v>
      </c>
      <c r="B58" s="69" t="s">
        <v>69</v>
      </c>
      <c r="C58" s="358">
        <f t="shared" si="23"/>
        <v>3709</v>
      </c>
      <c r="D58" s="417">
        <v>3709</v>
      </c>
      <c r="E58" s="136"/>
      <c r="F58" s="419">
        <f t="shared" ref="F58:F65" si="37">D58+E58</f>
        <v>3709</v>
      </c>
      <c r="G58" s="418"/>
      <c r="H58" s="72"/>
      <c r="I58" s="136">
        <f t="shared" ref="I58:I65" si="38">G58+H58</f>
        <v>0</v>
      </c>
      <c r="J58" s="417"/>
      <c r="K58" s="136"/>
      <c r="L58" s="419">
        <f t="shared" ref="L58:L65" si="39">J58+K58</f>
        <v>0</v>
      </c>
      <c r="M58" s="418"/>
      <c r="N58" s="72"/>
      <c r="O58" s="136">
        <f t="shared" ref="O58:O65" si="40">M58+N58</f>
        <v>0</v>
      </c>
      <c r="P58" s="419"/>
      <c r="Q58" s="311"/>
      <c r="R58" s="483"/>
      <c r="S58" s="483"/>
      <c r="T58" s="483"/>
    </row>
    <row r="59" spans="1:20" ht="24.75" customHeight="1" x14ac:dyDescent="0.25">
      <c r="A59" s="43">
        <v>1142</v>
      </c>
      <c r="B59" s="69" t="s">
        <v>70</v>
      </c>
      <c r="C59" s="358">
        <f t="shared" si="23"/>
        <v>976</v>
      </c>
      <c r="D59" s="417">
        <v>976</v>
      </c>
      <c r="E59" s="136"/>
      <c r="F59" s="419">
        <f t="shared" si="37"/>
        <v>976</v>
      </c>
      <c r="G59" s="418"/>
      <c r="H59" s="72"/>
      <c r="I59" s="136">
        <f t="shared" si="38"/>
        <v>0</v>
      </c>
      <c r="J59" s="417"/>
      <c r="K59" s="136"/>
      <c r="L59" s="419">
        <f t="shared" si="39"/>
        <v>0</v>
      </c>
      <c r="M59" s="418"/>
      <c r="N59" s="72"/>
      <c r="O59" s="136">
        <f t="shared" si="40"/>
        <v>0</v>
      </c>
      <c r="P59" s="419"/>
      <c r="Q59" s="311"/>
      <c r="R59" s="483"/>
      <c r="S59" s="483"/>
      <c r="T59" s="483"/>
    </row>
    <row r="60" spans="1:20" ht="24" x14ac:dyDescent="0.25">
      <c r="A60" s="43">
        <v>1145</v>
      </c>
      <c r="B60" s="69" t="s">
        <v>71</v>
      </c>
      <c r="C60" s="358">
        <f t="shared" si="23"/>
        <v>2220</v>
      </c>
      <c r="D60" s="417"/>
      <c r="E60" s="136"/>
      <c r="F60" s="419">
        <f t="shared" si="37"/>
        <v>0</v>
      </c>
      <c r="G60" s="418">
        <f>2220</f>
        <v>2220</v>
      </c>
      <c r="H60" s="72"/>
      <c r="I60" s="136">
        <f t="shared" si="38"/>
        <v>2220</v>
      </c>
      <c r="J60" s="417"/>
      <c r="K60" s="136"/>
      <c r="L60" s="419">
        <f t="shared" si="39"/>
        <v>0</v>
      </c>
      <c r="M60" s="418"/>
      <c r="N60" s="72"/>
      <c r="O60" s="136">
        <f t="shared" si="40"/>
        <v>0</v>
      </c>
      <c r="P60" s="419"/>
      <c r="Q60" s="311"/>
      <c r="R60" s="483"/>
      <c r="S60" s="483"/>
      <c r="T60" s="483"/>
    </row>
    <row r="61" spans="1:20" ht="27.75" hidden="1" customHeight="1" x14ac:dyDescent="0.25">
      <c r="A61" s="43">
        <v>1146</v>
      </c>
      <c r="B61" s="69" t="s">
        <v>72</v>
      </c>
      <c r="C61" s="358">
        <f t="shared" si="23"/>
        <v>0</v>
      </c>
      <c r="D61" s="417"/>
      <c r="E61" s="72"/>
      <c r="F61" s="137">
        <f t="shared" si="37"/>
        <v>0</v>
      </c>
      <c r="G61" s="418"/>
      <c r="H61" s="72"/>
      <c r="I61" s="136">
        <f t="shared" si="38"/>
        <v>0</v>
      </c>
      <c r="J61" s="417"/>
      <c r="K61" s="72"/>
      <c r="L61" s="137">
        <f t="shared" si="39"/>
        <v>0</v>
      </c>
      <c r="M61" s="418"/>
      <c r="N61" s="72"/>
      <c r="O61" s="136">
        <f t="shared" si="40"/>
        <v>0</v>
      </c>
      <c r="P61" s="419"/>
      <c r="Q61" s="311"/>
      <c r="R61" s="483"/>
      <c r="S61" s="483"/>
      <c r="T61" s="483"/>
    </row>
    <row r="62" spans="1:20" x14ac:dyDescent="0.25">
      <c r="A62" s="43">
        <v>1147</v>
      </c>
      <c r="B62" s="69" t="s">
        <v>73</v>
      </c>
      <c r="C62" s="358">
        <f t="shared" si="23"/>
        <v>2080</v>
      </c>
      <c r="D62" s="417">
        <v>2080</v>
      </c>
      <c r="E62" s="136"/>
      <c r="F62" s="419">
        <f t="shared" si="37"/>
        <v>2080</v>
      </c>
      <c r="G62" s="418"/>
      <c r="H62" s="72"/>
      <c r="I62" s="136">
        <f t="shared" si="38"/>
        <v>0</v>
      </c>
      <c r="J62" s="417"/>
      <c r="K62" s="136"/>
      <c r="L62" s="419">
        <f t="shared" si="39"/>
        <v>0</v>
      </c>
      <c r="M62" s="418"/>
      <c r="N62" s="72"/>
      <c r="O62" s="136">
        <f t="shared" si="40"/>
        <v>0</v>
      </c>
      <c r="P62" s="419"/>
      <c r="Q62" s="311"/>
      <c r="R62" s="483"/>
      <c r="S62" s="483"/>
      <c r="T62" s="483"/>
    </row>
    <row r="63" spans="1:20" x14ac:dyDescent="0.25">
      <c r="A63" s="43">
        <v>1148</v>
      </c>
      <c r="B63" s="69" t="s">
        <v>74</v>
      </c>
      <c r="C63" s="358">
        <f t="shared" si="23"/>
        <v>12020</v>
      </c>
      <c r="D63" s="417">
        <v>12020</v>
      </c>
      <c r="E63" s="136"/>
      <c r="F63" s="419">
        <f t="shared" si="37"/>
        <v>12020</v>
      </c>
      <c r="G63" s="418"/>
      <c r="H63" s="72"/>
      <c r="I63" s="136">
        <f t="shared" si="38"/>
        <v>0</v>
      </c>
      <c r="J63" s="417"/>
      <c r="K63" s="136"/>
      <c r="L63" s="419">
        <f t="shared" si="39"/>
        <v>0</v>
      </c>
      <c r="M63" s="418"/>
      <c r="N63" s="72"/>
      <c r="O63" s="136">
        <f t="shared" si="40"/>
        <v>0</v>
      </c>
      <c r="P63" s="419"/>
      <c r="Q63" s="311"/>
      <c r="R63" s="483"/>
      <c r="S63" s="483"/>
      <c r="T63" s="483"/>
    </row>
    <row r="64" spans="1:20" ht="36" x14ac:dyDescent="0.25">
      <c r="A64" s="43">
        <v>1149</v>
      </c>
      <c r="B64" s="69" t="s">
        <v>75</v>
      </c>
      <c r="C64" s="358">
        <f t="shared" si="23"/>
        <v>9557</v>
      </c>
      <c r="D64" s="417">
        <v>1661</v>
      </c>
      <c r="E64" s="136"/>
      <c r="F64" s="419">
        <f t="shared" si="37"/>
        <v>1661</v>
      </c>
      <c r="G64" s="418">
        <f>7212+228+456</f>
        <v>7896</v>
      </c>
      <c r="H64" s="72"/>
      <c r="I64" s="136">
        <f t="shared" si="38"/>
        <v>7896</v>
      </c>
      <c r="J64" s="417"/>
      <c r="K64" s="136"/>
      <c r="L64" s="419">
        <f t="shared" si="39"/>
        <v>0</v>
      </c>
      <c r="M64" s="418"/>
      <c r="N64" s="72"/>
      <c r="O64" s="136">
        <f t="shared" si="40"/>
        <v>0</v>
      </c>
      <c r="P64" s="419"/>
      <c r="Q64" s="311"/>
      <c r="R64" s="483"/>
      <c r="S64" s="483"/>
      <c r="T64" s="483"/>
    </row>
    <row r="65" spans="1:20" ht="36" x14ac:dyDescent="0.25">
      <c r="A65" s="129">
        <v>1150</v>
      </c>
      <c r="B65" s="93" t="s">
        <v>76</v>
      </c>
      <c r="C65" s="390">
        <f t="shared" si="23"/>
        <v>1912</v>
      </c>
      <c r="D65" s="391">
        <v>1912</v>
      </c>
      <c r="E65" s="142"/>
      <c r="F65" s="423">
        <f t="shared" si="37"/>
        <v>1912</v>
      </c>
      <c r="G65" s="422"/>
      <c r="H65" s="141"/>
      <c r="I65" s="142">
        <f t="shared" si="38"/>
        <v>0</v>
      </c>
      <c r="J65" s="391"/>
      <c r="K65" s="142"/>
      <c r="L65" s="423">
        <f t="shared" si="39"/>
        <v>0</v>
      </c>
      <c r="M65" s="422"/>
      <c r="N65" s="141"/>
      <c r="O65" s="142">
        <f t="shared" si="40"/>
        <v>0</v>
      </c>
      <c r="P65" s="423"/>
      <c r="Q65" s="311"/>
      <c r="R65" s="483"/>
      <c r="S65" s="483"/>
      <c r="T65" s="483"/>
    </row>
    <row r="66" spans="1:20" ht="36" x14ac:dyDescent="0.25">
      <c r="A66" s="55">
        <v>1200</v>
      </c>
      <c r="B66" s="127" t="s">
        <v>77</v>
      </c>
      <c r="C66" s="347">
        <f t="shared" si="23"/>
        <v>128668</v>
      </c>
      <c r="D66" s="56">
        <f>SUM(D67:D68)</f>
        <v>68179</v>
      </c>
      <c r="E66" s="144">
        <f t="shared" ref="E66" si="41">SUM(E67:E68)</f>
        <v>0</v>
      </c>
      <c r="F66" s="424">
        <f>SUM(F67:F68)</f>
        <v>68179</v>
      </c>
      <c r="G66" s="412">
        <f>SUM(G67:G68)</f>
        <v>60489</v>
      </c>
      <c r="H66" s="57">
        <f t="shared" ref="H66:I66" si="42">SUM(H67:H68)</f>
        <v>0</v>
      </c>
      <c r="I66" s="144">
        <f t="shared" si="42"/>
        <v>60489</v>
      </c>
      <c r="J66" s="56">
        <f>SUM(J67:J68)</f>
        <v>0</v>
      </c>
      <c r="K66" s="144">
        <f t="shared" ref="K66:N66" si="43">SUM(K67:K68)</f>
        <v>0</v>
      </c>
      <c r="L66" s="424">
        <f t="shared" si="43"/>
        <v>0</v>
      </c>
      <c r="M66" s="412">
        <f t="shared" si="43"/>
        <v>0</v>
      </c>
      <c r="N66" s="57">
        <f t="shared" si="43"/>
        <v>0</v>
      </c>
      <c r="O66" s="144">
        <f>SUM(O67:O68)</f>
        <v>0</v>
      </c>
      <c r="P66" s="424"/>
      <c r="Q66" s="311"/>
      <c r="R66" s="483"/>
      <c r="S66" s="483"/>
      <c r="T66" s="483"/>
    </row>
    <row r="67" spans="1:20" ht="24" x14ac:dyDescent="0.25">
      <c r="A67" s="477">
        <v>1210</v>
      </c>
      <c r="B67" s="63" t="s">
        <v>78</v>
      </c>
      <c r="C67" s="353">
        <f t="shared" si="23"/>
        <v>104482</v>
      </c>
      <c r="D67" s="377">
        <f>44009+824</f>
        <v>44833</v>
      </c>
      <c r="E67" s="133"/>
      <c r="F67" s="416">
        <f>D67+E67</f>
        <v>44833</v>
      </c>
      <c r="G67" s="376">
        <f>47385+1979+1724+8561</f>
        <v>59649</v>
      </c>
      <c r="H67" s="66"/>
      <c r="I67" s="133">
        <f>G67+H67</f>
        <v>59649</v>
      </c>
      <c r="J67" s="377"/>
      <c r="K67" s="133"/>
      <c r="L67" s="416">
        <f>J67+K67</f>
        <v>0</v>
      </c>
      <c r="M67" s="376"/>
      <c r="N67" s="66"/>
      <c r="O67" s="133">
        <f>M67+N67</f>
        <v>0</v>
      </c>
      <c r="P67" s="416"/>
      <c r="Q67" s="311"/>
      <c r="R67" s="483"/>
      <c r="S67" s="483"/>
      <c r="T67" s="483"/>
    </row>
    <row r="68" spans="1:20" ht="24" x14ac:dyDescent="0.25">
      <c r="A68" s="138">
        <v>1220</v>
      </c>
      <c r="B68" s="69" t="s">
        <v>79</v>
      </c>
      <c r="C68" s="358">
        <f t="shared" si="23"/>
        <v>24186</v>
      </c>
      <c r="D68" s="70">
        <f>SUM(D69:D73)</f>
        <v>23346</v>
      </c>
      <c r="E68" s="139">
        <f t="shared" ref="E68" si="44">SUM(E69:E73)</f>
        <v>0</v>
      </c>
      <c r="F68" s="421">
        <f>SUM(F69:F73)</f>
        <v>23346</v>
      </c>
      <c r="G68" s="420">
        <f>SUM(G69:G73)</f>
        <v>840</v>
      </c>
      <c r="H68" s="135">
        <f t="shared" ref="H68:I68" si="45">SUM(H69:H73)</f>
        <v>0</v>
      </c>
      <c r="I68" s="139">
        <f t="shared" si="45"/>
        <v>840</v>
      </c>
      <c r="J68" s="70">
        <f>SUM(J69:J73)</f>
        <v>0</v>
      </c>
      <c r="K68" s="139">
        <f t="shared" ref="K68:O68" si="46">SUM(K69:K73)</f>
        <v>0</v>
      </c>
      <c r="L68" s="421">
        <f t="shared" si="46"/>
        <v>0</v>
      </c>
      <c r="M68" s="420">
        <f t="shared" si="46"/>
        <v>0</v>
      </c>
      <c r="N68" s="135">
        <f t="shared" si="46"/>
        <v>0</v>
      </c>
      <c r="O68" s="139">
        <f t="shared" si="46"/>
        <v>0</v>
      </c>
      <c r="P68" s="421"/>
      <c r="Q68" s="311"/>
      <c r="R68" s="483"/>
      <c r="S68" s="483"/>
      <c r="T68" s="483"/>
    </row>
    <row r="69" spans="1:20" ht="60" x14ac:dyDescent="0.25">
      <c r="A69" s="43">
        <v>1221</v>
      </c>
      <c r="B69" s="69" t="s">
        <v>80</v>
      </c>
      <c r="C69" s="358">
        <f t="shared" si="23"/>
        <v>15268</v>
      </c>
      <c r="D69" s="417">
        <f>14128+300</f>
        <v>14428</v>
      </c>
      <c r="E69" s="136"/>
      <c r="F69" s="419">
        <f t="shared" ref="F69:F73" si="47">D69+E69</f>
        <v>14428</v>
      </c>
      <c r="G69" s="418">
        <f>700+70+70</f>
        <v>840</v>
      </c>
      <c r="H69" s="72"/>
      <c r="I69" s="136">
        <f t="shared" ref="I69:I73" si="48">G69+H69</f>
        <v>840</v>
      </c>
      <c r="J69" s="417"/>
      <c r="K69" s="136"/>
      <c r="L69" s="419">
        <f t="shared" ref="L69:L73" si="49">J69+K69</f>
        <v>0</v>
      </c>
      <c r="M69" s="418"/>
      <c r="N69" s="72"/>
      <c r="O69" s="136">
        <f t="shared" ref="O69:O73" si="50">M69+N69</f>
        <v>0</v>
      </c>
      <c r="P69" s="419"/>
      <c r="Q69" s="311"/>
      <c r="R69" s="483"/>
      <c r="S69" s="483"/>
      <c r="T69" s="483"/>
    </row>
    <row r="70" spans="1:20" hidden="1" x14ac:dyDescent="0.25">
      <c r="A70" s="43">
        <v>1223</v>
      </c>
      <c r="B70" s="69" t="s">
        <v>81</v>
      </c>
      <c r="C70" s="358">
        <f t="shared" si="23"/>
        <v>0</v>
      </c>
      <c r="D70" s="417"/>
      <c r="E70" s="72"/>
      <c r="F70" s="137">
        <f t="shared" si="47"/>
        <v>0</v>
      </c>
      <c r="G70" s="418"/>
      <c r="H70" s="72"/>
      <c r="I70" s="136">
        <f t="shared" si="48"/>
        <v>0</v>
      </c>
      <c r="J70" s="417"/>
      <c r="K70" s="72"/>
      <c r="L70" s="137">
        <f t="shared" si="49"/>
        <v>0</v>
      </c>
      <c r="M70" s="418"/>
      <c r="N70" s="72"/>
      <c r="O70" s="136">
        <f t="shared" si="50"/>
        <v>0</v>
      </c>
      <c r="P70" s="419"/>
      <c r="Q70" s="311"/>
      <c r="R70" s="483"/>
      <c r="S70" s="483"/>
      <c r="T70" s="483"/>
    </row>
    <row r="71" spans="1:20" hidden="1" x14ac:dyDescent="0.25">
      <c r="A71" s="43">
        <v>1225</v>
      </c>
      <c r="B71" s="69" t="s">
        <v>82</v>
      </c>
      <c r="C71" s="358">
        <f t="shared" si="23"/>
        <v>0</v>
      </c>
      <c r="D71" s="417"/>
      <c r="E71" s="72"/>
      <c r="F71" s="137">
        <f t="shared" si="47"/>
        <v>0</v>
      </c>
      <c r="G71" s="418"/>
      <c r="H71" s="72"/>
      <c r="I71" s="136">
        <f t="shared" si="48"/>
        <v>0</v>
      </c>
      <c r="J71" s="417"/>
      <c r="K71" s="72"/>
      <c r="L71" s="137">
        <f t="shared" si="49"/>
        <v>0</v>
      </c>
      <c r="M71" s="418"/>
      <c r="N71" s="72"/>
      <c r="O71" s="136">
        <f t="shared" si="50"/>
        <v>0</v>
      </c>
      <c r="P71" s="419"/>
      <c r="Q71" s="311"/>
      <c r="R71" s="483"/>
      <c r="S71" s="483"/>
      <c r="T71" s="483"/>
    </row>
    <row r="72" spans="1:20" ht="36" x14ac:dyDescent="0.25">
      <c r="A72" s="43">
        <v>1227</v>
      </c>
      <c r="B72" s="69" t="s">
        <v>83</v>
      </c>
      <c r="C72" s="358">
        <f t="shared" si="23"/>
        <v>8491</v>
      </c>
      <c r="D72" s="417">
        <v>8491</v>
      </c>
      <c r="E72" s="136"/>
      <c r="F72" s="419">
        <f t="shared" si="47"/>
        <v>8491</v>
      </c>
      <c r="G72" s="418"/>
      <c r="H72" s="72"/>
      <c r="I72" s="136">
        <f t="shared" si="48"/>
        <v>0</v>
      </c>
      <c r="J72" s="417"/>
      <c r="K72" s="136"/>
      <c r="L72" s="419">
        <f t="shared" si="49"/>
        <v>0</v>
      </c>
      <c r="M72" s="418"/>
      <c r="N72" s="72"/>
      <c r="O72" s="136">
        <f t="shared" si="50"/>
        <v>0</v>
      </c>
      <c r="P72" s="419"/>
      <c r="Q72" s="311"/>
      <c r="R72" s="483"/>
      <c r="S72" s="483"/>
      <c r="T72" s="483"/>
    </row>
    <row r="73" spans="1:20" ht="60" x14ac:dyDescent="0.25">
      <c r="A73" s="43">
        <v>1228</v>
      </c>
      <c r="B73" s="69" t="s">
        <v>84</v>
      </c>
      <c r="C73" s="358">
        <f t="shared" si="23"/>
        <v>427</v>
      </c>
      <c r="D73" s="417">
        <v>427</v>
      </c>
      <c r="E73" s="136"/>
      <c r="F73" s="419">
        <f t="shared" si="47"/>
        <v>427</v>
      </c>
      <c r="G73" s="418"/>
      <c r="H73" s="72"/>
      <c r="I73" s="136">
        <f t="shared" si="48"/>
        <v>0</v>
      </c>
      <c r="J73" s="417"/>
      <c r="K73" s="136"/>
      <c r="L73" s="419">
        <f t="shared" si="49"/>
        <v>0</v>
      </c>
      <c r="M73" s="418"/>
      <c r="N73" s="72"/>
      <c r="O73" s="136">
        <f t="shared" si="50"/>
        <v>0</v>
      </c>
      <c r="P73" s="419"/>
      <c r="Q73" s="311"/>
      <c r="R73" s="483"/>
      <c r="S73" s="483"/>
      <c r="T73" s="483"/>
    </row>
    <row r="74" spans="1:20" x14ac:dyDescent="0.25">
      <c r="A74" s="123">
        <v>2000</v>
      </c>
      <c r="B74" s="123" t="s">
        <v>85</v>
      </c>
      <c r="C74" s="409">
        <f t="shared" si="23"/>
        <v>58952</v>
      </c>
      <c r="D74" s="124">
        <f>SUM(D75,D82,D129,D163,D164,D171)</f>
        <v>56708</v>
      </c>
      <c r="E74" s="157">
        <f t="shared" ref="E74" si="51">SUM(E75,E82,E129,E163,E164,E171)</f>
        <v>1294</v>
      </c>
      <c r="F74" s="411">
        <f>SUM(F75,F82,F129,F163,F164,F171)</f>
        <v>58002</v>
      </c>
      <c r="G74" s="410">
        <f>SUM(G75,G82,G129,G163,G164,G171)</f>
        <v>0</v>
      </c>
      <c r="H74" s="125">
        <f t="shared" ref="H74:I74" si="52">SUM(H75,H82,H129,H163,H164,H171)</f>
        <v>0</v>
      </c>
      <c r="I74" s="157">
        <f t="shared" si="52"/>
        <v>0</v>
      </c>
      <c r="J74" s="124">
        <f>SUM(J75,J82,J129,J163,J164,J171)</f>
        <v>950</v>
      </c>
      <c r="K74" s="157">
        <f t="shared" ref="K74:O74" si="53">SUM(K75,K82,K129,K163,K164,K171)</f>
        <v>0</v>
      </c>
      <c r="L74" s="411">
        <f t="shared" si="53"/>
        <v>950</v>
      </c>
      <c r="M74" s="410">
        <f t="shared" si="53"/>
        <v>0</v>
      </c>
      <c r="N74" s="125">
        <f t="shared" si="53"/>
        <v>0</v>
      </c>
      <c r="O74" s="157">
        <f t="shared" si="53"/>
        <v>0</v>
      </c>
      <c r="P74" s="411"/>
      <c r="Q74" s="311"/>
      <c r="R74" s="483"/>
      <c r="S74" s="483"/>
      <c r="T74" s="483"/>
    </row>
    <row r="75" spans="1:20" ht="24" x14ac:dyDescent="0.25">
      <c r="A75" s="55">
        <v>2100</v>
      </c>
      <c r="B75" s="127" t="s">
        <v>86</v>
      </c>
      <c r="C75" s="347">
        <f t="shared" si="23"/>
        <v>1294</v>
      </c>
      <c r="D75" s="56">
        <f>SUM(D76,D79)</f>
        <v>0</v>
      </c>
      <c r="E75" s="144">
        <f t="shared" ref="E75" si="54">SUM(E76,E79)</f>
        <v>1294</v>
      </c>
      <c r="F75" s="424">
        <f>SUM(F76,F79)</f>
        <v>1294</v>
      </c>
      <c r="G75" s="412">
        <f>SUM(G76,G79)</f>
        <v>0</v>
      </c>
      <c r="H75" s="57">
        <f t="shared" ref="H75:I75" si="55">SUM(H76,H79)</f>
        <v>0</v>
      </c>
      <c r="I75" s="144">
        <f t="shared" si="55"/>
        <v>0</v>
      </c>
      <c r="J75" s="56">
        <f>SUM(J76,J79)</f>
        <v>0</v>
      </c>
      <c r="K75" s="144">
        <f t="shared" ref="K75:O75" si="56">SUM(K76,K79)</f>
        <v>0</v>
      </c>
      <c r="L75" s="424">
        <f t="shared" si="56"/>
        <v>0</v>
      </c>
      <c r="M75" s="412">
        <f t="shared" si="56"/>
        <v>0</v>
      </c>
      <c r="N75" s="57">
        <f t="shared" si="56"/>
        <v>0</v>
      </c>
      <c r="O75" s="144">
        <f t="shared" si="56"/>
        <v>0</v>
      </c>
      <c r="P75" s="424"/>
      <c r="Q75" s="311"/>
      <c r="R75" s="483"/>
      <c r="S75" s="483"/>
      <c r="T75" s="483"/>
    </row>
    <row r="76" spans="1:20" ht="24" hidden="1" x14ac:dyDescent="0.25">
      <c r="A76" s="477">
        <v>2110</v>
      </c>
      <c r="B76" s="63" t="s">
        <v>87</v>
      </c>
      <c r="C76" s="353">
        <f t="shared" si="23"/>
        <v>0</v>
      </c>
      <c r="D76" s="64">
        <f>SUM(D77:D78)</f>
        <v>0</v>
      </c>
      <c r="E76" s="132">
        <f t="shared" ref="E76" si="57">SUM(E77:E78)</f>
        <v>0</v>
      </c>
      <c r="F76" s="146">
        <f>SUM(F77:F78)</f>
        <v>0</v>
      </c>
      <c r="G76" s="426">
        <f>SUM(G77:G78)</f>
        <v>0</v>
      </c>
      <c r="H76" s="132">
        <f t="shared" ref="H76:I76" si="58">SUM(H77:H78)</f>
        <v>0</v>
      </c>
      <c r="I76" s="150">
        <f t="shared" si="58"/>
        <v>0</v>
      </c>
      <c r="J76" s="64">
        <f>SUM(J77:J78)</f>
        <v>0</v>
      </c>
      <c r="K76" s="132">
        <f t="shared" ref="K76:O76" si="59">SUM(K77:K78)</f>
        <v>0</v>
      </c>
      <c r="L76" s="146">
        <f t="shared" si="59"/>
        <v>0</v>
      </c>
      <c r="M76" s="426">
        <f t="shared" si="59"/>
        <v>0</v>
      </c>
      <c r="N76" s="132">
        <f t="shared" si="59"/>
        <v>0</v>
      </c>
      <c r="O76" s="150">
        <f t="shared" si="59"/>
        <v>0</v>
      </c>
      <c r="P76" s="427"/>
      <c r="Q76" s="311"/>
      <c r="R76" s="483"/>
      <c r="S76" s="483"/>
      <c r="T76" s="483"/>
    </row>
    <row r="77" spans="1:20" hidden="1" x14ac:dyDescent="0.25">
      <c r="A77" s="43">
        <v>2111</v>
      </c>
      <c r="B77" s="69" t="s">
        <v>88</v>
      </c>
      <c r="C77" s="358">
        <f t="shared" si="23"/>
        <v>0</v>
      </c>
      <c r="D77" s="417"/>
      <c r="E77" s="72"/>
      <c r="F77" s="137">
        <f t="shared" ref="F77:F78" si="60">D77+E77</f>
        <v>0</v>
      </c>
      <c r="G77" s="418"/>
      <c r="H77" s="72"/>
      <c r="I77" s="136">
        <f t="shared" ref="I77:I78" si="61">G77+H77</f>
        <v>0</v>
      </c>
      <c r="J77" s="417"/>
      <c r="K77" s="72"/>
      <c r="L77" s="137">
        <f t="shared" ref="L77:L78" si="62">J77+K77</f>
        <v>0</v>
      </c>
      <c r="M77" s="418"/>
      <c r="N77" s="72"/>
      <c r="O77" s="136">
        <f t="shared" ref="O77:O78" si="63">M77+N77</f>
        <v>0</v>
      </c>
      <c r="P77" s="419"/>
      <c r="Q77" s="311"/>
      <c r="R77" s="483"/>
      <c r="S77" s="483"/>
      <c r="T77" s="483"/>
    </row>
    <row r="78" spans="1:20" ht="24" hidden="1" x14ac:dyDescent="0.25">
      <c r="A78" s="43">
        <v>2112</v>
      </c>
      <c r="B78" s="69" t="s">
        <v>89</v>
      </c>
      <c r="C78" s="358">
        <f t="shared" si="23"/>
        <v>0</v>
      </c>
      <c r="D78" s="417"/>
      <c r="E78" s="72"/>
      <c r="F78" s="137">
        <f t="shared" si="60"/>
        <v>0</v>
      </c>
      <c r="G78" s="418"/>
      <c r="H78" s="72"/>
      <c r="I78" s="136">
        <f t="shared" si="61"/>
        <v>0</v>
      </c>
      <c r="J78" s="417"/>
      <c r="K78" s="72"/>
      <c r="L78" s="137">
        <f t="shared" si="62"/>
        <v>0</v>
      </c>
      <c r="M78" s="418"/>
      <c r="N78" s="72"/>
      <c r="O78" s="136">
        <f t="shared" si="63"/>
        <v>0</v>
      </c>
      <c r="P78" s="419"/>
      <c r="Q78" s="311"/>
      <c r="R78" s="483"/>
      <c r="S78" s="483"/>
      <c r="T78" s="483"/>
    </row>
    <row r="79" spans="1:20" ht="24" x14ac:dyDescent="0.25">
      <c r="A79" s="138">
        <v>2120</v>
      </c>
      <c r="B79" s="69" t="s">
        <v>90</v>
      </c>
      <c r="C79" s="358">
        <f t="shared" si="23"/>
        <v>1294</v>
      </c>
      <c r="D79" s="70">
        <f>SUM(D80:D81)</f>
        <v>0</v>
      </c>
      <c r="E79" s="139">
        <f t="shared" ref="E79" si="64">SUM(E80:E81)</f>
        <v>1294</v>
      </c>
      <c r="F79" s="421">
        <f>SUM(F80:F81)</f>
        <v>1294</v>
      </c>
      <c r="G79" s="420">
        <f>SUM(G80:G81)</f>
        <v>0</v>
      </c>
      <c r="H79" s="135">
        <f t="shared" ref="H79:I79" si="65">SUM(H80:H81)</f>
        <v>0</v>
      </c>
      <c r="I79" s="139">
        <f t="shared" si="65"/>
        <v>0</v>
      </c>
      <c r="J79" s="70">
        <f>SUM(J80:J81)</f>
        <v>0</v>
      </c>
      <c r="K79" s="139">
        <f t="shared" ref="K79:O79" si="66">SUM(K80:K81)</f>
        <v>0</v>
      </c>
      <c r="L79" s="421">
        <f t="shared" si="66"/>
        <v>0</v>
      </c>
      <c r="M79" s="420">
        <f t="shared" si="66"/>
        <v>0</v>
      </c>
      <c r="N79" s="135">
        <f t="shared" si="66"/>
        <v>0</v>
      </c>
      <c r="O79" s="139">
        <f t="shared" si="66"/>
        <v>0</v>
      </c>
      <c r="P79" s="421"/>
      <c r="Q79" s="311"/>
      <c r="R79" s="483"/>
      <c r="S79" s="483"/>
      <c r="T79" s="483"/>
    </row>
    <row r="80" spans="1:20" ht="60" x14ac:dyDescent="0.25">
      <c r="A80" s="43">
        <v>2121</v>
      </c>
      <c r="B80" s="69" t="s">
        <v>88</v>
      </c>
      <c r="C80" s="358">
        <f t="shared" si="23"/>
        <v>630</v>
      </c>
      <c r="D80" s="417"/>
      <c r="E80" s="136">
        <v>630</v>
      </c>
      <c r="F80" s="419">
        <f t="shared" ref="F80:F81" si="67">D80+E80</f>
        <v>630</v>
      </c>
      <c r="G80" s="418"/>
      <c r="H80" s="72"/>
      <c r="I80" s="136">
        <f t="shared" ref="I80:I81" si="68">G80+H80</f>
        <v>0</v>
      </c>
      <c r="J80" s="417"/>
      <c r="K80" s="136"/>
      <c r="L80" s="419">
        <f t="shared" ref="L80:L81" si="69">J80+K80</f>
        <v>0</v>
      </c>
      <c r="M80" s="418"/>
      <c r="N80" s="72"/>
      <c r="O80" s="136">
        <f t="shared" ref="O80:O81" si="70">M80+N80</f>
        <v>0</v>
      </c>
      <c r="P80" s="440" t="s">
        <v>541</v>
      </c>
      <c r="Q80" s="311"/>
      <c r="R80" s="483"/>
      <c r="S80" s="483"/>
      <c r="T80" s="483"/>
    </row>
    <row r="81" spans="1:20" ht="120" x14ac:dyDescent="0.25">
      <c r="A81" s="43">
        <v>2122</v>
      </c>
      <c r="B81" s="69" t="s">
        <v>89</v>
      </c>
      <c r="C81" s="358">
        <f t="shared" si="23"/>
        <v>664</v>
      </c>
      <c r="D81" s="417"/>
      <c r="E81" s="136">
        <v>664</v>
      </c>
      <c r="F81" s="419">
        <f t="shared" si="67"/>
        <v>664</v>
      </c>
      <c r="G81" s="418"/>
      <c r="H81" s="72"/>
      <c r="I81" s="136">
        <f t="shared" si="68"/>
        <v>0</v>
      </c>
      <c r="J81" s="417"/>
      <c r="K81" s="136"/>
      <c r="L81" s="419">
        <f t="shared" si="69"/>
        <v>0</v>
      </c>
      <c r="M81" s="418"/>
      <c r="N81" s="72"/>
      <c r="O81" s="136">
        <f t="shared" si="70"/>
        <v>0</v>
      </c>
      <c r="P81" s="440" t="s">
        <v>542</v>
      </c>
      <c r="Q81" s="311"/>
      <c r="R81" s="483"/>
      <c r="S81" s="483"/>
      <c r="T81" s="483"/>
    </row>
    <row r="82" spans="1:20" x14ac:dyDescent="0.25">
      <c r="A82" s="55">
        <v>2200</v>
      </c>
      <c r="B82" s="127" t="s">
        <v>91</v>
      </c>
      <c r="C82" s="347">
        <f t="shared" si="23"/>
        <v>46344</v>
      </c>
      <c r="D82" s="56">
        <f>SUM(D83,D88,D94,D102,D111,D115,D121,D127)</f>
        <v>46144</v>
      </c>
      <c r="E82" s="144">
        <f t="shared" ref="E82" si="71">SUM(E83,E88,E94,E102,E111,E115,E121,E127)</f>
        <v>0</v>
      </c>
      <c r="F82" s="424">
        <f>SUM(F83,F88,F94,F102,F111,F115,F121,F127)</f>
        <v>46144</v>
      </c>
      <c r="G82" s="412">
        <f>SUM(G83,G88,G94,G102,G111,G115,G121,G127)</f>
        <v>0</v>
      </c>
      <c r="H82" s="57">
        <f t="shared" ref="H82:I82" si="72">SUM(H83,H88,H94,H102,H111,H115,H121,H127)</f>
        <v>0</v>
      </c>
      <c r="I82" s="144">
        <f t="shared" si="72"/>
        <v>0</v>
      </c>
      <c r="J82" s="56">
        <f>SUM(J83,J88,J94,J102,J111,J115,J121,J127)</f>
        <v>200</v>
      </c>
      <c r="K82" s="144">
        <f t="shared" ref="K82:O82" si="73">SUM(K83,K88,K94,K102,K111,K115,K121,K127)</f>
        <v>0</v>
      </c>
      <c r="L82" s="424">
        <f t="shared" si="73"/>
        <v>200</v>
      </c>
      <c r="M82" s="412">
        <f t="shared" si="73"/>
        <v>0</v>
      </c>
      <c r="N82" s="57">
        <f t="shared" si="73"/>
        <v>0</v>
      </c>
      <c r="O82" s="144">
        <f t="shared" si="73"/>
        <v>0</v>
      </c>
      <c r="P82" s="428"/>
      <c r="Q82" s="311"/>
      <c r="R82" s="483"/>
      <c r="S82" s="483"/>
      <c r="T82" s="483"/>
    </row>
    <row r="83" spans="1:20" ht="24" x14ac:dyDescent="0.25">
      <c r="A83" s="129">
        <v>2210</v>
      </c>
      <c r="B83" s="93" t="s">
        <v>92</v>
      </c>
      <c r="C83" s="390">
        <f t="shared" si="23"/>
        <v>1462</v>
      </c>
      <c r="D83" s="99">
        <f>SUM(D84:D87)</f>
        <v>1262</v>
      </c>
      <c r="E83" s="130">
        <f t="shared" ref="E83" si="74">SUM(E84:E87)</f>
        <v>0</v>
      </c>
      <c r="F83" s="415">
        <f>SUM(F84:F87)</f>
        <v>1262</v>
      </c>
      <c r="G83" s="414">
        <f>SUM(G84:G87)</f>
        <v>0</v>
      </c>
      <c r="H83" s="100">
        <f t="shared" ref="H83:I83" si="75">SUM(H84:H87)</f>
        <v>0</v>
      </c>
      <c r="I83" s="130">
        <f t="shared" si="75"/>
        <v>0</v>
      </c>
      <c r="J83" s="99">
        <f>SUM(J84:J87)</f>
        <v>200</v>
      </c>
      <c r="K83" s="130">
        <f t="shared" ref="K83:O83" si="76">SUM(K84:K87)</f>
        <v>0</v>
      </c>
      <c r="L83" s="415">
        <f t="shared" si="76"/>
        <v>200</v>
      </c>
      <c r="M83" s="414">
        <f t="shared" si="76"/>
        <v>0</v>
      </c>
      <c r="N83" s="100">
        <f t="shared" si="76"/>
        <v>0</v>
      </c>
      <c r="O83" s="130">
        <f t="shared" si="76"/>
        <v>0</v>
      </c>
      <c r="P83" s="415"/>
      <c r="Q83" s="311"/>
      <c r="R83" s="483"/>
      <c r="S83" s="483"/>
      <c r="T83" s="483"/>
    </row>
    <row r="84" spans="1:20" ht="24" hidden="1" x14ac:dyDescent="0.25">
      <c r="A84" s="37">
        <v>2211</v>
      </c>
      <c r="B84" s="63" t="s">
        <v>93</v>
      </c>
      <c r="C84" s="353">
        <f t="shared" si="23"/>
        <v>0</v>
      </c>
      <c r="D84" s="377"/>
      <c r="E84" s="66"/>
      <c r="F84" s="134">
        <f t="shared" ref="F84:F87" si="77">D84+E84</f>
        <v>0</v>
      </c>
      <c r="G84" s="376"/>
      <c r="H84" s="66"/>
      <c r="I84" s="133">
        <f t="shared" ref="I84:I87" si="78">G84+H84</f>
        <v>0</v>
      </c>
      <c r="J84" s="377"/>
      <c r="K84" s="66"/>
      <c r="L84" s="134">
        <f t="shared" ref="L84:L87" si="79">J84+K84</f>
        <v>0</v>
      </c>
      <c r="M84" s="376"/>
      <c r="N84" s="66"/>
      <c r="O84" s="133">
        <f t="shared" ref="O84:O87" si="80">M84+N84</f>
        <v>0</v>
      </c>
      <c r="P84" s="416"/>
      <c r="Q84" s="311"/>
      <c r="R84" s="483"/>
      <c r="S84" s="483"/>
      <c r="T84" s="483"/>
    </row>
    <row r="85" spans="1:20" ht="36" x14ac:dyDescent="0.25">
      <c r="A85" s="43">
        <v>2212</v>
      </c>
      <c r="B85" s="69" t="s">
        <v>94</v>
      </c>
      <c r="C85" s="358">
        <f t="shared" si="23"/>
        <v>984</v>
      </c>
      <c r="D85" s="417">
        <v>934</v>
      </c>
      <c r="E85" s="136"/>
      <c r="F85" s="419">
        <f t="shared" si="77"/>
        <v>934</v>
      </c>
      <c r="G85" s="418"/>
      <c r="H85" s="72"/>
      <c r="I85" s="136">
        <f t="shared" si="78"/>
        <v>0</v>
      </c>
      <c r="J85" s="417">
        <v>50</v>
      </c>
      <c r="K85" s="136"/>
      <c r="L85" s="419">
        <f t="shared" si="79"/>
        <v>50</v>
      </c>
      <c r="M85" s="418"/>
      <c r="N85" s="72"/>
      <c r="O85" s="136">
        <f t="shared" si="80"/>
        <v>0</v>
      </c>
      <c r="P85" s="419"/>
      <c r="Q85" s="311"/>
      <c r="R85" s="483"/>
      <c r="S85" s="483"/>
      <c r="T85" s="483"/>
    </row>
    <row r="86" spans="1:20" ht="24" x14ac:dyDescent="0.25">
      <c r="A86" s="43">
        <v>2214</v>
      </c>
      <c r="B86" s="69" t="s">
        <v>95</v>
      </c>
      <c r="C86" s="358">
        <f t="shared" si="23"/>
        <v>432</v>
      </c>
      <c r="D86" s="417">
        <v>282</v>
      </c>
      <c r="E86" s="136"/>
      <c r="F86" s="419">
        <f t="shared" si="77"/>
        <v>282</v>
      </c>
      <c r="G86" s="418"/>
      <c r="H86" s="72"/>
      <c r="I86" s="136">
        <f t="shared" si="78"/>
        <v>0</v>
      </c>
      <c r="J86" s="417">
        <v>150</v>
      </c>
      <c r="K86" s="136"/>
      <c r="L86" s="419">
        <f t="shared" si="79"/>
        <v>150</v>
      </c>
      <c r="M86" s="418"/>
      <c r="N86" s="72"/>
      <c r="O86" s="136">
        <f t="shared" si="80"/>
        <v>0</v>
      </c>
      <c r="P86" s="419"/>
      <c r="Q86" s="311"/>
      <c r="R86" s="483"/>
      <c r="S86" s="483"/>
      <c r="T86" s="483"/>
    </row>
    <row r="87" spans="1:20" x14ac:dyDescent="0.25">
      <c r="A87" s="43">
        <v>2219</v>
      </c>
      <c r="B87" s="69" t="s">
        <v>96</v>
      </c>
      <c r="C87" s="358">
        <f t="shared" si="23"/>
        <v>46</v>
      </c>
      <c r="D87" s="417">
        <v>46</v>
      </c>
      <c r="E87" s="136"/>
      <c r="F87" s="419">
        <f t="shared" si="77"/>
        <v>46</v>
      </c>
      <c r="G87" s="418"/>
      <c r="H87" s="72"/>
      <c r="I87" s="136">
        <f t="shared" si="78"/>
        <v>0</v>
      </c>
      <c r="J87" s="417"/>
      <c r="K87" s="136"/>
      <c r="L87" s="419">
        <f t="shared" si="79"/>
        <v>0</v>
      </c>
      <c r="M87" s="418"/>
      <c r="N87" s="72"/>
      <c r="O87" s="136">
        <f t="shared" si="80"/>
        <v>0</v>
      </c>
      <c r="P87" s="419"/>
      <c r="Q87" s="311"/>
      <c r="R87" s="483"/>
      <c r="S87" s="483"/>
      <c r="T87" s="483"/>
    </row>
    <row r="88" spans="1:20" ht="24" x14ac:dyDescent="0.25">
      <c r="A88" s="138">
        <v>2220</v>
      </c>
      <c r="B88" s="69" t="s">
        <v>97</v>
      </c>
      <c r="C88" s="358">
        <f t="shared" si="23"/>
        <v>27942</v>
      </c>
      <c r="D88" s="70">
        <f>SUM(D89:D93)</f>
        <v>27942</v>
      </c>
      <c r="E88" s="139">
        <f t="shared" ref="E88" si="81">SUM(E89:E93)</f>
        <v>0</v>
      </c>
      <c r="F88" s="421">
        <f>SUM(F89:F93)</f>
        <v>27942</v>
      </c>
      <c r="G88" s="420">
        <f>SUM(G89:G93)</f>
        <v>0</v>
      </c>
      <c r="H88" s="135">
        <f t="shared" ref="H88:I88" si="82">SUM(H89:H93)</f>
        <v>0</v>
      </c>
      <c r="I88" s="139">
        <f t="shared" si="82"/>
        <v>0</v>
      </c>
      <c r="J88" s="70">
        <f>SUM(J89:J93)</f>
        <v>0</v>
      </c>
      <c r="K88" s="139">
        <f t="shared" ref="K88:O88" si="83">SUM(K89:K93)</f>
        <v>0</v>
      </c>
      <c r="L88" s="421">
        <f t="shared" si="83"/>
        <v>0</v>
      </c>
      <c r="M88" s="420">
        <f t="shared" si="83"/>
        <v>0</v>
      </c>
      <c r="N88" s="135">
        <f t="shared" si="83"/>
        <v>0</v>
      </c>
      <c r="O88" s="139">
        <f t="shared" si="83"/>
        <v>0</v>
      </c>
      <c r="P88" s="421"/>
      <c r="Q88" s="311"/>
      <c r="R88" s="483"/>
      <c r="S88" s="483"/>
      <c r="T88" s="483"/>
    </row>
    <row r="89" spans="1:20" ht="24" x14ac:dyDescent="0.25">
      <c r="A89" s="43">
        <v>2221</v>
      </c>
      <c r="B89" s="69" t="s">
        <v>98</v>
      </c>
      <c r="C89" s="358">
        <f t="shared" si="23"/>
        <v>17272</v>
      </c>
      <c r="D89" s="417">
        <v>17272</v>
      </c>
      <c r="E89" s="136"/>
      <c r="F89" s="419">
        <f t="shared" ref="F89:F93" si="84">D89+E89</f>
        <v>17272</v>
      </c>
      <c r="G89" s="418"/>
      <c r="H89" s="72"/>
      <c r="I89" s="136">
        <f t="shared" ref="I89:I93" si="85">G89+H89</f>
        <v>0</v>
      </c>
      <c r="J89" s="417"/>
      <c r="K89" s="136"/>
      <c r="L89" s="419">
        <f t="shared" ref="L89:L93" si="86">J89+K89</f>
        <v>0</v>
      </c>
      <c r="M89" s="418"/>
      <c r="N89" s="72"/>
      <c r="O89" s="136">
        <f t="shared" ref="O89:O93" si="87">M89+N89</f>
        <v>0</v>
      </c>
      <c r="P89" s="419"/>
      <c r="Q89" s="311"/>
      <c r="R89" s="483"/>
      <c r="S89" s="483"/>
      <c r="T89" s="483"/>
    </row>
    <row r="90" spans="1:20" x14ac:dyDescent="0.25">
      <c r="A90" s="43">
        <v>2222</v>
      </c>
      <c r="B90" s="69" t="s">
        <v>99</v>
      </c>
      <c r="C90" s="358">
        <f t="shared" si="23"/>
        <v>4928</v>
      </c>
      <c r="D90" s="417">
        <v>4928</v>
      </c>
      <c r="E90" s="136"/>
      <c r="F90" s="419">
        <f t="shared" si="84"/>
        <v>4928</v>
      </c>
      <c r="G90" s="418"/>
      <c r="H90" s="72"/>
      <c r="I90" s="136">
        <f t="shared" si="85"/>
        <v>0</v>
      </c>
      <c r="J90" s="417"/>
      <c r="K90" s="136"/>
      <c r="L90" s="419">
        <f t="shared" si="86"/>
        <v>0</v>
      </c>
      <c r="M90" s="418"/>
      <c r="N90" s="72"/>
      <c r="O90" s="136">
        <f t="shared" si="87"/>
        <v>0</v>
      </c>
      <c r="P90" s="419"/>
      <c r="Q90" s="311"/>
      <c r="R90" s="483"/>
      <c r="S90" s="483"/>
      <c r="T90" s="483"/>
    </row>
    <row r="91" spans="1:20" x14ac:dyDescent="0.25">
      <c r="A91" s="43">
        <v>2223</v>
      </c>
      <c r="B91" s="69" t="s">
        <v>100</v>
      </c>
      <c r="C91" s="358">
        <f t="shared" si="23"/>
        <v>5438</v>
      </c>
      <c r="D91" s="417">
        <v>5438</v>
      </c>
      <c r="E91" s="136"/>
      <c r="F91" s="419">
        <f t="shared" si="84"/>
        <v>5438</v>
      </c>
      <c r="G91" s="418"/>
      <c r="H91" s="72"/>
      <c r="I91" s="136">
        <f t="shared" si="85"/>
        <v>0</v>
      </c>
      <c r="J91" s="417"/>
      <c r="K91" s="136"/>
      <c r="L91" s="419">
        <f t="shared" si="86"/>
        <v>0</v>
      </c>
      <c r="M91" s="418"/>
      <c r="N91" s="72"/>
      <c r="O91" s="136">
        <f t="shared" si="87"/>
        <v>0</v>
      </c>
      <c r="P91" s="419"/>
      <c r="Q91" s="311"/>
      <c r="R91" s="483"/>
      <c r="S91" s="483"/>
      <c r="T91" s="483"/>
    </row>
    <row r="92" spans="1:20" ht="48" x14ac:dyDescent="0.25">
      <c r="A92" s="43">
        <v>2224</v>
      </c>
      <c r="B92" s="69" t="s">
        <v>101</v>
      </c>
      <c r="C92" s="358">
        <f t="shared" si="23"/>
        <v>304</v>
      </c>
      <c r="D92" s="417">
        <v>304</v>
      </c>
      <c r="E92" s="136"/>
      <c r="F92" s="419">
        <f t="shared" si="84"/>
        <v>304</v>
      </c>
      <c r="G92" s="418"/>
      <c r="H92" s="72"/>
      <c r="I92" s="136">
        <f t="shared" si="85"/>
        <v>0</v>
      </c>
      <c r="J92" s="417"/>
      <c r="K92" s="136"/>
      <c r="L92" s="419">
        <f t="shared" si="86"/>
        <v>0</v>
      </c>
      <c r="M92" s="418"/>
      <c r="N92" s="72"/>
      <c r="O92" s="136">
        <f t="shared" si="87"/>
        <v>0</v>
      </c>
      <c r="P92" s="419"/>
      <c r="Q92" s="311"/>
      <c r="R92" s="483"/>
      <c r="S92" s="483"/>
      <c r="T92" s="483"/>
    </row>
    <row r="93" spans="1:20" ht="24" hidden="1" x14ac:dyDescent="0.25">
      <c r="A93" s="43">
        <v>2229</v>
      </c>
      <c r="B93" s="69" t="s">
        <v>102</v>
      </c>
      <c r="C93" s="358">
        <f t="shared" si="23"/>
        <v>0</v>
      </c>
      <c r="D93" s="417"/>
      <c r="E93" s="72"/>
      <c r="F93" s="137">
        <f t="shared" si="84"/>
        <v>0</v>
      </c>
      <c r="G93" s="418"/>
      <c r="H93" s="72"/>
      <c r="I93" s="136">
        <f t="shared" si="85"/>
        <v>0</v>
      </c>
      <c r="J93" s="417"/>
      <c r="K93" s="72"/>
      <c r="L93" s="137">
        <f t="shared" si="86"/>
        <v>0</v>
      </c>
      <c r="M93" s="418"/>
      <c r="N93" s="72"/>
      <c r="O93" s="136">
        <f t="shared" si="87"/>
        <v>0</v>
      </c>
      <c r="P93" s="419"/>
      <c r="Q93" s="311"/>
      <c r="R93" s="483"/>
      <c r="S93" s="483"/>
      <c r="T93" s="483"/>
    </row>
    <row r="94" spans="1:20" ht="36" x14ac:dyDescent="0.25">
      <c r="A94" s="138">
        <v>2230</v>
      </c>
      <c r="B94" s="69" t="s">
        <v>103</v>
      </c>
      <c r="C94" s="358">
        <f t="shared" si="23"/>
        <v>985</v>
      </c>
      <c r="D94" s="70">
        <f>SUM(D95:D101)</f>
        <v>985</v>
      </c>
      <c r="E94" s="139">
        <f t="shared" ref="E94" si="88">SUM(E95:E101)</f>
        <v>0</v>
      </c>
      <c r="F94" s="421">
        <f>SUM(F95:F101)</f>
        <v>985</v>
      </c>
      <c r="G94" s="420">
        <f>SUM(G95:G101)</f>
        <v>0</v>
      </c>
      <c r="H94" s="135">
        <f t="shared" ref="H94:I94" si="89">SUM(H95:H101)</f>
        <v>0</v>
      </c>
      <c r="I94" s="139">
        <f t="shared" si="89"/>
        <v>0</v>
      </c>
      <c r="J94" s="70">
        <f>SUM(J95:J101)</f>
        <v>0</v>
      </c>
      <c r="K94" s="139">
        <f t="shared" ref="K94:N94" si="90">SUM(K95:K101)</f>
        <v>0</v>
      </c>
      <c r="L94" s="421">
        <f t="shared" si="90"/>
        <v>0</v>
      </c>
      <c r="M94" s="420">
        <f t="shared" si="90"/>
        <v>0</v>
      </c>
      <c r="N94" s="135">
        <f t="shared" si="90"/>
        <v>0</v>
      </c>
      <c r="O94" s="139">
        <f>SUM(O95:O101)</f>
        <v>0</v>
      </c>
      <c r="P94" s="421"/>
      <c r="Q94" s="311"/>
      <c r="R94" s="483"/>
      <c r="S94" s="483"/>
      <c r="T94" s="483"/>
    </row>
    <row r="95" spans="1:20" ht="24" hidden="1" x14ac:dyDescent="0.25">
      <c r="A95" s="43">
        <v>2231</v>
      </c>
      <c r="B95" s="69" t="s">
        <v>104</v>
      </c>
      <c r="C95" s="358">
        <f t="shared" si="23"/>
        <v>0</v>
      </c>
      <c r="D95" s="417"/>
      <c r="E95" s="72"/>
      <c r="F95" s="137">
        <f t="shared" ref="F95:F101" si="91">D95+E95</f>
        <v>0</v>
      </c>
      <c r="G95" s="418"/>
      <c r="H95" s="72"/>
      <c r="I95" s="136">
        <f t="shared" ref="I95:I101" si="92">G95+H95</f>
        <v>0</v>
      </c>
      <c r="J95" s="417"/>
      <c r="K95" s="72"/>
      <c r="L95" s="137">
        <f t="shared" ref="L95:L101" si="93">J95+K95</f>
        <v>0</v>
      </c>
      <c r="M95" s="418"/>
      <c r="N95" s="72"/>
      <c r="O95" s="136">
        <f t="shared" ref="O95:O101" si="94">M95+N95</f>
        <v>0</v>
      </c>
      <c r="P95" s="419"/>
      <c r="Q95" s="311"/>
      <c r="R95" s="483"/>
      <c r="S95" s="483"/>
      <c r="T95" s="483"/>
    </row>
    <row r="96" spans="1:20" ht="36" hidden="1" x14ac:dyDescent="0.25">
      <c r="A96" s="43">
        <v>2232</v>
      </c>
      <c r="B96" s="69" t="s">
        <v>105</v>
      </c>
      <c r="C96" s="358">
        <f t="shared" si="23"/>
        <v>0</v>
      </c>
      <c r="D96" s="417"/>
      <c r="E96" s="72"/>
      <c r="F96" s="137">
        <f t="shared" si="91"/>
        <v>0</v>
      </c>
      <c r="G96" s="418"/>
      <c r="H96" s="72"/>
      <c r="I96" s="136">
        <f t="shared" si="92"/>
        <v>0</v>
      </c>
      <c r="J96" s="417"/>
      <c r="K96" s="72"/>
      <c r="L96" s="137">
        <f t="shared" si="93"/>
        <v>0</v>
      </c>
      <c r="M96" s="418"/>
      <c r="N96" s="72"/>
      <c r="O96" s="136">
        <f t="shared" si="94"/>
        <v>0</v>
      </c>
      <c r="P96" s="419"/>
      <c r="Q96" s="311"/>
      <c r="R96" s="483"/>
      <c r="S96" s="483"/>
      <c r="T96" s="483"/>
    </row>
    <row r="97" spans="1:20" ht="24" hidden="1" x14ac:dyDescent="0.25">
      <c r="A97" s="37">
        <v>2233</v>
      </c>
      <c r="B97" s="63" t="s">
        <v>106</v>
      </c>
      <c r="C97" s="353">
        <f t="shared" si="23"/>
        <v>0</v>
      </c>
      <c r="D97" s="377"/>
      <c r="E97" s="66"/>
      <c r="F97" s="134">
        <f t="shared" si="91"/>
        <v>0</v>
      </c>
      <c r="G97" s="376"/>
      <c r="H97" s="66"/>
      <c r="I97" s="133">
        <f t="shared" si="92"/>
        <v>0</v>
      </c>
      <c r="J97" s="377"/>
      <c r="K97" s="66"/>
      <c r="L97" s="134">
        <f t="shared" si="93"/>
        <v>0</v>
      </c>
      <c r="M97" s="376"/>
      <c r="N97" s="66"/>
      <c r="O97" s="133">
        <f t="shared" si="94"/>
        <v>0</v>
      </c>
      <c r="P97" s="416"/>
      <c r="Q97" s="311"/>
      <c r="R97" s="483"/>
      <c r="S97" s="483"/>
      <c r="T97" s="483"/>
    </row>
    <row r="98" spans="1:20" ht="36" x14ac:dyDescent="0.25">
      <c r="A98" s="43">
        <v>2234</v>
      </c>
      <c r="B98" s="69" t="s">
        <v>107</v>
      </c>
      <c r="C98" s="358">
        <f t="shared" si="23"/>
        <v>70</v>
      </c>
      <c r="D98" s="417">
        <v>70</v>
      </c>
      <c r="E98" s="136"/>
      <c r="F98" s="419">
        <f t="shared" si="91"/>
        <v>70</v>
      </c>
      <c r="G98" s="418"/>
      <c r="H98" s="72"/>
      <c r="I98" s="136">
        <f t="shared" si="92"/>
        <v>0</v>
      </c>
      <c r="J98" s="417"/>
      <c r="K98" s="136"/>
      <c r="L98" s="419">
        <f t="shared" si="93"/>
        <v>0</v>
      </c>
      <c r="M98" s="418"/>
      <c r="N98" s="72"/>
      <c r="O98" s="136">
        <f t="shared" si="94"/>
        <v>0</v>
      </c>
      <c r="P98" s="419"/>
      <c r="Q98" s="311"/>
      <c r="R98" s="483"/>
      <c r="S98" s="483"/>
      <c r="T98" s="483"/>
    </row>
    <row r="99" spans="1:20" ht="24" x14ac:dyDescent="0.25">
      <c r="A99" s="43">
        <v>2235</v>
      </c>
      <c r="B99" s="69" t="s">
        <v>108</v>
      </c>
      <c r="C99" s="358">
        <f t="shared" si="23"/>
        <v>540</v>
      </c>
      <c r="D99" s="417">
        <v>540</v>
      </c>
      <c r="E99" s="136"/>
      <c r="F99" s="419">
        <f t="shared" si="91"/>
        <v>540</v>
      </c>
      <c r="G99" s="418"/>
      <c r="H99" s="72"/>
      <c r="I99" s="136">
        <f t="shared" si="92"/>
        <v>0</v>
      </c>
      <c r="J99" s="417"/>
      <c r="K99" s="136"/>
      <c r="L99" s="419">
        <f t="shared" si="93"/>
        <v>0</v>
      </c>
      <c r="M99" s="418"/>
      <c r="N99" s="72"/>
      <c r="O99" s="136">
        <f t="shared" si="94"/>
        <v>0</v>
      </c>
      <c r="P99" s="419"/>
      <c r="Q99" s="311"/>
      <c r="R99" s="483"/>
      <c r="S99" s="483"/>
      <c r="T99" s="483"/>
    </row>
    <row r="100" spans="1:20" hidden="1" x14ac:dyDescent="0.25">
      <c r="A100" s="43">
        <v>2236</v>
      </c>
      <c r="B100" s="69" t="s">
        <v>109</v>
      </c>
      <c r="C100" s="358">
        <f t="shared" si="23"/>
        <v>0</v>
      </c>
      <c r="D100" s="417"/>
      <c r="E100" s="72"/>
      <c r="F100" s="137">
        <f t="shared" si="91"/>
        <v>0</v>
      </c>
      <c r="G100" s="418"/>
      <c r="H100" s="72"/>
      <c r="I100" s="136">
        <f t="shared" si="92"/>
        <v>0</v>
      </c>
      <c r="J100" s="417"/>
      <c r="K100" s="72"/>
      <c r="L100" s="137">
        <f t="shared" si="93"/>
        <v>0</v>
      </c>
      <c r="M100" s="418"/>
      <c r="N100" s="72"/>
      <c r="O100" s="136">
        <f t="shared" si="94"/>
        <v>0</v>
      </c>
      <c r="P100" s="419"/>
      <c r="Q100" s="311"/>
      <c r="R100" s="483"/>
      <c r="S100" s="483"/>
      <c r="T100" s="483"/>
    </row>
    <row r="101" spans="1:20" ht="24" x14ac:dyDescent="0.25">
      <c r="A101" s="43">
        <v>2239</v>
      </c>
      <c r="B101" s="69" t="s">
        <v>110</v>
      </c>
      <c r="C101" s="358">
        <f t="shared" si="23"/>
        <v>375</v>
      </c>
      <c r="D101" s="417">
        <v>375</v>
      </c>
      <c r="E101" s="136"/>
      <c r="F101" s="419">
        <f t="shared" si="91"/>
        <v>375</v>
      </c>
      <c r="G101" s="418"/>
      <c r="H101" s="72"/>
      <c r="I101" s="136">
        <f t="shared" si="92"/>
        <v>0</v>
      </c>
      <c r="J101" s="417"/>
      <c r="K101" s="136"/>
      <c r="L101" s="419">
        <f t="shared" si="93"/>
        <v>0</v>
      </c>
      <c r="M101" s="418"/>
      <c r="N101" s="72"/>
      <c r="O101" s="136">
        <f t="shared" si="94"/>
        <v>0</v>
      </c>
      <c r="P101" s="419"/>
      <c r="Q101" s="311"/>
      <c r="R101" s="483"/>
      <c r="S101" s="483"/>
      <c r="T101" s="483"/>
    </row>
    <row r="102" spans="1:20" ht="36" x14ac:dyDescent="0.25">
      <c r="A102" s="138">
        <v>2240</v>
      </c>
      <c r="B102" s="69" t="s">
        <v>111</v>
      </c>
      <c r="C102" s="358">
        <f t="shared" si="23"/>
        <v>2101</v>
      </c>
      <c r="D102" s="70">
        <f>SUM(D103:D110)</f>
        <v>2101</v>
      </c>
      <c r="E102" s="139">
        <f t="shared" ref="E102" si="95">SUM(E103:E110)</f>
        <v>0</v>
      </c>
      <c r="F102" s="421">
        <f>SUM(F103:F110)</f>
        <v>2101</v>
      </c>
      <c r="G102" s="420">
        <f>SUM(G103:G110)</f>
        <v>0</v>
      </c>
      <c r="H102" s="135">
        <f t="shared" ref="H102:I102" si="96">SUM(H103:H110)</f>
        <v>0</v>
      </c>
      <c r="I102" s="139">
        <f t="shared" si="96"/>
        <v>0</v>
      </c>
      <c r="J102" s="70">
        <f>SUM(J103:J110)</f>
        <v>0</v>
      </c>
      <c r="K102" s="139">
        <f t="shared" ref="K102:N102" si="97">SUM(K103:K110)</f>
        <v>0</v>
      </c>
      <c r="L102" s="421">
        <f t="shared" si="97"/>
        <v>0</v>
      </c>
      <c r="M102" s="420">
        <f t="shared" si="97"/>
        <v>0</v>
      </c>
      <c r="N102" s="135">
        <f t="shared" si="97"/>
        <v>0</v>
      </c>
      <c r="O102" s="139">
        <f>SUM(O103:O110)</f>
        <v>0</v>
      </c>
      <c r="P102" s="421"/>
      <c r="Q102" s="311"/>
      <c r="R102" s="483"/>
      <c r="S102" s="483"/>
      <c r="T102" s="483"/>
    </row>
    <row r="103" spans="1:20" hidden="1" x14ac:dyDescent="0.25">
      <c r="A103" s="43">
        <v>2241</v>
      </c>
      <c r="B103" s="69" t="s">
        <v>112</v>
      </c>
      <c r="C103" s="358">
        <f t="shared" si="23"/>
        <v>0</v>
      </c>
      <c r="D103" s="417"/>
      <c r="E103" s="72"/>
      <c r="F103" s="137">
        <f t="shared" ref="F103:F110" si="98">D103+E103</f>
        <v>0</v>
      </c>
      <c r="G103" s="418"/>
      <c r="H103" s="72"/>
      <c r="I103" s="136">
        <f t="shared" ref="I103:I110" si="99">G103+H103</f>
        <v>0</v>
      </c>
      <c r="J103" s="417"/>
      <c r="K103" s="72"/>
      <c r="L103" s="137">
        <f t="shared" ref="L103:L110" si="100">J103+K103</f>
        <v>0</v>
      </c>
      <c r="M103" s="418"/>
      <c r="N103" s="72"/>
      <c r="O103" s="136">
        <f t="shared" ref="O103:O110" si="101">M103+N103</f>
        <v>0</v>
      </c>
      <c r="P103" s="419"/>
      <c r="Q103" s="311"/>
      <c r="R103" s="483"/>
      <c r="S103" s="483"/>
      <c r="T103" s="483"/>
    </row>
    <row r="104" spans="1:20" ht="24" hidden="1" x14ac:dyDescent="0.25">
      <c r="A104" s="43">
        <v>2242</v>
      </c>
      <c r="B104" s="69" t="s">
        <v>113</v>
      </c>
      <c r="C104" s="358">
        <f t="shared" si="23"/>
        <v>0</v>
      </c>
      <c r="D104" s="417"/>
      <c r="E104" s="72"/>
      <c r="F104" s="137">
        <f t="shared" si="98"/>
        <v>0</v>
      </c>
      <c r="G104" s="418"/>
      <c r="H104" s="72"/>
      <c r="I104" s="136">
        <f t="shared" si="99"/>
        <v>0</v>
      </c>
      <c r="J104" s="417"/>
      <c r="K104" s="72"/>
      <c r="L104" s="137">
        <f t="shared" si="100"/>
        <v>0</v>
      </c>
      <c r="M104" s="418"/>
      <c r="N104" s="72"/>
      <c r="O104" s="136">
        <f t="shared" si="101"/>
        <v>0</v>
      </c>
      <c r="P104" s="419"/>
      <c r="Q104" s="311"/>
      <c r="R104" s="483"/>
      <c r="S104" s="483"/>
      <c r="T104" s="483"/>
    </row>
    <row r="105" spans="1:20" ht="24" x14ac:dyDescent="0.25">
      <c r="A105" s="43">
        <v>2243</v>
      </c>
      <c r="B105" s="69" t="s">
        <v>114</v>
      </c>
      <c r="C105" s="358">
        <f t="shared" si="23"/>
        <v>460</v>
      </c>
      <c r="D105" s="417">
        <v>460</v>
      </c>
      <c r="E105" s="136"/>
      <c r="F105" s="419">
        <f t="shared" si="98"/>
        <v>460</v>
      </c>
      <c r="G105" s="418"/>
      <c r="H105" s="72"/>
      <c r="I105" s="136">
        <f t="shared" si="99"/>
        <v>0</v>
      </c>
      <c r="J105" s="417"/>
      <c r="K105" s="136"/>
      <c r="L105" s="419">
        <f t="shared" si="100"/>
        <v>0</v>
      </c>
      <c r="M105" s="418"/>
      <c r="N105" s="72"/>
      <c r="O105" s="136">
        <f t="shared" si="101"/>
        <v>0</v>
      </c>
      <c r="P105" s="419"/>
      <c r="Q105" s="311"/>
      <c r="R105" s="483"/>
      <c r="S105" s="483"/>
      <c r="T105" s="483"/>
    </row>
    <row r="106" spans="1:20" x14ac:dyDescent="0.25">
      <c r="A106" s="43">
        <v>2244</v>
      </c>
      <c r="B106" s="69" t="s">
        <v>115</v>
      </c>
      <c r="C106" s="358">
        <f t="shared" si="23"/>
        <v>806</v>
      </c>
      <c r="D106" s="417">
        <v>806</v>
      </c>
      <c r="E106" s="136"/>
      <c r="F106" s="419">
        <f t="shared" si="98"/>
        <v>806</v>
      </c>
      <c r="G106" s="418"/>
      <c r="H106" s="72"/>
      <c r="I106" s="136">
        <f t="shared" si="99"/>
        <v>0</v>
      </c>
      <c r="J106" s="417"/>
      <c r="K106" s="136"/>
      <c r="L106" s="419">
        <f t="shared" si="100"/>
        <v>0</v>
      </c>
      <c r="M106" s="418"/>
      <c r="N106" s="72"/>
      <c r="O106" s="136">
        <f t="shared" si="101"/>
        <v>0</v>
      </c>
      <c r="P106" s="419"/>
      <c r="Q106" s="311"/>
      <c r="R106" s="483"/>
      <c r="S106" s="483"/>
      <c r="T106" s="483"/>
    </row>
    <row r="107" spans="1:20" ht="24" hidden="1" x14ac:dyDescent="0.25">
      <c r="A107" s="43">
        <v>2246</v>
      </c>
      <c r="B107" s="69" t="s">
        <v>116</v>
      </c>
      <c r="C107" s="358">
        <f t="shared" si="23"/>
        <v>0</v>
      </c>
      <c r="D107" s="417"/>
      <c r="E107" s="72"/>
      <c r="F107" s="137">
        <f t="shared" si="98"/>
        <v>0</v>
      </c>
      <c r="G107" s="418"/>
      <c r="H107" s="72"/>
      <c r="I107" s="136">
        <f t="shared" si="99"/>
        <v>0</v>
      </c>
      <c r="J107" s="417"/>
      <c r="K107" s="72"/>
      <c r="L107" s="137">
        <f t="shared" si="100"/>
        <v>0</v>
      </c>
      <c r="M107" s="418"/>
      <c r="N107" s="72"/>
      <c r="O107" s="136">
        <f t="shared" si="101"/>
        <v>0</v>
      </c>
      <c r="P107" s="419"/>
      <c r="Q107" s="311"/>
      <c r="R107" s="483"/>
      <c r="S107" s="483"/>
      <c r="T107" s="483"/>
    </row>
    <row r="108" spans="1:20" x14ac:dyDescent="0.25">
      <c r="A108" s="43">
        <v>2247</v>
      </c>
      <c r="B108" s="69" t="s">
        <v>117</v>
      </c>
      <c r="C108" s="358">
        <f t="shared" si="23"/>
        <v>385</v>
      </c>
      <c r="D108" s="417">
        <v>385</v>
      </c>
      <c r="E108" s="136"/>
      <c r="F108" s="419">
        <f t="shared" si="98"/>
        <v>385</v>
      </c>
      <c r="G108" s="418"/>
      <c r="H108" s="72"/>
      <c r="I108" s="136">
        <f t="shared" si="99"/>
        <v>0</v>
      </c>
      <c r="J108" s="417"/>
      <c r="K108" s="136"/>
      <c r="L108" s="419">
        <f t="shared" si="100"/>
        <v>0</v>
      </c>
      <c r="M108" s="418"/>
      <c r="N108" s="72"/>
      <c r="O108" s="136">
        <f t="shared" si="101"/>
        <v>0</v>
      </c>
      <c r="P108" s="419"/>
      <c r="Q108" s="311"/>
      <c r="R108" s="483"/>
      <c r="S108" s="483"/>
      <c r="T108" s="483"/>
    </row>
    <row r="109" spans="1:20" ht="24" hidden="1" x14ac:dyDescent="0.25">
      <c r="A109" s="43">
        <v>2248</v>
      </c>
      <c r="B109" s="69" t="s">
        <v>118</v>
      </c>
      <c r="C109" s="358">
        <f t="shared" si="23"/>
        <v>0</v>
      </c>
      <c r="D109" s="417"/>
      <c r="E109" s="72"/>
      <c r="F109" s="137">
        <f t="shared" si="98"/>
        <v>0</v>
      </c>
      <c r="G109" s="418"/>
      <c r="H109" s="72"/>
      <c r="I109" s="136">
        <f t="shared" si="99"/>
        <v>0</v>
      </c>
      <c r="J109" s="417"/>
      <c r="K109" s="72"/>
      <c r="L109" s="137">
        <f t="shared" si="100"/>
        <v>0</v>
      </c>
      <c r="M109" s="418"/>
      <c r="N109" s="72"/>
      <c r="O109" s="136">
        <f t="shared" si="101"/>
        <v>0</v>
      </c>
      <c r="P109" s="419"/>
      <c r="Q109" s="311"/>
      <c r="R109" s="483"/>
      <c r="S109" s="483"/>
      <c r="T109" s="483"/>
    </row>
    <row r="110" spans="1:20" ht="24" x14ac:dyDescent="0.25">
      <c r="A110" s="43">
        <v>2249</v>
      </c>
      <c r="B110" s="69" t="s">
        <v>119</v>
      </c>
      <c r="C110" s="358">
        <f t="shared" si="23"/>
        <v>450</v>
      </c>
      <c r="D110" s="417">
        <v>450</v>
      </c>
      <c r="E110" s="136"/>
      <c r="F110" s="419">
        <f t="shared" si="98"/>
        <v>450</v>
      </c>
      <c r="G110" s="418"/>
      <c r="H110" s="72"/>
      <c r="I110" s="136">
        <f t="shared" si="99"/>
        <v>0</v>
      </c>
      <c r="J110" s="417"/>
      <c r="K110" s="136"/>
      <c r="L110" s="419">
        <f t="shared" si="100"/>
        <v>0</v>
      </c>
      <c r="M110" s="418"/>
      <c r="N110" s="72"/>
      <c r="O110" s="136">
        <f t="shared" si="101"/>
        <v>0</v>
      </c>
      <c r="P110" s="419"/>
      <c r="Q110" s="311"/>
      <c r="R110" s="483"/>
      <c r="S110" s="483"/>
      <c r="T110" s="483"/>
    </row>
    <row r="111" spans="1:20" x14ac:dyDescent="0.25">
      <c r="A111" s="138">
        <v>2250</v>
      </c>
      <c r="B111" s="69" t="s">
        <v>120</v>
      </c>
      <c r="C111" s="358">
        <f t="shared" si="23"/>
        <v>514</v>
      </c>
      <c r="D111" s="70">
        <f>SUM(D112:D114)</f>
        <v>514</v>
      </c>
      <c r="E111" s="139">
        <f t="shared" ref="E111" si="102">SUM(E112:E114)</f>
        <v>0</v>
      </c>
      <c r="F111" s="421">
        <f>SUM(F112:F114)</f>
        <v>514</v>
      </c>
      <c r="G111" s="420">
        <f>SUM(G112:G114)</f>
        <v>0</v>
      </c>
      <c r="H111" s="135">
        <f t="shared" ref="H111:I111" si="103">SUM(H112:H114)</f>
        <v>0</v>
      </c>
      <c r="I111" s="139">
        <f t="shared" si="103"/>
        <v>0</v>
      </c>
      <c r="J111" s="70">
        <f>SUM(J112:J114)</f>
        <v>0</v>
      </c>
      <c r="K111" s="139">
        <f t="shared" ref="K111:N111" si="104">SUM(K112:K114)</f>
        <v>0</v>
      </c>
      <c r="L111" s="421">
        <f t="shared" si="104"/>
        <v>0</v>
      </c>
      <c r="M111" s="420">
        <f t="shared" si="104"/>
        <v>0</v>
      </c>
      <c r="N111" s="135">
        <f t="shared" si="104"/>
        <v>0</v>
      </c>
      <c r="O111" s="139">
        <f>SUM(O112:O114)</f>
        <v>0</v>
      </c>
      <c r="P111" s="421"/>
      <c r="Q111" s="311"/>
      <c r="R111" s="483"/>
      <c r="S111" s="483"/>
      <c r="T111" s="483"/>
    </row>
    <row r="112" spans="1:20" x14ac:dyDescent="0.25">
      <c r="A112" s="43">
        <v>2251</v>
      </c>
      <c r="B112" s="69" t="s">
        <v>121</v>
      </c>
      <c r="C112" s="358">
        <f t="shared" si="23"/>
        <v>85</v>
      </c>
      <c r="D112" s="417">
        <v>85</v>
      </c>
      <c r="E112" s="136"/>
      <c r="F112" s="419">
        <f t="shared" ref="F112:F114" si="105">D112+E112</f>
        <v>85</v>
      </c>
      <c r="G112" s="418"/>
      <c r="H112" s="72"/>
      <c r="I112" s="136">
        <f t="shared" ref="I112:I114" si="106">G112+H112</f>
        <v>0</v>
      </c>
      <c r="J112" s="417"/>
      <c r="K112" s="136"/>
      <c r="L112" s="419">
        <f t="shared" ref="L112:L114" si="107">J112+K112</f>
        <v>0</v>
      </c>
      <c r="M112" s="418"/>
      <c r="N112" s="72"/>
      <c r="O112" s="136">
        <f t="shared" ref="O112:O114" si="108">M112+N112</f>
        <v>0</v>
      </c>
      <c r="P112" s="419"/>
      <c r="Q112" s="311"/>
      <c r="R112" s="483"/>
      <c r="S112" s="483"/>
      <c r="T112" s="483"/>
    </row>
    <row r="113" spans="1:20" ht="24" hidden="1" x14ac:dyDescent="0.25">
      <c r="A113" s="43">
        <v>2252</v>
      </c>
      <c r="B113" s="69" t="s">
        <v>122</v>
      </c>
      <c r="C113" s="358">
        <f t="shared" ref="C113:C176" si="109">SUM(F113,I113,L113,O113)</f>
        <v>0</v>
      </c>
      <c r="D113" s="417"/>
      <c r="E113" s="72"/>
      <c r="F113" s="137">
        <f t="shared" si="105"/>
        <v>0</v>
      </c>
      <c r="G113" s="418"/>
      <c r="H113" s="72"/>
      <c r="I113" s="136">
        <f t="shared" si="106"/>
        <v>0</v>
      </c>
      <c r="J113" s="417"/>
      <c r="K113" s="72"/>
      <c r="L113" s="137">
        <f t="shared" si="107"/>
        <v>0</v>
      </c>
      <c r="M113" s="418"/>
      <c r="N113" s="72"/>
      <c r="O113" s="136">
        <f t="shared" si="108"/>
        <v>0</v>
      </c>
      <c r="P113" s="419"/>
      <c r="Q113" s="311"/>
      <c r="R113" s="483"/>
      <c r="S113" s="483"/>
      <c r="T113" s="483"/>
    </row>
    <row r="114" spans="1:20" ht="24" x14ac:dyDescent="0.25">
      <c r="A114" s="43">
        <v>2259</v>
      </c>
      <c r="B114" s="69" t="s">
        <v>123</v>
      </c>
      <c r="C114" s="358">
        <f t="shared" si="109"/>
        <v>429</v>
      </c>
      <c r="D114" s="417">
        <v>429</v>
      </c>
      <c r="E114" s="136"/>
      <c r="F114" s="419">
        <f t="shared" si="105"/>
        <v>429</v>
      </c>
      <c r="G114" s="418"/>
      <c r="H114" s="72"/>
      <c r="I114" s="136">
        <f t="shared" si="106"/>
        <v>0</v>
      </c>
      <c r="J114" s="417"/>
      <c r="K114" s="136"/>
      <c r="L114" s="419">
        <f t="shared" si="107"/>
        <v>0</v>
      </c>
      <c r="M114" s="418"/>
      <c r="N114" s="72"/>
      <c r="O114" s="136">
        <f t="shared" si="108"/>
        <v>0</v>
      </c>
      <c r="P114" s="419"/>
      <c r="Q114" s="311"/>
      <c r="R114" s="483"/>
      <c r="S114" s="483"/>
      <c r="T114" s="483"/>
    </row>
    <row r="115" spans="1:20" x14ac:dyDescent="0.25">
      <c r="A115" s="138">
        <v>2260</v>
      </c>
      <c r="B115" s="69" t="s">
        <v>124</v>
      </c>
      <c r="C115" s="358">
        <f t="shared" si="109"/>
        <v>12940</v>
      </c>
      <c r="D115" s="70">
        <f>SUM(D116:D120)</f>
        <v>12940</v>
      </c>
      <c r="E115" s="139">
        <f t="shared" ref="E115" si="110">SUM(E116:E120)</f>
        <v>0</v>
      </c>
      <c r="F115" s="421">
        <f>SUM(F116:F120)</f>
        <v>12940</v>
      </c>
      <c r="G115" s="420">
        <f>SUM(G116:G120)</f>
        <v>0</v>
      </c>
      <c r="H115" s="135">
        <f t="shared" ref="H115:I115" si="111">SUM(H116:H120)</f>
        <v>0</v>
      </c>
      <c r="I115" s="139">
        <f t="shared" si="111"/>
        <v>0</v>
      </c>
      <c r="J115" s="70">
        <f>SUM(J116:J120)</f>
        <v>0</v>
      </c>
      <c r="K115" s="139">
        <f t="shared" ref="K115:N115" si="112">SUM(K116:K120)</f>
        <v>0</v>
      </c>
      <c r="L115" s="421">
        <f t="shared" si="112"/>
        <v>0</v>
      </c>
      <c r="M115" s="420">
        <f t="shared" si="112"/>
        <v>0</v>
      </c>
      <c r="N115" s="135">
        <f t="shared" si="112"/>
        <v>0</v>
      </c>
      <c r="O115" s="139">
        <f>SUM(O116:O120)</f>
        <v>0</v>
      </c>
      <c r="P115" s="421"/>
      <c r="Q115" s="311"/>
      <c r="R115" s="483"/>
      <c r="S115" s="483"/>
      <c r="T115" s="483"/>
    </row>
    <row r="116" spans="1:20" x14ac:dyDescent="0.25">
      <c r="A116" s="43">
        <v>2261</v>
      </c>
      <c r="B116" s="69" t="s">
        <v>125</v>
      </c>
      <c r="C116" s="358">
        <f t="shared" si="109"/>
        <v>7705</v>
      </c>
      <c r="D116" s="417">
        <v>7705</v>
      </c>
      <c r="E116" s="136"/>
      <c r="F116" s="419">
        <f t="shared" ref="F116:F120" si="113">D116+E116</f>
        <v>7705</v>
      </c>
      <c r="G116" s="418"/>
      <c r="H116" s="72"/>
      <c r="I116" s="136">
        <f t="shared" ref="I116:I120" si="114">G116+H116</f>
        <v>0</v>
      </c>
      <c r="J116" s="417"/>
      <c r="K116" s="136"/>
      <c r="L116" s="419">
        <f t="shared" ref="L116:L120" si="115">J116+K116</f>
        <v>0</v>
      </c>
      <c r="M116" s="418"/>
      <c r="N116" s="72"/>
      <c r="O116" s="136">
        <f t="shared" ref="O116:O120" si="116">M116+N116</f>
        <v>0</v>
      </c>
      <c r="P116" s="419"/>
      <c r="Q116" s="311"/>
      <c r="R116" s="483"/>
      <c r="S116" s="483"/>
      <c r="T116" s="483"/>
    </row>
    <row r="117" spans="1:20" hidden="1" x14ac:dyDescent="0.25">
      <c r="A117" s="43">
        <v>2262</v>
      </c>
      <c r="B117" s="69" t="s">
        <v>126</v>
      </c>
      <c r="C117" s="358">
        <f t="shared" si="109"/>
        <v>0</v>
      </c>
      <c r="D117" s="417"/>
      <c r="E117" s="72"/>
      <c r="F117" s="137">
        <f t="shared" si="113"/>
        <v>0</v>
      </c>
      <c r="G117" s="418"/>
      <c r="H117" s="72"/>
      <c r="I117" s="136">
        <f t="shared" si="114"/>
        <v>0</v>
      </c>
      <c r="J117" s="417"/>
      <c r="K117" s="72"/>
      <c r="L117" s="137">
        <f t="shared" si="115"/>
        <v>0</v>
      </c>
      <c r="M117" s="418"/>
      <c r="N117" s="72"/>
      <c r="O117" s="136">
        <f t="shared" si="116"/>
        <v>0</v>
      </c>
      <c r="P117" s="419"/>
      <c r="Q117" s="311"/>
      <c r="R117" s="483"/>
      <c r="S117" s="483"/>
      <c r="T117" s="483"/>
    </row>
    <row r="118" spans="1:20" x14ac:dyDescent="0.25">
      <c r="A118" s="43">
        <v>2263</v>
      </c>
      <c r="B118" s="69" t="s">
        <v>127</v>
      </c>
      <c r="C118" s="358">
        <f t="shared" si="109"/>
        <v>5218</v>
      </c>
      <c r="D118" s="417">
        <v>5218</v>
      </c>
      <c r="E118" s="136"/>
      <c r="F118" s="419">
        <f t="shared" si="113"/>
        <v>5218</v>
      </c>
      <c r="G118" s="418"/>
      <c r="H118" s="72"/>
      <c r="I118" s="136">
        <f t="shared" si="114"/>
        <v>0</v>
      </c>
      <c r="J118" s="417"/>
      <c r="K118" s="136"/>
      <c r="L118" s="419">
        <f t="shared" si="115"/>
        <v>0</v>
      </c>
      <c r="M118" s="418"/>
      <c r="N118" s="72"/>
      <c r="O118" s="136">
        <f t="shared" si="116"/>
        <v>0</v>
      </c>
      <c r="P118" s="419"/>
      <c r="Q118" s="311"/>
      <c r="R118" s="483"/>
      <c r="S118" s="483"/>
      <c r="T118" s="483"/>
    </row>
    <row r="119" spans="1:20" ht="24" hidden="1" x14ac:dyDescent="0.25">
      <c r="A119" s="43">
        <v>2264</v>
      </c>
      <c r="B119" s="69" t="s">
        <v>128</v>
      </c>
      <c r="C119" s="358">
        <f t="shared" si="109"/>
        <v>0</v>
      </c>
      <c r="D119" s="417"/>
      <c r="E119" s="72"/>
      <c r="F119" s="137">
        <f t="shared" si="113"/>
        <v>0</v>
      </c>
      <c r="G119" s="418"/>
      <c r="H119" s="72"/>
      <c r="I119" s="136">
        <f t="shared" si="114"/>
        <v>0</v>
      </c>
      <c r="J119" s="417"/>
      <c r="K119" s="72"/>
      <c r="L119" s="137">
        <f t="shared" si="115"/>
        <v>0</v>
      </c>
      <c r="M119" s="418"/>
      <c r="N119" s="72"/>
      <c r="O119" s="136">
        <f t="shared" si="116"/>
        <v>0</v>
      </c>
      <c r="P119" s="419"/>
      <c r="Q119" s="311"/>
      <c r="R119" s="483"/>
      <c r="S119" s="483"/>
      <c r="T119" s="483"/>
    </row>
    <row r="120" spans="1:20" x14ac:dyDescent="0.25">
      <c r="A120" s="43">
        <v>2269</v>
      </c>
      <c r="B120" s="69" t="s">
        <v>129</v>
      </c>
      <c r="C120" s="358">
        <f t="shared" si="109"/>
        <v>17</v>
      </c>
      <c r="D120" s="417">
        <v>17</v>
      </c>
      <c r="E120" s="136"/>
      <c r="F120" s="419">
        <f t="shared" si="113"/>
        <v>17</v>
      </c>
      <c r="G120" s="418"/>
      <c r="H120" s="72"/>
      <c r="I120" s="136">
        <f t="shared" si="114"/>
        <v>0</v>
      </c>
      <c r="J120" s="417"/>
      <c r="K120" s="136"/>
      <c r="L120" s="419">
        <f t="shared" si="115"/>
        <v>0</v>
      </c>
      <c r="M120" s="418"/>
      <c r="N120" s="72"/>
      <c r="O120" s="136">
        <f t="shared" si="116"/>
        <v>0</v>
      </c>
      <c r="P120" s="419"/>
      <c r="Q120" s="311"/>
      <c r="R120" s="483"/>
      <c r="S120" s="483"/>
      <c r="T120" s="483"/>
    </row>
    <row r="121" spans="1:20" x14ac:dyDescent="0.25">
      <c r="A121" s="138">
        <v>2270</v>
      </c>
      <c r="B121" s="69" t="s">
        <v>130</v>
      </c>
      <c r="C121" s="358">
        <f t="shared" si="109"/>
        <v>400</v>
      </c>
      <c r="D121" s="70">
        <f>SUM(D122:D126)</f>
        <v>400</v>
      </c>
      <c r="E121" s="139">
        <f t="shared" ref="E121" si="117">SUM(E122:E126)</f>
        <v>0</v>
      </c>
      <c r="F121" s="421">
        <f>SUM(F122:F126)</f>
        <v>400</v>
      </c>
      <c r="G121" s="420">
        <f>SUM(G122:G126)</f>
        <v>0</v>
      </c>
      <c r="H121" s="135">
        <f t="shared" ref="H121:I121" si="118">SUM(H122:H126)</f>
        <v>0</v>
      </c>
      <c r="I121" s="139">
        <f t="shared" si="118"/>
        <v>0</v>
      </c>
      <c r="J121" s="70">
        <f>SUM(J122:J126)</f>
        <v>0</v>
      </c>
      <c r="K121" s="139">
        <f t="shared" ref="K121:N121" si="119">SUM(K122:K126)</f>
        <v>0</v>
      </c>
      <c r="L121" s="421">
        <f t="shared" si="119"/>
        <v>0</v>
      </c>
      <c r="M121" s="420">
        <f t="shared" si="119"/>
        <v>0</v>
      </c>
      <c r="N121" s="135">
        <f t="shared" si="119"/>
        <v>0</v>
      </c>
      <c r="O121" s="139">
        <f>SUM(O122:O126)</f>
        <v>0</v>
      </c>
      <c r="P121" s="421"/>
      <c r="Q121" s="311"/>
      <c r="R121" s="483"/>
      <c r="S121" s="483"/>
      <c r="T121" s="483"/>
    </row>
    <row r="122" spans="1:20" hidden="1" x14ac:dyDescent="0.25">
      <c r="A122" s="43">
        <v>2272</v>
      </c>
      <c r="B122" s="148" t="s">
        <v>131</v>
      </c>
      <c r="C122" s="358">
        <f t="shared" si="109"/>
        <v>0</v>
      </c>
      <c r="D122" s="417"/>
      <c r="E122" s="72"/>
      <c r="F122" s="137">
        <f t="shared" ref="F122:F126" si="120">D122+E122</f>
        <v>0</v>
      </c>
      <c r="G122" s="418"/>
      <c r="H122" s="72"/>
      <c r="I122" s="136">
        <f t="shared" ref="I122:I126" si="121">G122+H122</f>
        <v>0</v>
      </c>
      <c r="J122" s="417"/>
      <c r="K122" s="72"/>
      <c r="L122" s="137">
        <f t="shared" ref="L122:L126" si="122">J122+K122</f>
        <v>0</v>
      </c>
      <c r="M122" s="418"/>
      <c r="N122" s="72"/>
      <c r="O122" s="136">
        <f t="shared" ref="O122:O126" si="123">M122+N122</f>
        <v>0</v>
      </c>
      <c r="P122" s="419"/>
      <c r="Q122" s="311"/>
      <c r="R122" s="483"/>
      <c r="S122" s="483"/>
      <c r="T122" s="483"/>
    </row>
    <row r="123" spans="1:20" ht="24" hidden="1" x14ac:dyDescent="0.25">
      <c r="A123" s="43">
        <v>2274</v>
      </c>
      <c r="B123" s="149" t="s">
        <v>132</v>
      </c>
      <c r="C123" s="358">
        <f t="shared" si="109"/>
        <v>0</v>
      </c>
      <c r="D123" s="417"/>
      <c r="E123" s="72"/>
      <c r="F123" s="137">
        <f t="shared" si="120"/>
        <v>0</v>
      </c>
      <c r="G123" s="418"/>
      <c r="H123" s="72"/>
      <c r="I123" s="136">
        <f t="shared" si="121"/>
        <v>0</v>
      </c>
      <c r="J123" s="417"/>
      <c r="K123" s="72"/>
      <c r="L123" s="137">
        <f t="shared" si="122"/>
        <v>0</v>
      </c>
      <c r="M123" s="418"/>
      <c r="N123" s="72"/>
      <c r="O123" s="136">
        <f t="shared" si="123"/>
        <v>0</v>
      </c>
      <c r="P123" s="419"/>
      <c r="Q123" s="311"/>
      <c r="R123" s="483"/>
      <c r="S123" s="483"/>
      <c r="T123" s="483"/>
    </row>
    <row r="124" spans="1:20" ht="24" x14ac:dyDescent="0.25">
      <c r="A124" s="43">
        <v>2275</v>
      </c>
      <c r="B124" s="69" t="s">
        <v>133</v>
      </c>
      <c r="C124" s="358">
        <f t="shared" si="109"/>
        <v>400</v>
      </c>
      <c r="D124" s="417">
        <v>400</v>
      </c>
      <c r="E124" s="136"/>
      <c r="F124" s="419">
        <f t="shared" si="120"/>
        <v>400</v>
      </c>
      <c r="G124" s="418"/>
      <c r="H124" s="72"/>
      <c r="I124" s="136">
        <f t="shared" si="121"/>
        <v>0</v>
      </c>
      <c r="J124" s="417"/>
      <c r="K124" s="136"/>
      <c r="L124" s="419">
        <f t="shared" si="122"/>
        <v>0</v>
      </c>
      <c r="M124" s="418"/>
      <c r="N124" s="72"/>
      <c r="O124" s="136">
        <f t="shared" si="123"/>
        <v>0</v>
      </c>
      <c r="P124" s="419"/>
      <c r="Q124" s="311"/>
      <c r="R124" s="483"/>
      <c r="S124" s="483"/>
      <c r="T124" s="483"/>
    </row>
    <row r="125" spans="1:20" ht="36" hidden="1" x14ac:dyDescent="0.25">
      <c r="A125" s="43">
        <v>2276</v>
      </c>
      <c r="B125" s="69" t="s">
        <v>134</v>
      </c>
      <c r="C125" s="358">
        <f t="shared" si="109"/>
        <v>0</v>
      </c>
      <c r="D125" s="417"/>
      <c r="E125" s="72"/>
      <c r="F125" s="137">
        <f t="shared" si="120"/>
        <v>0</v>
      </c>
      <c r="G125" s="418"/>
      <c r="H125" s="72"/>
      <c r="I125" s="136">
        <f t="shared" si="121"/>
        <v>0</v>
      </c>
      <c r="J125" s="417"/>
      <c r="K125" s="72"/>
      <c r="L125" s="137">
        <f t="shared" si="122"/>
        <v>0</v>
      </c>
      <c r="M125" s="418"/>
      <c r="N125" s="72"/>
      <c r="O125" s="136">
        <f t="shared" si="123"/>
        <v>0</v>
      </c>
      <c r="P125" s="419"/>
      <c r="Q125" s="311"/>
      <c r="R125" s="483"/>
      <c r="S125" s="483"/>
      <c r="T125" s="483"/>
    </row>
    <row r="126" spans="1:20" ht="24" hidden="1" x14ac:dyDescent="0.25">
      <c r="A126" s="43">
        <v>2279</v>
      </c>
      <c r="B126" s="69" t="s">
        <v>135</v>
      </c>
      <c r="C126" s="358">
        <f t="shared" si="109"/>
        <v>0</v>
      </c>
      <c r="D126" s="417"/>
      <c r="E126" s="72"/>
      <c r="F126" s="137">
        <f t="shared" si="120"/>
        <v>0</v>
      </c>
      <c r="G126" s="418"/>
      <c r="H126" s="72"/>
      <c r="I126" s="136">
        <f t="shared" si="121"/>
        <v>0</v>
      </c>
      <c r="J126" s="417"/>
      <c r="K126" s="72"/>
      <c r="L126" s="137">
        <f t="shared" si="122"/>
        <v>0</v>
      </c>
      <c r="M126" s="418"/>
      <c r="N126" s="72"/>
      <c r="O126" s="136">
        <f t="shared" si="123"/>
        <v>0</v>
      </c>
      <c r="P126" s="419"/>
      <c r="Q126" s="311"/>
      <c r="R126" s="483"/>
      <c r="S126" s="483"/>
      <c r="T126" s="483"/>
    </row>
    <row r="127" spans="1:20" ht="24" hidden="1" x14ac:dyDescent="0.25">
      <c r="A127" s="477">
        <v>2280</v>
      </c>
      <c r="B127" s="63" t="s">
        <v>136</v>
      </c>
      <c r="C127" s="353">
        <f t="shared" si="109"/>
        <v>0</v>
      </c>
      <c r="D127" s="64">
        <f t="shared" ref="D127:O127" si="124">SUM(D128)</f>
        <v>0</v>
      </c>
      <c r="E127" s="132">
        <f t="shared" si="124"/>
        <v>0</v>
      </c>
      <c r="F127" s="146">
        <f t="shared" si="124"/>
        <v>0</v>
      </c>
      <c r="G127" s="426">
        <f t="shared" si="124"/>
        <v>0</v>
      </c>
      <c r="H127" s="132">
        <f t="shared" si="124"/>
        <v>0</v>
      </c>
      <c r="I127" s="150">
        <f t="shared" si="124"/>
        <v>0</v>
      </c>
      <c r="J127" s="64">
        <f t="shared" si="124"/>
        <v>0</v>
      </c>
      <c r="K127" s="132">
        <f t="shared" si="124"/>
        <v>0</v>
      </c>
      <c r="L127" s="146">
        <f t="shared" si="124"/>
        <v>0</v>
      </c>
      <c r="M127" s="426">
        <f t="shared" si="124"/>
        <v>0</v>
      </c>
      <c r="N127" s="132">
        <f t="shared" si="124"/>
        <v>0</v>
      </c>
      <c r="O127" s="139">
        <f t="shared" si="124"/>
        <v>0</v>
      </c>
      <c r="P127" s="421"/>
      <c r="Q127" s="311"/>
      <c r="R127" s="483"/>
      <c r="S127" s="483"/>
      <c r="T127" s="483"/>
    </row>
    <row r="128" spans="1:20" ht="24" hidden="1" x14ac:dyDescent="0.25">
      <c r="A128" s="43">
        <v>2283</v>
      </c>
      <c r="B128" s="69" t="s">
        <v>137</v>
      </c>
      <c r="C128" s="358">
        <f t="shared" si="109"/>
        <v>0</v>
      </c>
      <c r="D128" s="417"/>
      <c r="E128" s="72"/>
      <c r="F128" s="137">
        <f>D128+E128</f>
        <v>0</v>
      </c>
      <c r="G128" s="418"/>
      <c r="H128" s="72"/>
      <c r="I128" s="136">
        <f>G128+H128</f>
        <v>0</v>
      </c>
      <c r="J128" s="417"/>
      <c r="K128" s="72"/>
      <c r="L128" s="137">
        <f>J128+K128</f>
        <v>0</v>
      </c>
      <c r="M128" s="418"/>
      <c r="N128" s="72"/>
      <c r="O128" s="136">
        <f>M128+N128</f>
        <v>0</v>
      </c>
      <c r="P128" s="419"/>
      <c r="Q128" s="311"/>
      <c r="R128" s="483"/>
      <c r="S128" s="483"/>
      <c r="T128" s="483"/>
    </row>
    <row r="129" spans="1:20" ht="38.25" customHeight="1" x14ac:dyDescent="0.25">
      <c r="A129" s="55">
        <v>2300</v>
      </c>
      <c r="B129" s="127" t="s">
        <v>138</v>
      </c>
      <c r="C129" s="347">
        <f t="shared" si="109"/>
        <v>10700</v>
      </c>
      <c r="D129" s="56">
        <f>SUM(D130,D135,D139,D140,D143,D150,D158,D159,D162)</f>
        <v>9950</v>
      </c>
      <c r="E129" s="144">
        <f t="shared" ref="E129" si="125">SUM(E130,E135,E139,E140,E143,E150,E158,E159,E162)</f>
        <v>0</v>
      </c>
      <c r="F129" s="424">
        <f>SUM(F130,F135,F139,F140,F143,F150,F158,F159,F162)</f>
        <v>9950</v>
      </c>
      <c r="G129" s="412">
        <f>SUM(G130,G135,G139,G140,G143,G150,G158,G159,G162)</f>
        <v>0</v>
      </c>
      <c r="H129" s="57">
        <f t="shared" ref="H129:I129" si="126">SUM(H130,H135,H139,H140,H143,H150,H158,H159,H162)</f>
        <v>0</v>
      </c>
      <c r="I129" s="144">
        <f t="shared" si="126"/>
        <v>0</v>
      </c>
      <c r="J129" s="56">
        <f>SUM(J130,J135,J139,J140,J143,J150,J158,J159,J162)</f>
        <v>750</v>
      </c>
      <c r="K129" s="144">
        <f t="shared" ref="K129:N129" si="127">SUM(K130,K135,K139,K140,K143,K150,K158,K159,K162)</f>
        <v>0</v>
      </c>
      <c r="L129" s="424">
        <f t="shared" si="127"/>
        <v>750</v>
      </c>
      <c r="M129" s="412">
        <f t="shared" si="127"/>
        <v>0</v>
      </c>
      <c r="N129" s="57">
        <f t="shared" si="127"/>
        <v>0</v>
      </c>
      <c r="O129" s="144">
        <f>SUM(O130,O135,O139,O140,O143,O150,O158,O159,O162)</f>
        <v>0</v>
      </c>
      <c r="P129" s="424"/>
      <c r="Q129" s="311"/>
      <c r="R129" s="483"/>
      <c r="S129" s="483"/>
      <c r="T129" s="483"/>
    </row>
    <row r="130" spans="1:20" ht="24" x14ac:dyDescent="0.25">
      <c r="A130" s="477">
        <v>2310</v>
      </c>
      <c r="B130" s="63" t="s">
        <v>139</v>
      </c>
      <c r="C130" s="353">
        <f t="shared" si="109"/>
        <v>3295</v>
      </c>
      <c r="D130" s="64">
        <f t="shared" ref="D130:O130" si="128">SUM(D131:D134)</f>
        <v>3295</v>
      </c>
      <c r="E130" s="150">
        <f t="shared" si="128"/>
        <v>0</v>
      </c>
      <c r="F130" s="427">
        <f t="shared" si="128"/>
        <v>3295</v>
      </c>
      <c r="G130" s="426">
        <f t="shared" si="128"/>
        <v>0</v>
      </c>
      <c r="H130" s="132">
        <f t="shared" si="128"/>
        <v>0</v>
      </c>
      <c r="I130" s="150">
        <f t="shared" si="128"/>
        <v>0</v>
      </c>
      <c r="J130" s="64">
        <f t="shared" si="128"/>
        <v>0</v>
      </c>
      <c r="K130" s="150">
        <f t="shared" si="128"/>
        <v>0</v>
      </c>
      <c r="L130" s="427">
        <f t="shared" si="128"/>
        <v>0</v>
      </c>
      <c r="M130" s="426">
        <f t="shared" si="128"/>
        <v>0</v>
      </c>
      <c r="N130" s="132">
        <f t="shared" si="128"/>
        <v>0</v>
      </c>
      <c r="O130" s="150">
        <f t="shared" si="128"/>
        <v>0</v>
      </c>
      <c r="P130" s="427"/>
      <c r="Q130" s="311"/>
      <c r="R130" s="483"/>
      <c r="S130" s="483"/>
      <c r="T130" s="483"/>
    </row>
    <row r="131" spans="1:20" x14ac:dyDescent="0.25">
      <c r="A131" s="43">
        <v>2311</v>
      </c>
      <c r="B131" s="69" t="s">
        <v>140</v>
      </c>
      <c r="C131" s="358">
        <f t="shared" si="109"/>
        <v>1480</v>
      </c>
      <c r="D131" s="417">
        <v>1480</v>
      </c>
      <c r="E131" s="136"/>
      <c r="F131" s="419">
        <f t="shared" ref="F131:F134" si="129">D131+E131</f>
        <v>1480</v>
      </c>
      <c r="G131" s="418"/>
      <c r="H131" s="72"/>
      <c r="I131" s="136">
        <f t="shared" ref="I131:I134" si="130">G131+H131</f>
        <v>0</v>
      </c>
      <c r="J131" s="417"/>
      <c r="K131" s="136"/>
      <c r="L131" s="419">
        <f t="shared" ref="L131:L134" si="131">J131+K131</f>
        <v>0</v>
      </c>
      <c r="M131" s="418"/>
      <c r="N131" s="72"/>
      <c r="O131" s="136">
        <f t="shared" ref="O131:O134" si="132">M131+N131</f>
        <v>0</v>
      </c>
      <c r="P131" s="419"/>
      <c r="Q131" s="311"/>
      <c r="R131" s="483"/>
      <c r="S131" s="483"/>
      <c r="T131" s="483"/>
    </row>
    <row r="132" spans="1:20" x14ac:dyDescent="0.25">
      <c r="A132" s="43">
        <v>2312</v>
      </c>
      <c r="B132" s="69" t="s">
        <v>141</v>
      </c>
      <c r="C132" s="358">
        <f t="shared" si="109"/>
        <v>1515</v>
      </c>
      <c r="D132" s="417">
        <v>1515</v>
      </c>
      <c r="E132" s="136"/>
      <c r="F132" s="419">
        <f t="shared" si="129"/>
        <v>1515</v>
      </c>
      <c r="G132" s="418"/>
      <c r="H132" s="72"/>
      <c r="I132" s="136">
        <f t="shared" si="130"/>
        <v>0</v>
      </c>
      <c r="J132" s="417"/>
      <c r="K132" s="136"/>
      <c r="L132" s="419">
        <f t="shared" si="131"/>
        <v>0</v>
      </c>
      <c r="M132" s="418"/>
      <c r="N132" s="72"/>
      <c r="O132" s="136">
        <f t="shared" si="132"/>
        <v>0</v>
      </c>
      <c r="P132" s="419"/>
      <c r="Q132" s="311"/>
      <c r="R132" s="483"/>
      <c r="S132" s="483"/>
      <c r="T132" s="483"/>
    </row>
    <row r="133" spans="1:20" hidden="1" x14ac:dyDescent="0.25">
      <c r="A133" s="43">
        <v>2313</v>
      </c>
      <c r="B133" s="69" t="s">
        <v>142</v>
      </c>
      <c r="C133" s="358">
        <f t="shared" si="109"/>
        <v>0</v>
      </c>
      <c r="D133" s="417"/>
      <c r="E133" s="72"/>
      <c r="F133" s="137">
        <f t="shared" si="129"/>
        <v>0</v>
      </c>
      <c r="G133" s="418"/>
      <c r="H133" s="72"/>
      <c r="I133" s="136">
        <f t="shared" si="130"/>
        <v>0</v>
      </c>
      <c r="J133" s="417"/>
      <c r="K133" s="72"/>
      <c r="L133" s="137">
        <f t="shared" si="131"/>
        <v>0</v>
      </c>
      <c r="M133" s="418"/>
      <c r="N133" s="72"/>
      <c r="O133" s="136">
        <f t="shared" si="132"/>
        <v>0</v>
      </c>
      <c r="P133" s="419"/>
      <c r="Q133" s="311"/>
      <c r="R133" s="483"/>
      <c r="S133" s="483"/>
      <c r="T133" s="483"/>
    </row>
    <row r="134" spans="1:20" ht="47.25" customHeight="1" x14ac:dyDescent="0.25">
      <c r="A134" s="43">
        <v>2314</v>
      </c>
      <c r="B134" s="69" t="s">
        <v>143</v>
      </c>
      <c r="C134" s="358">
        <f t="shared" si="109"/>
        <v>300</v>
      </c>
      <c r="D134" s="417">
        <v>300</v>
      </c>
      <c r="E134" s="136"/>
      <c r="F134" s="419">
        <f t="shared" si="129"/>
        <v>300</v>
      </c>
      <c r="G134" s="418"/>
      <c r="H134" s="72"/>
      <c r="I134" s="136">
        <f t="shared" si="130"/>
        <v>0</v>
      </c>
      <c r="J134" s="417"/>
      <c r="K134" s="136"/>
      <c r="L134" s="419">
        <f t="shared" si="131"/>
        <v>0</v>
      </c>
      <c r="M134" s="418"/>
      <c r="N134" s="72"/>
      <c r="O134" s="136">
        <f t="shared" si="132"/>
        <v>0</v>
      </c>
      <c r="P134" s="419"/>
      <c r="Q134" s="311"/>
      <c r="R134" s="483"/>
      <c r="S134" s="483"/>
      <c r="T134" s="483"/>
    </row>
    <row r="135" spans="1:20" x14ac:dyDescent="0.25">
      <c r="A135" s="138">
        <v>2320</v>
      </c>
      <c r="B135" s="69" t="s">
        <v>144</v>
      </c>
      <c r="C135" s="358">
        <f t="shared" si="109"/>
        <v>955</v>
      </c>
      <c r="D135" s="70">
        <f>SUM(D136:D138)</f>
        <v>205</v>
      </c>
      <c r="E135" s="139">
        <f t="shared" ref="E135" si="133">SUM(E136:E138)</f>
        <v>0</v>
      </c>
      <c r="F135" s="421">
        <f>SUM(F136:F138)</f>
        <v>205</v>
      </c>
      <c r="G135" s="420">
        <f>SUM(G136:G138)</f>
        <v>0</v>
      </c>
      <c r="H135" s="135">
        <f t="shared" ref="H135:I135" si="134">SUM(H136:H138)</f>
        <v>0</v>
      </c>
      <c r="I135" s="139">
        <f t="shared" si="134"/>
        <v>0</v>
      </c>
      <c r="J135" s="70">
        <f>SUM(J136:J138)</f>
        <v>750</v>
      </c>
      <c r="K135" s="139">
        <f t="shared" ref="K135:N135" si="135">SUM(K136:K138)</f>
        <v>0</v>
      </c>
      <c r="L135" s="421">
        <f t="shared" si="135"/>
        <v>750</v>
      </c>
      <c r="M135" s="420">
        <f t="shared" si="135"/>
        <v>0</v>
      </c>
      <c r="N135" s="135">
        <f t="shared" si="135"/>
        <v>0</v>
      </c>
      <c r="O135" s="139">
        <f>SUM(O136:O138)</f>
        <v>0</v>
      </c>
      <c r="P135" s="421"/>
      <c r="Q135" s="311"/>
      <c r="R135" s="483"/>
      <c r="S135" s="483"/>
      <c r="T135" s="483"/>
    </row>
    <row r="136" spans="1:20" hidden="1" x14ac:dyDescent="0.25">
      <c r="A136" s="43">
        <v>2321</v>
      </c>
      <c r="B136" s="69" t="s">
        <v>145</v>
      </c>
      <c r="C136" s="358">
        <f t="shared" si="109"/>
        <v>0</v>
      </c>
      <c r="D136" s="417"/>
      <c r="E136" s="72"/>
      <c r="F136" s="137">
        <f t="shared" ref="F136:F139" si="136">D136+E136</f>
        <v>0</v>
      </c>
      <c r="G136" s="418"/>
      <c r="H136" s="72"/>
      <c r="I136" s="136">
        <f t="shared" ref="I136:I139" si="137">G136+H136</f>
        <v>0</v>
      </c>
      <c r="J136" s="417"/>
      <c r="K136" s="72"/>
      <c r="L136" s="137">
        <f t="shared" ref="L136:L139" si="138">J136+K136</f>
        <v>0</v>
      </c>
      <c r="M136" s="418"/>
      <c r="N136" s="72"/>
      <c r="O136" s="136">
        <f t="shared" ref="O136:O139" si="139">M136+N136</f>
        <v>0</v>
      </c>
      <c r="P136" s="419"/>
      <c r="Q136" s="311"/>
      <c r="R136" s="483"/>
      <c r="S136" s="483"/>
      <c r="T136" s="483"/>
    </row>
    <row r="137" spans="1:20" x14ac:dyDescent="0.25">
      <c r="A137" s="43">
        <v>2322</v>
      </c>
      <c r="B137" s="69" t="s">
        <v>146</v>
      </c>
      <c r="C137" s="358">
        <f t="shared" si="109"/>
        <v>955</v>
      </c>
      <c r="D137" s="417">
        <v>205</v>
      </c>
      <c r="E137" s="136"/>
      <c r="F137" s="419">
        <f t="shared" si="136"/>
        <v>205</v>
      </c>
      <c r="G137" s="418"/>
      <c r="H137" s="72"/>
      <c r="I137" s="136">
        <f t="shared" si="137"/>
        <v>0</v>
      </c>
      <c r="J137" s="417">
        <v>750</v>
      </c>
      <c r="K137" s="136"/>
      <c r="L137" s="419">
        <f t="shared" si="138"/>
        <v>750</v>
      </c>
      <c r="M137" s="418"/>
      <c r="N137" s="72"/>
      <c r="O137" s="136">
        <f t="shared" si="139"/>
        <v>0</v>
      </c>
      <c r="P137" s="419"/>
      <c r="Q137" s="311"/>
      <c r="R137" s="483"/>
      <c r="S137" s="483"/>
      <c r="T137" s="483"/>
    </row>
    <row r="138" spans="1:20" ht="10.5" hidden="1" customHeight="1" x14ac:dyDescent="0.25">
      <c r="A138" s="43">
        <v>2329</v>
      </c>
      <c r="B138" s="69" t="s">
        <v>147</v>
      </c>
      <c r="C138" s="358">
        <f t="shared" si="109"/>
        <v>0</v>
      </c>
      <c r="D138" s="417"/>
      <c r="E138" s="72"/>
      <c r="F138" s="137">
        <f t="shared" si="136"/>
        <v>0</v>
      </c>
      <c r="G138" s="418"/>
      <c r="H138" s="72"/>
      <c r="I138" s="136">
        <f t="shared" si="137"/>
        <v>0</v>
      </c>
      <c r="J138" s="417"/>
      <c r="K138" s="72"/>
      <c r="L138" s="137">
        <f t="shared" si="138"/>
        <v>0</v>
      </c>
      <c r="M138" s="418"/>
      <c r="N138" s="72"/>
      <c r="O138" s="136">
        <f t="shared" si="139"/>
        <v>0</v>
      </c>
      <c r="P138" s="419"/>
      <c r="Q138" s="311"/>
      <c r="R138" s="483"/>
      <c r="S138" s="483"/>
      <c r="T138" s="483"/>
    </row>
    <row r="139" spans="1:20" hidden="1" x14ac:dyDescent="0.25">
      <c r="A139" s="138">
        <v>2330</v>
      </c>
      <c r="B139" s="69" t="s">
        <v>148</v>
      </c>
      <c r="C139" s="358">
        <f t="shared" si="109"/>
        <v>0</v>
      </c>
      <c r="D139" s="417"/>
      <c r="E139" s="72"/>
      <c r="F139" s="137">
        <f t="shared" si="136"/>
        <v>0</v>
      </c>
      <c r="G139" s="418"/>
      <c r="H139" s="72"/>
      <c r="I139" s="136">
        <f t="shared" si="137"/>
        <v>0</v>
      </c>
      <c r="J139" s="417"/>
      <c r="K139" s="72"/>
      <c r="L139" s="137">
        <f t="shared" si="138"/>
        <v>0</v>
      </c>
      <c r="M139" s="418"/>
      <c r="N139" s="72"/>
      <c r="O139" s="136">
        <f t="shared" si="139"/>
        <v>0</v>
      </c>
      <c r="P139" s="419"/>
      <c r="Q139" s="311"/>
      <c r="R139" s="483"/>
      <c r="S139" s="483"/>
      <c r="T139" s="483"/>
    </row>
    <row r="140" spans="1:20" ht="48" x14ac:dyDescent="0.25">
      <c r="A140" s="138">
        <v>2340</v>
      </c>
      <c r="B140" s="69" t="s">
        <v>149</v>
      </c>
      <c r="C140" s="358">
        <f t="shared" si="109"/>
        <v>50</v>
      </c>
      <c r="D140" s="70">
        <f>SUM(D141:D142)</f>
        <v>50</v>
      </c>
      <c r="E140" s="139">
        <f t="shared" ref="E140" si="140">SUM(E141:E142)</f>
        <v>0</v>
      </c>
      <c r="F140" s="421">
        <f>SUM(F141:F142)</f>
        <v>50</v>
      </c>
      <c r="G140" s="420">
        <f>SUM(G141:G142)</f>
        <v>0</v>
      </c>
      <c r="H140" s="135">
        <f t="shared" ref="H140:I140" si="141">SUM(H141:H142)</f>
        <v>0</v>
      </c>
      <c r="I140" s="139">
        <f t="shared" si="141"/>
        <v>0</v>
      </c>
      <c r="J140" s="70">
        <f>SUM(J141:J142)</f>
        <v>0</v>
      </c>
      <c r="K140" s="139">
        <f t="shared" ref="K140:N140" si="142">SUM(K141:K142)</f>
        <v>0</v>
      </c>
      <c r="L140" s="421">
        <f t="shared" si="142"/>
        <v>0</v>
      </c>
      <c r="M140" s="420">
        <f t="shared" si="142"/>
        <v>0</v>
      </c>
      <c r="N140" s="135">
        <f t="shared" si="142"/>
        <v>0</v>
      </c>
      <c r="O140" s="139">
        <f>SUM(O141:O142)</f>
        <v>0</v>
      </c>
      <c r="P140" s="421"/>
      <c r="Q140" s="311"/>
      <c r="R140" s="483"/>
      <c r="S140" s="483"/>
      <c r="T140" s="483"/>
    </row>
    <row r="141" spans="1:20" x14ac:dyDescent="0.25">
      <c r="A141" s="43">
        <v>2341</v>
      </c>
      <c r="B141" s="69" t="s">
        <v>150</v>
      </c>
      <c r="C141" s="358">
        <f t="shared" si="109"/>
        <v>50</v>
      </c>
      <c r="D141" s="417">
        <v>50</v>
      </c>
      <c r="E141" s="136"/>
      <c r="F141" s="419">
        <f t="shared" ref="F141:F142" si="143">D141+E141</f>
        <v>50</v>
      </c>
      <c r="G141" s="418"/>
      <c r="H141" s="72"/>
      <c r="I141" s="136">
        <f t="shared" ref="I141:I142" si="144">G141+H141</f>
        <v>0</v>
      </c>
      <c r="J141" s="417"/>
      <c r="K141" s="136"/>
      <c r="L141" s="419">
        <f t="shared" ref="L141:L142" si="145">J141+K141</f>
        <v>0</v>
      </c>
      <c r="M141" s="418"/>
      <c r="N141" s="72"/>
      <c r="O141" s="136">
        <f t="shared" ref="O141:O142" si="146">M141+N141</f>
        <v>0</v>
      </c>
      <c r="P141" s="419"/>
      <c r="Q141" s="311"/>
      <c r="R141" s="483"/>
      <c r="S141" s="483"/>
      <c r="T141" s="483"/>
    </row>
    <row r="142" spans="1:20" ht="24" hidden="1" x14ac:dyDescent="0.25">
      <c r="A142" s="43">
        <v>2344</v>
      </c>
      <c r="B142" s="69" t="s">
        <v>151</v>
      </c>
      <c r="C142" s="358">
        <f t="shared" si="109"/>
        <v>0</v>
      </c>
      <c r="D142" s="417"/>
      <c r="E142" s="72"/>
      <c r="F142" s="137">
        <f t="shared" si="143"/>
        <v>0</v>
      </c>
      <c r="G142" s="418"/>
      <c r="H142" s="72"/>
      <c r="I142" s="136">
        <f t="shared" si="144"/>
        <v>0</v>
      </c>
      <c r="J142" s="417"/>
      <c r="K142" s="72"/>
      <c r="L142" s="137">
        <f t="shared" si="145"/>
        <v>0</v>
      </c>
      <c r="M142" s="418"/>
      <c r="N142" s="72"/>
      <c r="O142" s="136">
        <f t="shared" si="146"/>
        <v>0</v>
      </c>
      <c r="P142" s="419"/>
      <c r="Q142" s="311"/>
      <c r="R142" s="483"/>
      <c r="S142" s="483"/>
      <c r="T142" s="483"/>
    </row>
    <row r="143" spans="1:20" ht="24" x14ac:dyDescent="0.25">
      <c r="A143" s="129">
        <v>2350</v>
      </c>
      <c r="B143" s="93" t="s">
        <v>152</v>
      </c>
      <c r="C143" s="390">
        <f t="shared" si="109"/>
        <v>2240</v>
      </c>
      <c r="D143" s="99">
        <f>SUM(D144:D149)</f>
        <v>2240</v>
      </c>
      <c r="E143" s="130">
        <f t="shared" ref="E143" si="147">SUM(E144:E149)</f>
        <v>0</v>
      </c>
      <c r="F143" s="415">
        <f>SUM(F144:F149)</f>
        <v>2240</v>
      </c>
      <c r="G143" s="414">
        <f>SUM(G144:G149)</f>
        <v>0</v>
      </c>
      <c r="H143" s="100">
        <f t="shared" ref="H143:N143" si="148">SUM(H144:H149)</f>
        <v>0</v>
      </c>
      <c r="I143" s="130">
        <f t="shared" si="148"/>
        <v>0</v>
      </c>
      <c r="J143" s="99">
        <f>SUM(J144:J149)</f>
        <v>0</v>
      </c>
      <c r="K143" s="130">
        <f t="shared" si="148"/>
        <v>0</v>
      </c>
      <c r="L143" s="415">
        <f t="shared" si="148"/>
        <v>0</v>
      </c>
      <c r="M143" s="414">
        <f t="shared" si="148"/>
        <v>0</v>
      </c>
      <c r="N143" s="100">
        <f t="shared" si="148"/>
        <v>0</v>
      </c>
      <c r="O143" s="130">
        <f>SUM(O144:O149)</f>
        <v>0</v>
      </c>
      <c r="P143" s="415"/>
      <c r="Q143" s="311"/>
      <c r="R143" s="483"/>
      <c r="S143" s="483"/>
      <c r="T143" s="483"/>
    </row>
    <row r="144" spans="1:20" x14ac:dyDescent="0.25">
      <c r="A144" s="37">
        <v>2351</v>
      </c>
      <c r="B144" s="63" t="s">
        <v>153</v>
      </c>
      <c r="C144" s="353">
        <f t="shared" si="109"/>
        <v>600</v>
      </c>
      <c r="D144" s="377">
        <v>600</v>
      </c>
      <c r="E144" s="133"/>
      <c r="F144" s="416">
        <f t="shared" ref="F144:F149" si="149">D144+E144</f>
        <v>600</v>
      </c>
      <c r="G144" s="376"/>
      <c r="H144" s="66"/>
      <c r="I144" s="133">
        <f t="shared" ref="I144:I149" si="150">G144+H144</f>
        <v>0</v>
      </c>
      <c r="J144" s="377"/>
      <c r="K144" s="133"/>
      <c r="L144" s="416">
        <f t="shared" ref="L144:L149" si="151">J144+K144</f>
        <v>0</v>
      </c>
      <c r="M144" s="376"/>
      <c r="N144" s="66"/>
      <c r="O144" s="133">
        <f t="shared" ref="O144:O149" si="152">M144+N144</f>
        <v>0</v>
      </c>
      <c r="P144" s="416"/>
      <c r="Q144" s="311"/>
      <c r="R144" s="483"/>
      <c r="S144" s="483"/>
      <c r="T144" s="483"/>
    </row>
    <row r="145" spans="1:20" x14ac:dyDescent="0.25">
      <c r="A145" s="43">
        <v>2352</v>
      </c>
      <c r="B145" s="69" t="s">
        <v>154</v>
      </c>
      <c r="C145" s="358">
        <f t="shared" si="109"/>
        <v>1470</v>
      </c>
      <c r="D145" s="417">
        <v>1470</v>
      </c>
      <c r="E145" s="136"/>
      <c r="F145" s="419">
        <f t="shared" si="149"/>
        <v>1470</v>
      </c>
      <c r="G145" s="418"/>
      <c r="H145" s="72"/>
      <c r="I145" s="136">
        <f t="shared" si="150"/>
        <v>0</v>
      </c>
      <c r="J145" s="417"/>
      <c r="K145" s="136"/>
      <c r="L145" s="419">
        <f t="shared" si="151"/>
        <v>0</v>
      </c>
      <c r="M145" s="418"/>
      <c r="N145" s="72"/>
      <c r="O145" s="136">
        <f t="shared" si="152"/>
        <v>0</v>
      </c>
      <c r="P145" s="419"/>
      <c r="Q145" s="311"/>
      <c r="R145" s="483"/>
      <c r="S145" s="483"/>
      <c r="T145" s="483"/>
    </row>
    <row r="146" spans="1:20" ht="24" x14ac:dyDescent="0.25">
      <c r="A146" s="43">
        <v>2353</v>
      </c>
      <c r="B146" s="69" t="s">
        <v>155</v>
      </c>
      <c r="C146" s="358">
        <f t="shared" si="109"/>
        <v>70</v>
      </c>
      <c r="D146" s="417">
        <v>70</v>
      </c>
      <c r="E146" s="136"/>
      <c r="F146" s="419">
        <f t="shared" si="149"/>
        <v>70</v>
      </c>
      <c r="G146" s="418"/>
      <c r="H146" s="72"/>
      <c r="I146" s="136">
        <f t="shared" si="150"/>
        <v>0</v>
      </c>
      <c r="J146" s="417"/>
      <c r="K146" s="136"/>
      <c r="L146" s="419">
        <f t="shared" si="151"/>
        <v>0</v>
      </c>
      <c r="M146" s="418"/>
      <c r="N146" s="72"/>
      <c r="O146" s="136">
        <f t="shared" si="152"/>
        <v>0</v>
      </c>
      <c r="P146" s="419"/>
      <c r="Q146" s="311"/>
      <c r="R146" s="483"/>
      <c r="S146" s="483"/>
      <c r="T146" s="483"/>
    </row>
    <row r="147" spans="1:20" ht="24" hidden="1" x14ac:dyDescent="0.25">
      <c r="A147" s="43">
        <v>2354</v>
      </c>
      <c r="B147" s="69" t="s">
        <v>156</v>
      </c>
      <c r="C147" s="358">
        <f t="shared" si="109"/>
        <v>0</v>
      </c>
      <c r="D147" s="417"/>
      <c r="E147" s="72"/>
      <c r="F147" s="137">
        <f t="shared" si="149"/>
        <v>0</v>
      </c>
      <c r="G147" s="418"/>
      <c r="H147" s="72"/>
      <c r="I147" s="136">
        <f t="shared" si="150"/>
        <v>0</v>
      </c>
      <c r="J147" s="417"/>
      <c r="K147" s="72"/>
      <c r="L147" s="137">
        <f t="shared" si="151"/>
        <v>0</v>
      </c>
      <c r="M147" s="418"/>
      <c r="N147" s="72"/>
      <c r="O147" s="136">
        <f t="shared" si="152"/>
        <v>0</v>
      </c>
      <c r="P147" s="419"/>
      <c r="Q147" s="311"/>
      <c r="R147" s="483"/>
      <c r="S147" s="483"/>
      <c r="T147" s="483"/>
    </row>
    <row r="148" spans="1:20" ht="24" x14ac:dyDescent="0.25">
      <c r="A148" s="43">
        <v>2355</v>
      </c>
      <c r="B148" s="69" t="s">
        <v>157</v>
      </c>
      <c r="C148" s="358">
        <f t="shared" si="109"/>
        <v>100</v>
      </c>
      <c r="D148" s="417">
        <v>100</v>
      </c>
      <c r="E148" s="136"/>
      <c r="F148" s="419">
        <f t="shared" si="149"/>
        <v>100</v>
      </c>
      <c r="G148" s="418"/>
      <c r="H148" s="72"/>
      <c r="I148" s="136">
        <f t="shared" si="150"/>
        <v>0</v>
      </c>
      <c r="J148" s="417"/>
      <c r="K148" s="136"/>
      <c r="L148" s="419">
        <f t="shared" si="151"/>
        <v>0</v>
      </c>
      <c r="M148" s="418"/>
      <c r="N148" s="72"/>
      <c r="O148" s="136">
        <f t="shared" si="152"/>
        <v>0</v>
      </c>
      <c r="P148" s="419"/>
      <c r="Q148" s="311"/>
      <c r="R148" s="483"/>
      <c r="S148" s="483"/>
      <c r="T148" s="483"/>
    </row>
    <row r="149" spans="1:20" ht="24" hidden="1" x14ac:dyDescent="0.25">
      <c r="A149" s="43">
        <v>2359</v>
      </c>
      <c r="B149" s="69" t="s">
        <v>158</v>
      </c>
      <c r="C149" s="358">
        <f t="shared" si="109"/>
        <v>0</v>
      </c>
      <c r="D149" s="417"/>
      <c r="E149" s="72"/>
      <c r="F149" s="137">
        <f t="shared" si="149"/>
        <v>0</v>
      </c>
      <c r="G149" s="418"/>
      <c r="H149" s="72"/>
      <c r="I149" s="136">
        <f t="shared" si="150"/>
        <v>0</v>
      </c>
      <c r="J149" s="417"/>
      <c r="K149" s="72"/>
      <c r="L149" s="137">
        <f t="shared" si="151"/>
        <v>0</v>
      </c>
      <c r="M149" s="418"/>
      <c r="N149" s="72"/>
      <c r="O149" s="136">
        <f t="shared" si="152"/>
        <v>0</v>
      </c>
      <c r="P149" s="419"/>
      <c r="Q149" s="311"/>
      <c r="R149" s="483"/>
      <c r="S149" s="483"/>
      <c r="T149" s="483"/>
    </row>
    <row r="150" spans="1:20" ht="24.75" customHeight="1" x14ac:dyDescent="0.25">
      <c r="A150" s="138">
        <v>2360</v>
      </c>
      <c r="B150" s="69" t="s">
        <v>159</v>
      </c>
      <c r="C150" s="358">
        <f t="shared" si="109"/>
        <v>495</v>
      </c>
      <c r="D150" s="70">
        <f>SUM(D151:D157)</f>
        <v>495</v>
      </c>
      <c r="E150" s="139">
        <f t="shared" ref="E150" si="153">SUM(E151:E157)</f>
        <v>0</v>
      </c>
      <c r="F150" s="421">
        <f>SUM(F151:F157)</f>
        <v>495</v>
      </c>
      <c r="G150" s="420">
        <f>SUM(G151:G157)</f>
        <v>0</v>
      </c>
      <c r="H150" s="135">
        <f t="shared" ref="H150:I150" si="154">SUM(H151:H157)</f>
        <v>0</v>
      </c>
      <c r="I150" s="139">
        <f t="shared" si="154"/>
        <v>0</v>
      </c>
      <c r="J150" s="70">
        <f>SUM(J151:J157)</f>
        <v>0</v>
      </c>
      <c r="K150" s="139">
        <f t="shared" ref="K150:N150" si="155">SUM(K151:K157)</f>
        <v>0</v>
      </c>
      <c r="L150" s="421">
        <f t="shared" si="155"/>
        <v>0</v>
      </c>
      <c r="M150" s="420">
        <f t="shared" si="155"/>
        <v>0</v>
      </c>
      <c r="N150" s="135">
        <f t="shared" si="155"/>
        <v>0</v>
      </c>
      <c r="O150" s="139">
        <f>SUM(O151:O157)</f>
        <v>0</v>
      </c>
      <c r="P150" s="421"/>
      <c r="Q150" s="311"/>
      <c r="R150" s="483"/>
      <c r="S150" s="483"/>
      <c r="T150" s="483"/>
    </row>
    <row r="151" spans="1:20" x14ac:dyDescent="0.25">
      <c r="A151" s="42">
        <v>2361</v>
      </c>
      <c r="B151" s="69" t="s">
        <v>160</v>
      </c>
      <c r="C151" s="358">
        <f t="shared" si="109"/>
        <v>420</v>
      </c>
      <c r="D151" s="417">
        <v>420</v>
      </c>
      <c r="E151" s="136"/>
      <c r="F151" s="419">
        <f t="shared" ref="F151:F158" si="156">D151+E151</f>
        <v>420</v>
      </c>
      <c r="G151" s="418"/>
      <c r="H151" s="72"/>
      <c r="I151" s="136">
        <f t="shared" ref="I151:I158" si="157">G151+H151</f>
        <v>0</v>
      </c>
      <c r="J151" s="417"/>
      <c r="K151" s="136"/>
      <c r="L151" s="419">
        <f t="shared" ref="L151:L158" si="158">J151+K151</f>
        <v>0</v>
      </c>
      <c r="M151" s="418"/>
      <c r="N151" s="72"/>
      <c r="O151" s="136">
        <f t="shared" ref="O151:O158" si="159">M151+N151</f>
        <v>0</v>
      </c>
      <c r="P151" s="419"/>
      <c r="Q151" s="311"/>
      <c r="R151" s="483"/>
      <c r="S151" s="483"/>
      <c r="T151" s="483"/>
    </row>
    <row r="152" spans="1:20" ht="24" x14ac:dyDescent="0.25">
      <c r="A152" s="42">
        <v>2362</v>
      </c>
      <c r="B152" s="69" t="s">
        <v>161</v>
      </c>
      <c r="C152" s="358">
        <f t="shared" si="109"/>
        <v>75</v>
      </c>
      <c r="D152" s="417">
        <v>75</v>
      </c>
      <c r="E152" s="136"/>
      <c r="F152" s="419">
        <f t="shared" si="156"/>
        <v>75</v>
      </c>
      <c r="G152" s="418"/>
      <c r="H152" s="72"/>
      <c r="I152" s="136">
        <f t="shared" si="157"/>
        <v>0</v>
      </c>
      <c r="J152" s="417"/>
      <c r="K152" s="136"/>
      <c r="L152" s="419">
        <f t="shared" si="158"/>
        <v>0</v>
      </c>
      <c r="M152" s="418"/>
      <c r="N152" s="72"/>
      <c r="O152" s="136">
        <f t="shared" si="159"/>
        <v>0</v>
      </c>
      <c r="P152" s="419"/>
      <c r="Q152" s="311"/>
      <c r="R152" s="483"/>
      <c r="S152" s="483"/>
      <c r="T152" s="483"/>
    </row>
    <row r="153" spans="1:20" hidden="1" x14ac:dyDescent="0.25">
      <c r="A153" s="42">
        <v>2363</v>
      </c>
      <c r="B153" s="69" t="s">
        <v>162</v>
      </c>
      <c r="C153" s="358">
        <f t="shared" si="109"/>
        <v>0</v>
      </c>
      <c r="D153" s="417"/>
      <c r="E153" s="72"/>
      <c r="F153" s="137">
        <f t="shared" si="156"/>
        <v>0</v>
      </c>
      <c r="G153" s="418"/>
      <c r="H153" s="72"/>
      <c r="I153" s="136">
        <f t="shared" si="157"/>
        <v>0</v>
      </c>
      <c r="J153" s="417"/>
      <c r="K153" s="72"/>
      <c r="L153" s="137">
        <f t="shared" si="158"/>
        <v>0</v>
      </c>
      <c r="M153" s="418"/>
      <c r="N153" s="72"/>
      <c r="O153" s="136">
        <f t="shared" si="159"/>
        <v>0</v>
      </c>
      <c r="P153" s="419"/>
      <c r="Q153" s="311"/>
      <c r="R153" s="483"/>
      <c r="S153" s="483"/>
      <c r="T153" s="483"/>
    </row>
    <row r="154" spans="1:20" hidden="1" x14ac:dyDescent="0.25">
      <c r="A154" s="42">
        <v>2364</v>
      </c>
      <c r="B154" s="69" t="s">
        <v>163</v>
      </c>
      <c r="C154" s="358">
        <f t="shared" si="109"/>
        <v>0</v>
      </c>
      <c r="D154" s="417"/>
      <c r="E154" s="72"/>
      <c r="F154" s="137">
        <f t="shared" si="156"/>
        <v>0</v>
      </c>
      <c r="G154" s="418"/>
      <c r="H154" s="72"/>
      <c r="I154" s="136">
        <f t="shared" si="157"/>
        <v>0</v>
      </c>
      <c r="J154" s="417"/>
      <c r="K154" s="72"/>
      <c r="L154" s="137">
        <f t="shared" si="158"/>
        <v>0</v>
      </c>
      <c r="M154" s="418"/>
      <c r="N154" s="72"/>
      <c r="O154" s="136">
        <f t="shared" si="159"/>
        <v>0</v>
      </c>
      <c r="P154" s="419"/>
      <c r="Q154" s="311"/>
      <c r="R154" s="483"/>
      <c r="S154" s="483"/>
      <c r="T154" s="483"/>
    </row>
    <row r="155" spans="1:20" ht="12.75" hidden="1" customHeight="1" x14ac:dyDescent="0.25">
      <c r="A155" s="42">
        <v>2365</v>
      </c>
      <c r="B155" s="69" t="s">
        <v>164</v>
      </c>
      <c r="C155" s="358">
        <f t="shared" si="109"/>
        <v>0</v>
      </c>
      <c r="D155" s="417"/>
      <c r="E155" s="72"/>
      <c r="F155" s="137">
        <f t="shared" si="156"/>
        <v>0</v>
      </c>
      <c r="G155" s="418"/>
      <c r="H155" s="72"/>
      <c r="I155" s="136">
        <f t="shared" si="157"/>
        <v>0</v>
      </c>
      <c r="J155" s="417"/>
      <c r="K155" s="72"/>
      <c r="L155" s="137">
        <f t="shared" si="158"/>
        <v>0</v>
      </c>
      <c r="M155" s="418"/>
      <c r="N155" s="72"/>
      <c r="O155" s="136">
        <f t="shared" si="159"/>
        <v>0</v>
      </c>
      <c r="P155" s="419"/>
      <c r="Q155" s="311"/>
      <c r="R155" s="483"/>
      <c r="S155" s="483"/>
      <c r="T155" s="483"/>
    </row>
    <row r="156" spans="1:20" ht="36" hidden="1" x14ac:dyDescent="0.25">
      <c r="A156" s="42">
        <v>2366</v>
      </c>
      <c r="B156" s="69" t="s">
        <v>165</v>
      </c>
      <c r="C156" s="358">
        <f t="shared" si="109"/>
        <v>0</v>
      </c>
      <c r="D156" s="417"/>
      <c r="E156" s="72"/>
      <c r="F156" s="137">
        <f t="shared" si="156"/>
        <v>0</v>
      </c>
      <c r="G156" s="418"/>
      <c r="H156" s="72"/>
      <c r="I156" s="136">
        <f t="shared" si="157"/>
        <v>0</v>
      </c>
      <c r="J156" s="417"/>
      <c r="K156" s="72"/>
      <c r="L156" s="137">
        <f t="shared" si="158"/>
        <v>0</v>
      </c>
      <c r="M156" s="418"/>
      <c r="N156" s="72"/>
      <c r="O156" s="136">
        <f t="shared" si="159"/>
        <v>0</v>
      </c>
      <c r="P156" s="419"/>
      <c r="Q156" s="311"/>
      <c r="R156" s="483"/>
      <c r="S156" s="483"/>
      <c r="T156" s="483"/>
    </row>
    <row r="157" spans="1:20" ht="48" hidden="1" x14ac:dyDescent="0.25">
      <c r="A157" s="42">
        <v>2369</v>
      </c>
      <c r="B157" s="69" t="s">
        <v>166</v>
      </c>
      <c r="C157" s="358">
        <f t="shared" si="109"/>
        <v>0</v>
      </c>
      <c r="D157" s="417"/>
      <c r="E157" s="72"/>
      <c r="F157" s="137">
        <f t="shared" si="156"/>
        <v>0</v>
      </c>
      <c r="G157" s="418"/>
      <c r="H157" s="72"/>
      <c r="I157" s="136">
        <f t="shared" si="157"/>
        <v>0</v>
      </c>
      <c r="J157" s="417"/>
      <c r="K157" s="72"/>
      <c r="L157" s="137">
        <f t="shared" si="158"/>
        <v>0</v>
      </c>
      <c r="M157" s="418"/>
      <c r="N157" s="72"/>
      <c r="O157" s="136">
        <f t="shared" si="159"/>
        <v>0</v>
      </c>
      <c r="P157" s="419"/>
      <c r="Q157" s="311"/>
      <c r="R157" s="483"/>
      <c r="S157" s="483"/>
      <c r="T157" s="483"/>
    </row>
    <row r="158" spans="1:20" x14ac:dyDescent="0.25">
      <c r="A158" s="129">
        <v>2370</v>
      </c>
      <c r="B158" s="93" t="s">
        <v>167</v>
      </c>
      <c r="C158" s="390">
        <f t="shared" si="109"/>
        <v>3665</v>
      </c>
      <c r="D158" s="391">
        <v>3665</v>
      </c>
      <c r="E158" s="142"/>
      <c r="F158" s="423">
        <f t="shared" si="156"/>
        <v>3665</v>
      </c>
      <c r="G158" s="422"/>
      <c r="H158" s="141"/>
      <c r="I158" s="142">
        <f t="shared" si="157"/>
        <v>0</v>
      </c>
      <c r="J158" s="391"/>
      <c r="K158" s="142"/>
      <c r="L158" s="423">
        <f t="shared" si="158"/>
        <v>0</v>
      </c>
      <c r="M158" s="422"/>
      <c r="N158" s="141"/>
      <c r="O158" s="142">
        <f t="shared" si="159"/>
        <v>0</v>
      </c>
      <c r="P158" s="423"/>
      <c r="Q158" s="311"/>
      <c r="R158" s="483"/>
      <c r="S158" s="483"/>
      <c r="T158" s="483"/>
    </row>
    <row r="159" spans="1:20" hidden="1" x14ac:dyDescent="0.25">
      <c r="A159" s="129">
        <v>2380</v>
      </c>
      <c r="B159" s="93" t="s">
        <v>168</v>
      </c>
      <c r="C159" s="390">
        <f t="shared" si="109"/>
        <v>0</v>
      </c>
      <c r="D159" s="99">
        <f>SUM(D160:D161)</f>
        <v>0</v>
      </c>
      <c r="E159" s="100">
        <f t="shared" ref="E159" si="160">SUM(E160:E161)</f>
        <v>0</v>
      </c>
      <c r="F159" s="131">
        <f>SUM(F160:F161)</f>
        <v>0</v>
      </c>
      <c r="G159" s="414">
        <f>SUM(G160:G161)</f>
        <v>0</v>
      </c>
      <c r="H159" s="100">
        <f t="shared" ref="H159:I159" si="161">SUM(H160:H161)</f>
        <v>0</v>
      </c>
      <c r="I159" s="130">
        <f t="shared" si="161"/>
        <v>0</v>
      </c>
      <c r="J159" s="99">
        <f>SUM(J160:J161)</f>
        <v>0</v>
      </c>
      <c r="K159" s="100">
        <f t="shared" ref="K159:N159" si="162">SUM(K160:K161)</f>
        <v>0</v>
      </c>
      <c r="L159" s="131">
        <f t="shared" si="162"/>
        <v>0</v>
      </c>
      <c r="M159" s="414">
        <f t="shared" si="162"/>
        <v>0</v>
      </c>
      <c r="N159" s="100">
        <f t="shared" si="162"/>
        <v>0</v>
      </c>
      <c r="O159" s="130">
        <f>SUM(O160:O161)</f>
        <v>0</v>
      </c>
      <c r="P159" s="415"/>
      <c r="Q159" s="311"/>
      <c r="R159" s="483"/>
      <c r="S159" s="483"/>
      <c r="T159" s="483"/>
    </row>
    <row r="160" spans="1:20" hidden="1" x14ac:dyDescent="0.25">
      <c r="A160" s="36">
        <v>2381</v>
      </c>
      <c r="B160" s="63" t="s">
        <v>169</v>
      </c>
      <c r="C160" s="353">
        <f t="shared" si="109"/>
        <v>0</v>
      </c>
      <c r="D160" s="377"/>
      <c r="E160" s="66"/>
      <c r="F160" s="134">
        <f t="shared" ref="F160:F163" si="163">D160+E160</f>
        <v>0</v>
      </c>
      <c r="G160" s="376"/>
      <c r="H160" s="66"/>
      <c r="I160" s="133">
        <f t="shared" ref="I160:I163" si="164">G160+H160</f>
        <v>0</v>
      </c>
      <c r="J160" s="377"/>
      <c r="K160" s="66"/>
      <c r="L160" s="134">
        <f t="shared" ref="L160:L163" si="165">J160+K160</f>
        <v>0</v>
      </c>
      <c r="M160" s="376"/>
      <c r="N160" s="66"/>
      <c r="O160" s="133">
        <f t="shared" ref="O160:O163" si="166">M160+N160</f>
        <v>0</v>
      </c>
      <c r="P160" s="416"/>
      <c r="Q160" s="311"/>
      <c r="R160" s="483"/>
      <c r="S160" s="483"/>
      <c r="T160" s="483"/>
    </row>
    <row r="161" spans="1:20" ht="24" hidden="1" x14ac:dyDescent="0.25">
      <c r="A161" s="42">
        <v>2389</v>
      </c>
      <c r="B161" s="69" t="s">
        <v>170</v>
      </c>
      <c r="C161" s="358">
        <f t="shared" si="109"/>
        <v>0</v>
      </c>
      <c r="D161" s="417"/>
      <c r="E161" s="72"/>
      <c r="F161" s="137">
        <f t="shared" si="163"/>
        <v>0</v>
      </c>
      <c r="G161" s="418"/>
      <c r="H161" s="72"/>
      <c r="I161" s="136">
        <f t="shared" si="164"/>
        <v>0</v>
      </c>
      <c r="J161" s="417"/>
      <c r="K161" s="72"/>
      <c r="L161" s="137">
        <f t="shared" si="165"/>
        <v>0</v>
      </c>
      <c r="M161" s="418"/>
      <c r="N161" s="72"/>
      <c r="O161" s="136">
        <f t="shared" si="166"/>
        <v>0</v>
      </c>
      <c r="P161" s="419"/>
      <c r="Q161" s="311"/>
      <c r="R161" s="483"/>
      <c r="S161" s="483"/>
      <c r="T161" s="483"/>
    </row>
    <row r="162" spans="1:20" hidden="1" x14ac:dyDescent="0.25">
      <c r="A162" s="129">
        <v>2390</v>
      </c>
      <c r="B162" s="93" t="s">
        <v>171</v>
      </c>
      <c r="C162" s="390">
        <f t="shared" si="109"/>
        <v>0</v>
      </c>
      <c r="D162" s="391"/>
      <c r="E162" s="141"/>
      <c r="F162" s="143">
        <f t="shared" si="163"/>
        <v>0</v>
      </c>
      <c r="G162" s="422"/>
      <c r="H162" s="141"/>
      <c r="I162" s="142">
        <f t="shared" si="164"/>
        <v>0</v>
      </c>
      <c r="J162" s="391"/>
      <c r="K162" s="141"/>
      <c r="L162" s="143">
        <f t="shared" si="165"/>
        <v>0</v>
      </c>
      <c r="M162" s="422"/>
      <c r="N162" s="141"/>
      <c r="O162" s="142">
        <f t="shared" si="166"/>
        <v>0</v>
      </c>
      <c r="P162" s="423"/>
      <c r="Q162" s="311"/>
      <c r="R162" s="483"/>
      <c r="S162" s="483"/>
      <c r="T162" s="483"/>
    </row>
    <row r="163" spans="1:20" hidden="1" x14ac:dyDescent="0.25">
      <c r="A163" s="55">
        <v>2400</v>
      </c>
      <c r="B163" s="127" t="s">
        <v>172</v>
      </c>
      <c r="C163" s="347">
        <f t="shared" si="109"/>
        <v>0</v>
      </c>
      <c r="D163" s="348"/>
      <c r="E163" s="151"/>
      <c r="F163" s="153">
        <f t="shared" si="163"/>
        <v>0</v>
      </c>
      <c r="G163" s="429"/>
      <c r="H163" s="151"/>
      <c r="I163" s="152">
        <f t="shared" si="164"/>
        <v>0</v>
      </c>
      <c r="J163" s="348"/>
      <c r="K163" s="151"/>
      <c r="L163" s="153">
        <f t="shared" si="165"/>
        <v>0</v>
      </c>
      <c r="M163" s="429"/>
      <c r="N163" s="151"/>
      <c r="O163" s="152">
        <f t="shared" si="166"/>
        <v>0</v>
      </c>
      <c r="P163" s="430"/>
      <c r="Q163" s="311"/>
      <c r="R163" s="483"/>
      <c r="S163" s="483"/>
      <c r="T163" s="483"/>
    </row>
    <row r="164" spans="1:20" ht="24" x14ac:dyDescent="0.25">
      <c r="A164" s="55">
        <v>2500</v>
      </c>
      <c r="B164" s="127" t="s">
        <v>173</v>
      </c>
      <c r="C164" s="347">
        <f t="shared" si="109"/>
        <v>614</v>
      </c>
      <c r="D164" s="56">
        <f>SUM(D165,D170)</f>
        <v>614</v>
      </c>
      <c r="E164" s="144">
        <f t="shared" ref="E164" si="167">SUM(E165,E170)</f>
        <v>0</v>
      </c>
      <c r="F164" s="424">
        <f>SUM(F165,F170)</f>
        <v>614</v>
      </c>
      <c r="G164" s="412">
        <f t="shared" ref="G164:O164" si="168">SUM(G165,G170)</f>
        <v>0</v>
      </c>
      <c r="H164" s="57">
        <f t="shared" si="168"/>
        <v>0</v>
      </c>
      <c r="I164" s="144">
        <f t="shared" si="168"/>
        <v>0</v>
      </c>
      <c r="J164" s="56">
        <f t="shared" si="168"/>
        <v>0</v>
      </c>
      <c r="K164" s="144">
        <f t="shared" si="168"/>
        <v>0</v>
      </c>
      <c r="L164" s="424">
        <f t="shared" si="168"/>
        <v>0</v>
      </c>
      <c r="M164" s="412">
        <f t="shared" si="168"/>
        <v>0</v>
      </c>
      <c r="N164" s="57">
        <f t="shared" si="168"/>
        <v>0</v>
      </c>
      <c r="O164" s="144">
        <f t="shared" si="168"/>
        <v>0</v>
      </c>
      <c r="P164" s="413"/>
      <c r="Q164" s="311"/>
      <c r="R164" s="483"/>
      <c r="S164" s="483"/>
      <c r="T164" s="483"/>
    </row>
    <row r="165" spans="1:20" ht="16.5" customHeight="1" x14ac:dyDescent="0.25">
      <c r="A165" s="477">
        <v>2510</v>
      </c>
      <c r="B165" s="63" t="s">
        <v>174</v>
      </c>
      <c r="C165" s="353">
        <f t="shared" si="109"/>
        <v>614</v>
      </c>
      <c r="D165" s="64">
        <f>SUM(D166:D169)</f>
        <v>614</v>
      </c>
      <c r="E165" s="150">
        <f t="shared" ref="E165" si="169">SUM(E166:E169)</f>
        <v>0</v>
      </c>
      <c r="F165" s="427">
        <f>SUM(F166:F169)</f>
        <v>614</v>
      </c>
      <c r="G165" s="426">
        <f t="shared" ref="G165:O165" si="170">SUM(G166:G169)</f>
        <v>0</v>
      </c>
      <c r="H165" s="132">
        <f t="shared" si="170"/>
        <v>0</v>
      </c>
      <c r="I165" s="150">
        <f t="shared" si="170"/>
        <v>0</v>
      </c>
      <c r="J165" s="64">
        <f t="shared" si="170"/>
        <v>0</v>
      </c>
      <c r="K165" s="150">
        <f t="shared" si="170"/>
        <v>0</v>
      </c>
      <c r="L165" s="427">
        <f t="shared" si="170"/>
        <v>0</v>
      </c>
      <c r="M165" s="426">
        <f t="shared" si="170"/>
        <v>0</v>
      </c>
      <c r="N165" s="132">
        <f t="shared" si="170"/>
        <v>0</v>
      </c>
      <c r="O165" s="154">
        <f t="shared" si="170"/>
        <v>0</v>
      </c>
      <c r="P165" s="431"/>
      <c r="Q165" s="311"/>
      <c r="R165" s="483"/>
      <c r="S165" s="483"/>
      <c r="T165" s="483"/>
    </row>
    <row r="166" spans="1:20" ht="24" hidden="1" x14ac:dyDescent="0.25">
      <c r="A166" s="43">
        <v>2512</v>
      </c>
      <c r="B166" s="69" t="s">
        <v>175</v>
      </c>
      <c r="C166" s="358">
        <f t="shared" si="109"/>
        <v>0</v>
      </c>
      <c r="D166" s="417"/>
      <c r="E166" s="72"/>
      <c r="F166" s="137">
        <f t="shared" ref="F166:F171" si="171">D166+E166</f>
        <v>0</v>
      </c>
      <c r="G166" s="418"/>
      <c r="H166" s="72"/>
      <c r="I166" s="136">
        <f t="shared" ref="I166:I171" si="172">G166+H166</f>
        <v>0</v>
      </c>
      <c r="J166" s="417"/>
      <c r="K166" s="72"/>
      <c r="L166" s="137">
        <f t="shared" ref="L166:L171" si="173">J166+K166</f>
        <v>0</v>
      </c>
      <c r="M166" s="418"/>
      <c r="N166" s="72"/>
      <c r="O166" s="136">
        <f t="shared" ref="O166:O171" si="174">M166+N166</f>
        <v>0</v>
      </c>
      <c r="P166" s="419"/>
      <c r="Q166" s="311"/>
      <c r="R166" s="483"/>
      <c r="S166" s="483"/>
      <c r="T166" s="483"/>
    </row>
    <row r="167" spans="1:20" ht="36" x14ac:dyDescent="0.25">
      <c r="A167" s="43">
        <v>2513</v>
      </c>
      <c r="B167" s="69" t="s">
        <v>176</v>
      </c>
      <c r="C167" s="358">
        <f t="shared" si="109"/>
        <v>614</v>
      </c>
      <c r="D167" s="417">
        <v>614</v>
      </c>
      <c r="E167" s="136"/>
      <c r="F167" s="419">
        <f t="shared" si="171"/>
        <v>614</v>
      </c>
      <c r="G167" s="418"/>
      <c r="H167" s="72"/>
      <c r="I167" s="136">
        <f t="shared" si="172"/>
        <v>0</v>
      </c>
      <c r="J167" s="417"/>
      <c r="K167" s="136"/>
      <c r="L167" s="419">
        <f t="shared" si="173"/>
        <v>0</v>
      </c>
      <c r="M167" s="418"/>
      <c r="N167" s="72"/>
      <c r="O167" s="136">
        <f t="shared" si="174"/>
        <v>0</v>
      </c>
      <c r="P167" s="419"/>
      <c r="Q167" s="311"/>
      <c r="R167" s="483"/>
      <c r="S167" s="483"/>
      <c r="T167" s="483"/>
    </row>
    <row r="168" spans="1:20" ht="24" hidden="1" x14ac:dyDescent="0.25">
      <c r="A168" s="43">
        <v>2515</v>
      </c>
      <c r="B168" s="69" t="s">
        <v>177</v>
      </c>
      <c r="C168" s="358">
        <f t="shared" si="109"/>
        <v>0</v>
      </c>
      <c r="D168" s="417"/>
      <c r="E168" s="72"/>
      <c r="F168" s="137">
        <f t="shared" si="171"/>
        <v>0</v>
      </c>
      <c r="G168" s="418"/>
      <c r="H168" s="72"/>
      <c r="I168" s="136">
        <f t="shared" si="172"/>
        <v>0</v>
      </c>
      <c r="J168" s="417"/>
      <c r="K168" s="72"/>
      <c r="L168" s="137">
        <f t="shared" si="173"/>
        <v>0</v>
      </c>
      <c r="M168" s="418"/>
      <c r="N168" s="72"/>
      <c r="O168" s="136">
        <f t="shared" si="174"/>
        <v>0</v>
      </c>
      <c r="P168" s="419"/>
      <c r="Q168" s="311"/>
      <c r="R168" s="483"/>
      <c r="S168" s="483"/>
      <c r="T168" s="483"/>
    </row>
    <row r="169" spans="1:20" ht="24" hidden="1" x14ac:dyDescent="0.25">
      <c r="A169" s="43">
        <v>2519</v>
      </c>
      <c r="B169" s="69" t="s">
        <v>178</v>
      </c>
      <c r="C169" s="358">
        <f t="shared" si="109"/>
        <v>0</v>
      </c>
      <c r="D169" s="417"/>
      <c r="E169" s="72"/>
      <c r="F169" s="137">
        <f t="shared" si="171"/>
        <v>0</v>
      </c>
      <c r="G169" s="418"/>
      <c r="H169" s="72"/>
      <c r="I169" s="136">
        <f t="shared" si="172"/>
        <v>0</v>
      </c>
      <c r="J169" s="417"/>
      <c r="K169" s="72"/>
      <c r="L169" s="137">
        <f t="shared" si="173"/>
        <v>0</v>
      </c>
      <c r="M169" s="418"/>
      <c r="N169" s="72"/>
      <c r="O169" s="136">
        <f t="shared" si="174"/>
        <v>0</v>
      </c>
      <c r="P169" s="419"/>
      <c r="Q169" s="311"/>
      <c r="R169" s="483"/>
      <c r="S169" s="483"/>
      <c r="T169" s="483"/>
    </row>
    <row r="170" spans="1:20" ht="24" hidden="1" x14ac:dyDescent="0.25">
      <c r="A170" s="138">
        <v>2520</v>
      </c>
      <c r="B170" s="69" t="s">
        <v>179</v>
      </c>
      <c r="C170" s="358">
        <f t="shared" si="109"/>
        <v>0</v>
      </c>
      <c r="D170" s="417"/>
      <c r="E170" s="72"/>
      <c r="F170" s="137">
        <f t="shared" si="171"/>
        <v>0</v>
      </c>
      <c r="G170" s="418"/>
      <c r="H170" s="72"/>
      <c r="I170" s="136">
        <f t="shared" si="172"/>
        <v>0</v>
      </c>
      <c r="J170" s="417"/>
      <c r="K170" s="72"/>
      <c r="L170" s="137">
        <f t="shared" si="173"/>
        <v>0</v>
      </c>
      <c r="M170" s="418"/>
      <c r="N170" s="72"/>
      <c r="O170" s="136">
        <f t="shared" si="174"/>
        <v>0</v>
      </c>
      <c r="P170" s="419"/>
      <c r="Q170" s="311"/>
      <c r="R170" s="483"/>
      <c r="S170" s="483"/>
      <c r="T170" s="483"/>
    </row>
    <row r="171" spans="1:20" s="156" customFormat="1" ht="48" hidden="1" x14ac:dyDescent="0.25">
      <c r="A171" s="20">
        <v>2800</v>
      </c>
      <c r="B171" s="63" t="s">
        <v>180</v>
      </c>
      <c r="C171" s="353">
        <f t="shared" si="109"/>
        <v>0</v>
      </c>
      <c r="D171" s="377"/>
      <c r="E171" s="66"/>
      <c r="F171" s="41">
        <f t="shared" si="171"/>
        <v>0</v>
      </c>
      <c r="G171" s="332"/>
      <c r="H171" s="39"/>
      <c r="I171" s="40">
        <f t="shared" si="172"/>
        <v>0</v>
      </c>
      <c r="J171" s="331"/>
      <c r="K171" s="39"/>
      <c r="L171" s="41">
        <f t="shared" si="173"/>
        <v>0</v>
      </c>
      <c r="M171" s="332"/>
      <c r="N171" s="39"/>
      <c r="O171" s="40">
        <f t="shared" si="174"/>
        <v>0</v>
      </c>
      <c r="P171" s="333"/>
      <c r="Q171" s="465"/>
      <c r="R171" s="483"/>
      <c r="S171" s="483"/>
      <c r="T171" s="483"/>
    </row>
    <row r="172" spans="1:20" hidden="1" x14ac:dyDescent="0.25">
      <c r="A172" s="123">
        <v>3000</v>
      </c>
      <c r="B172" s="123" t="s">
        <v>181</v>
      </c>
      <c r="C172" s="409">
        <f t="shared" si="109"/>
        <v>0</v>
      </c>
      <c r="D172" s="124">
        <f>SUM(D173,D183)</f>
        <v>0</v>
      </c>
      <c r="E172" s="125">
        <f t="shared" ref="E172" si="175">SUM(E173,E183)</f>
        <v>0</v>
      </c>
      <c r="F172" s="126">
        <f>SUM(F173,F183)</f>
        <v>0</v>
      </c>
      <c r="G172" s="410">
        <f>SUM(G173,G183)</f>
        <v>0</v>
      </c>
      <c r="H172" s="125">
        <f t="shared" ref="H172:I172" si="176">SUM(H173,H183)</f>
        <v>0</v>
      </c>
      <c r="I172" s="157">
        <f t="shared" si="176"/>
        <v>0</v>
      </c>
      <c r="J172" s="124">
        <f>SUM(J173,J183)</f>
        <v>0</v>
      </c>
      <c r="K172" s="125">
        <f t="shared" ref="K172:N172" si="177">SUM(K173,K183)</f>
        <v>0</v>
      </c>
      <c r="L172" s="126">
        <f t="shared" si="177"/>
        <v>0</v>
      </c>
      <c r="M172" s="410">
        <f t="shared" si="177"/>
        <v>0</v>
      </c>
      <c r="N172" s="125">
        <f t="shared" si="177"/>
        <v>0</v>
      </c>
      <c r="O172" s="157">
        <f>SUM(O173,O183)</f>
        <v>0</v>
      </c>
      <c r="P172" s="411"/>
      <c r="Q172" s="311"/>
      <c r="R172" s="483"/>
      <c r="S172" s="483"/>
      <c r="T172" s="483"/>
    </row>
    <row r="173" spans="1:20" ht="24" hidden="1" x14ac:dyDescent="0.25">
      <c r="A173" s="55">
        <v>3200</v>
      </c>
      <c r="B173" s="158" t="s">
        <v>182</v>
      </c>
      <c r="C173" s="347">
        <f t="shared" si="109"/>
        <v>0</v>
      </c>
      <c r="D173" s="56">
        <f>SUM(D174,D178)</f>
        <v>0</v>
      </c>
      <c r="E173" s="57">
        <f t="shared" ref="E173" si="178">SUM(E174,E178)</f>
        <v>0</v>
      </c>
      <c r="F173" s="145">
        <f>SUM(F174,F178)</f>
        <v>0</v>
      </c>
      <c r="G173" s="412">
        <f t="shared" ref="G173:O173" si="179">SUM(G174,G178)</f>
        <v>0</v>
      </c>
      <c r="H173" s="57">
        <f t="shared" si="179"/>
        <v>0</v>
      </c>
      <c r="I173" s="144">
        <f t="shared" si="179"/>
        <v>0</v>
      </c>
      <c r="J173" s="56">
        <f t="shared" si="179"/>
        <v>0</v>
      </c>
      <c r="K173" s="57">
        <f t="shared" si="179"/>
        <v>0</v>
      </c>
      <c r="L173" s="145">
        <f t="shared" si="179"/>
        <v>0</v>
      </c>
      <c r="M173" s="412">
        <f t="shared" si="179"/>
        <v>0</v>
      </c>
      <c r="N173" s="57">
        <f t="shared" si="179"/>
        <v>0</v>
      </c>
      <c r="O173" s="159">
        <f t="shared" si="179"/>
        <v>0</v>
      </c>
      <c r="P173" s="413"/>
      <c r="Q173" s="311"/>
      <c r="R173" s="483"/>
      <c r="S173" s="483"/>
      <c r="T173" s="483"/>
    </row>
    <row r="174" spans="1:20" ht="36" hidden="1" x14ac:dyDescent="0.25">
      <c r="A174" s="477">
        <v>3260</v>
      </c>
      <c r="B174" s="63" t="s">
        <v>183</v>
      </c>
      <c r="C174" s="353">
        <f t="shared" si="109"/>
        <v>0</v>
      </c>
      <c r="D174" s="64">
        <f>SUM(D175:D177)</f>
        <v>0</v>
      </c>
      <c r="E174" s="132">
        <f t="shared" ref="E174" si="180">SUM(E175:E177)</f>
        <v>0</v>
      </c>
      <c r="F174" s="146">
        <f>SUM(F175:F177)</f>
        <v>0</v>
      </c>
      <c r="G174" s="426">
        <f>SUM(G175:G177)</f>
        <v>0</v>
      </c>
      <c r="H174" s="132">
        <f t="shared" ref="H174:I174" si="181">SUM(H175:H177)</f>
        <v>0</v>
      </c>
      <c r="I174" s="150">
        <f t="shared" si="181"/>
        <v>0</v>
      </c>
      <c r="J174" s="64">
        <f>SUM(J175:J177)</f>
        <v>0</v>
      </c>
      <c r="K174" s="132">
        <f t="shared" ref="K174:N174" si="182">SUM(K175:K177)</f>
        <v>0</v>
      </c>
      <c r="L174" s="146">
        <f t="shared" si="182"/>
        <v>0</v>
      </c>
      <c r="M174" s="426">
        <f t="shared" si="182"/>
        <v>0</v>
      </c>
      <c r="N174" s="132">
        <f t="shared" si="182"/>
        <v>0</v>
      </c>
      <c r="O174" s="150">
        <f>SUM(O175:O177)</f>
        <v>0</v>
      </c>
      <c r="P174" s="427"/>
      <c r="Q174" s="311"/>
      <c r="R174" s="483"/>
      <c r="S174" s="483"/>
      <c r="T174" s="483"/>
    </row>
    <row r="175" spans="1:20" ht="24" hidden="1" x14ac:dyDescent="0.25">
      <c r="A175" s="43">
        <v>3261</v>
      </c>
      <c r="B175" s="69" t="s">
        <v>184</v>
      </c>
      <c r="C175" s="358">
        <f t="shared" si="109"/>
        <v>0</v>
      </c>
      <c r="D175" s="417"/>
      <c r="E175" s="72"/>
      <c r="F175" s="137">
        <f t="shared" ref="F175:F177" si="183">D175+E175</f>
        <v>0</v>
      </c>
      <c r="G175" s="418"/>
      <c r="H175" s="72"/>
      <c r="I175" s="136">
        <f t="shared" ref="I175:I177" si="184">G175+H175</f>
        <v>0</v>
      </c>
      <c r="J175" s="417"/>
      <c r="K175" s="72"/>
      <c r="L175" s="137">
        <f t="shared" ref="L175:L177" si="185">J175+K175</f>
        <v>0</v>
      </c>
      <c r="M175" s="418"/>
      <c r="N175" s="72"/>
      <c r="O175" s="136">
        <f t="shared" ref="O175:O177" si="186">M175+N175</f>
        <v>0</v>
      </c>
      <c r="P175" s="419"/>
      <c r="Q175" s="311"/>
      <c r="R175" s="483"/>
      <c r="S175" s="483"/>
      <c r="T175" s="483"/>
    </row>
    <row r="176" spans="1:20" ht="36" hidden="1" x14ac:dyDescent="0.25">
      <c r="A176" s="43">
        <v>3262</v>
      </c>
      <c r="B176" s="69" t="s">
        <v>185</v>
      </c>
      <c r="C176" s="358">
        <f t="shared" si="109"/>
        <v>0</v>
      </c>
      <c r="D176" s="417"/>
      <c r="E176" s="72"/>
      <c r="F176" s="137">
        <f t="shared" si="183"/>
        <v>0</v>
      </c>
      <c r="G176" s="418"/>
      <c r="H176" s="72"/>
      <c r="I176" s="136">
        <f t="shared" si="184"/>
        <v>0</v>
      </c>
      <c r="J176" s="417"/>
      <c r="K176" s="72"/>
      <c r="L176" s="137">
        <f t="shared" si="185"/>
        <v>0</v>
      </c>
      <c r="M176" s="418"/>
      <c r="N176" s="72"/>
      <c r="O176" s="136">
        <f t="shared" si="186"/>
        <v>0</v>
      </c>
      <c r="P176" s="419"/>
      <c r="Q176" s="311"/>
      <c r="R176" s="483"/>
      <c r="S176" s="483"/>
      <c r="T176" s="483"/>
    </row>
    <row r="177" spans="1:20" ht="24" hidden="1" x14ac:dyDescent="0.25">
      <c r="A177" s="43">
        <v>3263</v>
      </c>
      <c r="B177" s="69" t="s">
        <v>186</v>
      </c>
      <c r="C177" s="358">
        <f t="shared" ref="C177:C240" si="187">SUM(F177,I177,L177,O177)</f>
        <v>0</v>
      </c>
      <c r="D177" s="417"/>
      <c r="E177" s="72"/>
      <c r="F177" s="137">
        <f t="shared" si="183"/>
        <v>0</v>
      </c>
      <c r="G177" s="418"/>
      <c r="H177" s="72"/>
      <c r="I177" s="136">
        <f t="shared" si="184"/>
        <v>0</v>
      </c>
      <c r="J177" s="417"/>
      <c r="K177" s="72"/>
      <c r="L177" s="137">
        <f t="shared" si="185"/>
        <v>0</v>
      </c>
      <c r="M177" s="418"/>
      <c r="N177" s="72"/>
      <c r="O177" s="136">
        <f t="shared" si="186"/>
        <v>0</v>
      </c>
      <c r="P177" s="419"/>
      <c r="Q177" s="311"/>
      <c r="R177" s="483"/>
      <c r="S177" s="483"/>
      <c r="T177" s="483"/>
    </row>
    <row r="178" spans="1:20" ht="84" hidden="1" x14ac:dyDescent="0.25">
      <c r="A178" s="477">
        <v>3290</v>
      </c>
      <c r="B178" s="63" t="s">
        <v>187</v>
      </c>
      <c r="C178" s="432">
        <f t="shared" si="187"/>
        <v>0</v>
      </c>
      <c r="D178" s="64">
        <f>SUM(D179:D182)</f>
        <v>0</v>
      </c>
      <c r="E178" s="132">
        <f t="shared" ref="E178" si="188">SUM(E179:E182)</f>
        <v>0</v>
      </c>
      <c r="F178" s="146">
        <f>SUM(F179:F182)</f>
        <v>0</v>
      </c>
      <c r="G178" s="426">
        <f t="shared" ref="G178:O178" si="189">SUM(G179:G182)</f>
        <v>0</v>
      </c>
      <c r="H178" s="132">
        <f t="shared" si="189"/>
        <v>0</v>
      </c>
      <c r="I178" s="150">
        <f t="shared" si="189"/>
        <v>0</v>
      </c>
      <c r="J178" s="64">
        <f t="shared" si="189"/>
        <v>0</v>
      </c>
      <c r="K178" s="132">
        <f t="shared" si="189"/>
        <v>0</v>
      </c>
      <c r="L178" s="146">
        <f t="shared" si="189"/>
        <v>0</v>
      </c>
      <c r="M178" s="426">
        <f t="shared" si="189"/>
        <v>0</v>
      </c>
      <c r="N178" s="132">
        <f t="shared" si="189"/>
        <v>0</v>
      </c>
      <c r="O178" s="161">
        <f t="shared" si="189"/>
        <v>0</v>
      </c>
      <c r="P178" s="433"/>
      <c r="Q178" s="311"/>
      <c r="R178" s="483"/>
      <c r="S178" s="483"/>
      <c r="T178" s="483"/>
    </row>
    <row r="179" spans="1:20" ht="72" hidden="1" x14ac:dyDescent="0.25">
      <c r="A179" s="43">
        <v>3291</v>
      </c>
      <c r="B179" s="69" t="s">
        <v>188</v>
      </c>
      <c r="C179" s="358">
        <f t="shared" si="187"/>
        <v>0</v>
      </c>
      <c r="D179" s="417"/>
      <c r="E179" s="72"/>
      <c r="F179" s="137">
        <f t="shared" ref="F179:F182" si="190">D179+E179</f>
        <v>0</v>
      </c>
      <c r="G179" s="418"/>
      <c r="H179" s="72"/>
      <c r="I179" s="136">
        <f t="shared" ref="I179:I182" si="191">G179+H179</f>
        <v>0</v>
      </c>
      <c r="J179" s="417"/>
      <c r="K179" s="72"/>
      <c r="L179" s="137">
        <f t="shared" ref="L179:L182" si="192">J179+K179</f>
        <v>0</v>
      </c>
      <c r="M179" s="418"/>
      <c r="N179" s="72"/>
      <c r="O179" s="136">
        <f t="shared" ref="O179:O182" si="193">M179+N179</f>
        <v>0</v>
      </c>
      <c r="P179" s="419"/>
      <c r="Q179" s="311"/>
      <c r="R179" s="483"/>
      <c r="S179" s="483"/>
      <c r="T179" s="483"/>
    </row>
    <row r="180" spans="1:20" ht="72" hidden="1" x14ac:dyDescent="0.25">
      <c r="A180" s="43">
        <v>3292</v>
      </c>
      <c r="B180" s="69" t="s">
        <v>189</v>
      </c>
      <c r="C180" s="358">
        <f t="shared" si="187"/>
        <v>0</v>
      </c>
      <c r="D180" s="417"/>
      <c r="E180" s="72"/>
      <c r="F180" s="137">
        <f t="shared" si="190"/>
        <v>0</v>
      </c>
      <c r="G180" s="418"/>
      <c r="H180" s="72"/>
      <c r="I180" s="136">
        <f t="shared" si="191"/>
        <v>0</v>
      </c>
      <c r="J180" s="417"/>
      <c r="K180" s="72"/>
      <c r="L180" s="137">
        <f t="shared" si="192"/>
        <v>0</v>
      </c>
      <c r="M180" s="418"/>
      <c r="N180" s="72"/>
      <c r="O180" s="136">
        <f t="shared" si="193"/>
        <v>0</v>
      </c>
      <c r="P180" s="419"/>
      <c r="Q180" s="311"/>
      <c r="R180" s="483"/>
      <c r="S180" s="483"/>
      <c r="T180" s="483"/>
    </row>
    <row r="181" spans="1:20" ht="72" hidden="1" x14ac:dyDescent="0.25">
      <c r="A181" s="43">
        <v>3293</v>
      </c>
      <c r="B181" s="69" t="s">
        <v>190</v>
      </c>
      <c r="C181" s="358">
        <f t="shared" si="187"/>
        <v>0</v>
      </c>
      <c r="D181" s="417"/>
      <c r="E181" s="72"/>
      <c r="F181" s="137">
        <f t="shared" si="190"/>
        <v>0</v>
      </c>
      <c r="G181" s="418"/>
      <c r="H181" s="72"/>
      <c r="I181" s="136">
        <f t="shared" si="191"/>
        <v>0</v>
      </c>
      <c r="J181" s="417"/>
      <c r="K181" s="72"/>
      <c r="L181" s="137">
        <f t="shared" si="192"/>
        <v>0</v>
      </c>
      <c r="M181" s="418"/>
      <c r="N181" s="72"/>
      <c r="O181" s="136">
        <f t="shared" si="193"/>
        <v>0</v>
      </c>
      <c r="P181" s="419"/>
      <c r="Q181" s="311"/>
      <c r="R181" s="483"/>
      <c r="S181" s="483"/>
      <c r="T181" s="483"/>
    </row>
    <row r="182" spans="1:20" ht="60" hidden="1" x14ac:dyDescent="0.25">
      <c r="A182" s="163">
        <v>3294</v>
      </c>
      <c r="B182" s="69" t="s">
        <v>191</v>
      </c>
      <c r="C182" s="432">
        <f t="shared" si="187"/>
        <v>0</v>
      </c>
      <c r="D182" s="434"/>
      <c r="E182" s="164"/>
      <c r="F182" s="166">
        <f t="shared" si="190"/>
        <v>0</v>
      </c>
      <c r="G182" s="435"/>
      <c r="H182" s="164"/>
      <c r="I182" s="165">
        <f t="shared" si="191"/>
        <v>0</v>
      </c>
      <c r="J182" s="434"/>
      <c r="K182" s="164"/>
      <c r="L182" s="166">
        <f t="shared" si="192"/>
        <v>0</v>
      </c>
      <c r="M182" s="435"/>
      <c r="N182" s="164"/>
      <c r="O182" s="165">
        <f t="shared" si="193"/>
        <v>0</v>
      </c>
      <c r="P182" s="436"/>
      <c r="Q182" s="311"/>
      <c r="R182" s="483"/>
      <c r="S182" s="483"/>
      <c r="T182" s="483"/>
    </row>
    <row r="183" spans="1:20" ht="48" hidden="1" x14ac:dyDescent="0.25">
      <c r="A183" s="84">
        <v>3300</v>
      </c>
      <c r="B183" s="158" t="s">
        <v>192</v>
      </c>
      <c r="C183" s="437">
        <f t="shared" si="187"/>
        <v>0</v>
      </c>
      <c r="D183" s="167">
        <f>SUM(D184:D185)</f>
        <v>0</v>
      </c>
      <c r="E183" s="168">
        <f t="shared" ref="E183" si="194">SUM(E184:E185)</f>
        <v>0</v>
      </c>
      <c r="F183" s="128">
        <f>SUM(F184:F185)</f>
        <v>0</v>
      </c>
      <c r="G183" s="438">
        <f t="shared" ref="G183:O183" si="195">SUM(G184:G185)</f>
        <v>0</v>
      </c>
      <c r="H183" s="168">
        <f t="shared" si="195"/>
        <v>0</v>
      </c>
      <c r="I183" s="159">
        <f t="shared" si="195"/>
        <v>0</v>
      </c>
      <c r="J183" s="167">
        <f t="shared" si="195"/>
        <v>0</v>
      </c>
      <c r="K183" s="168">
        <f t="shared" si="195"/>
        <v>0</v>
      </c>
      <c r="L183" s="128">
        <f t="shared" si="195"/>
        <v>0</v>
      </c>
      <c r="M183" s="438">
        <f t="shared" si="195"/>
        <v>0</v>
      </c>
      <c r="N183" s="168">
        <f t="shared" si="195"/>
        <v>0</v>
      </c>
      <c r="O183" s="159">
        <f t="shared" si="195"/>
        <v>0</v>
      </c>
      <c r="P183" s="413"/>
      <c r="Q183" s="311"/>
      <c r="R183" s="483"/>
      <c r="S183" s="483"/>
      <c r="T183" s="483"/>
    </row>
    <row r="184" spans="1:20" ht="48" hidden="1" x14ac:dyDescent="0.25">
      <c r="A184" s="92">
        <v>3310</v>
      </c>
      <c r="B184" s="93" t="s">
        <v>193</v>
      </c>
      <c r="C184" s="390">
        <f t="shared" si="187"/>
        <v>0</v>
      </c>
      <c r="D184" s="391"/>
      <c r="E184" s="141"/>
      <c r="F184" s="143">
        <f t="shared" ref="F184:F185" si="196">D184+E184</f>
        <v>0</v>
      </c>
      <c r="G184" s="422"/>
      <c r="H184" s="141"/>
      <c r="I184" s="142">
        <f t="shared" ref="I184:I185" si="197">G184+H184</f>
        <v>0</v>
      </c>
      <c r="J184" s="391"/>
      <c r="K184" s="141"/>
      <c r="L184" s="143">
        <f t="shared" ref="L184:L185" si="198">J184+K184</f>
        <v>0</v>
      </c>
      <c r="M184" s="422"/>
      <c r="N184" s="141"/>
      <c r="O184" s="142">
        <f t="shared" ref="O184:O185" si="199">M184+N184</f>
        <v>0</v>
      </c>
      <c r="P184" s="423"/>
      <c r="Q184" s="311"/>
      <c r="R184" s="483"/>
      <c r="S184" s="483"/>
      <c r="T184" s="483"/>
    </row>
    <row r="185" spans="1:20" ht="60" hidden="1" x14ac:dyDescent="0.25">
      <c r="A185" s="37">
        <v>3320</v>
      </c>
      <c r="B185" s="63" t="s">
        <v>194</v>
      </c>
      <c r="C185" s="353">
        <f t="shared" si="187"/>
        <v>0</v>
      </c>
      <c r="D185" s="377"/>
      <c r="E185" s="66"/>
      <c r="F185" s="134">
        <f t="shared" si="196"/>
        <v>0</v>
      </c>
      <c r="G185" s="376"/>
      <c r="H185" s="66"/>
      <c r="I185" s="133">
        <f t="shared" si="197"/>
        <v>0</v>
      </c>
      <c r="J185" s="377"/>
      <c r="K185" s="66"/>
      <c r="L185" s="134">
        <f t="shared" si="198"/>
        <v>0</v>
      </c>
      <c r="M185" s="376"/>
      <c r="N185" s="66"/>
      <c r="O185" s="133">
        <f t="shared" si="199"/>
        <v>0</v>
      </c>
      <c r="P185" s="416"/>
      <c r="Q185" s="311"/>
      <c r="R185" s="483"/>
      <c r="S185" s="483"/>
      <c r="T185" s="483"/>
    </row>
    <row r="186" spans="1:20" hidden="1" x14ac:dyDescent="0.25">
      <c r="A186" s="169">
        <v>4000</v>
      </c>
      <c r="B186" s="123" t="s">
        <v>195</v>
      </c>
      <c r="C186" s="409">
        <f t="shared" si="187"/>
        <v>0</v>
      </c>
      <c r="D186" s="124">
        <f>SUM(D187,D190)</f>
        <v>0</v>
      </c>
      <c r="E186" s="125">
        <f t="shared" ref="E186" si="200">SUM(E187,E190)</f>
        <v>0</v>
      </c>
      <c r="F186" s="126">
        <f>SUM(F187,F190)</f>
        <v>0</v>
      </c>
      <c r="G186" s="410">
        <f>SUM(G187,G190)</f>
        <v>0</v>
      </c>
      <c r="H186" s="125">
        <f t="shared" ref="H186:I186" si="201">SUM(H187,H190)</f>
        <v>0</v>
      </c>
      <c r="I186" s="157">
        <f t="shared" si="201"/>
        <v>0</v>
      </c>
      <c r="J186" s="124">
        <f>SUM(J187,J190)</f>
        <v>0</v>
      </c>
      <c r="K186" s="125">
        <f t="shared" ref="K186:N186" si="202">SUM(K187,K190)</f>
        <v>0</v>
      </c>
      <c r="L186" s="126">
        <f t="shared" si="202"/>
        <v>0</v>
      </c>
      <c r="M186" s="410">
        <f t="shared" si="202"/>
        <v>0</v>
      </c>
      <c r="N186" s="125">
        <f t="shared" si="202"/>
        <v>0</v>
      </c>
      <c r="O186" s="157">
        <f>SUM(O187,O190)</f>
        <v>0</v>
      </c>
      <c r="P186" s="411"/>
      <c r="Q186" s="311"/>
      <c r="R186" s="483"/>
      <c r="S186" s="483"/>
      <c r="T186" s="483"/>
    </row>
    <row r="187" spans="1:20" ht="24" hidden="1" x14ac:dyDescent="0.25">
      <c r="A187" s="170">
        <v>4200</v>
      </c>
      <c r="B187" s="127" t="s">
        <v>196</v>
      </c>
      <c r="C187" s="347">
        <f t="shared" si="187"/>
        <v>0</v>
      </c>
      <c r="D187" s="56">
        <f>SUM(D188,D189)</f>
        <v>0</v>
      </c>
      <c r="E187" s="57">
        <f t="shared" ref="E187" si="203">SUM(E188,E189)</f>
        <v>0</v>
      </c>
      <c r="F187" s="145">
        <f>SUM(F188,F189)</f>
        <v>0</v>
      </c>
      <c r="G187" s="412">
        <f>SUM(G188,G189)</f>
        <v>0</v>
      </c>
      <c r="H187" s="57">
        <f t="shared" ref="H187:I187" si="204">SUM(H188,H189)</f>
        <v>0</v>
      </c>
      <c r="I187" s="144">
        <f t="shared" si="204"/>
        <v>0</v>
      </c>
      <c r="J187" s="56">
        <f>SUM(J188,J189)</f>
        <v>0</v>
      </c>
      <c r="K187" s="57">
        <f t="shared" ref="K187:N187" si="205">SUM(K188,K189)</f>
        <v>0</v>
      </c>
      <c r="L187" s="145">
        <f t="shared" si="205"/>
        <v>0</v>
      </c>
      <c r="M187" s="412">
        <f t="shared" si="205"/>
        <v>0</v>
      </c>
      <c r="N187" s="57">
        <f t="shared" si="205"/>
        <v>0</v>
      </c>
      <c r="O187" s="144">
        <f>SUM(O188,O189)</f>
        <v>0</v>
      </c>
      <c r="P187" s="424"/>
      <c r="Q187" s="311"/>
      <c r="R187" s="483"/>
      <c r="S187" s="483"/>
      <c r="T187" s="483"/>
    </row>
    <row r="188" spans="1:20" ht="36" hidden="1" x14ac:dyDescent="0.25">
      <c r="A188" s="477">
        <v>4240</v>
      </c>
      <c r="B188" s="63" t="s">
        <v>197</v>
      </c>
      <c r="C188" s="353">
        <f t="shared" si="187"/>
        <v>0</v>
      </c>
      <c r="D188" s="377"/>
      <c r="E188" s="66"/>
      <c r="F188" s="134">
        <f t="shared" ref="F188:F189" si="206">D188+E188</f>
        <v>0</v>
      </c>
      <c r="G188" s="376"/>
      <c r="H188" s="66"/>
      <c r="I188" s="133">
        <f t="shared" ref="I188:I189" si="207">G188+H188</f>
        <v>0</v>
      </c>
      <c r="J188" s="377"/>
      <c r="K188" s="66"/>
      <c r="L188" s="134">
        <f t="shared" ref="L188:L189" si="208">J188+K188</f>
        <v>0</v>
      </c>
      <c r="M188" s="376"/>
      <c r="N188" s="66"/>
      <c r="O188" s="133">
        <f t="shared" ref="O188:O189" si="209">M188+N188</f>
        <v>0</v>
      </c>
      <c r="P188" s="416"/>
      <c r="Q188" s="311"/>
      <c r="R188" s="483"/>
      <c r="S188" s="483"/>
      <c r="T188" s="483"/>
    </row>
    <row r="189" spans="1:20" ht="24" hidden="1" x14ac:dyDescent="0.25">
      <c r="A189" s="138">
        <v>4250</v>
      </c>
      <c r="B189" s="69" t="s">
        <v>198</v>
      </c>
      <c r="C189" s="358">
        <f t="shared" si="187"/>
        <v>0</v>
      </c>
      <c r="D189" s="417"/>
      <c r="E189" s="72"/>
      <c r="F189" s="137">
        <f t="shared" si="206"/>
        <v>0</v>
      </c>
      <c r="G189" s="418"/>
      <c r="H189" s="72"/>
      <c r="I189" s="136">
        <f t="shared" si="207"/>
        <v>0</v>
      </c>
      <c r="J189" s="417"/>
      <c r="K189" s="72"/>
      <c r="L189" s="137">
        <f t="shared" si="208"/>
        <v>0</v>
      </c>
      <c r="M189" s="418"/>
      <c r="N189" s="72"/>
      <c r="O189" s="136">
        <f t="shared" si="209"/>
        <v>0</v>
      </c>
      <c r="P189" s="419"/>
      <c r="Q189" s="311"/>
      <c r="R189" s="483"/>
      <c r="S189" s="483"/>
      <c r="T189" s="483"/>
    </row>
    <row r="190" spans="1:20" hidden="1" x14ac:dyDescent="0.25">
      <c r="A190" s="55">
        <v>4300</v>
      </c>
      <c r="B190" s="127" t="s">
        <v>199</v>
      </c>
      <c r="C190" s="347">
        <f t="shared" si="187"/>
        <v>0</v>
      </c>
      <c r="D190" s="56">
        <f>SUM(D191)</f>
        <v>0</v>
      </c>
      <c r="E190" s="57">
        <f t="shared" ref="E190" si="210">SUM(E191)</f>
        <v>0</v>
      </c>
      <c r="F190" s="145">
        <f>SUM(F191)</f>
        <v>0</v>
      </c>
      <c r="G190" s="412">
        <f>SUM(G191)</f>
        <v>0</v>
      </c>
      <c r="H190" s="57">
        <f t="shared" ref="H190:I190" si="211">SUM(H191)</f>
        <v>0</v>
      </c>
      <c r="I190" s="144">
        <f t="shared" si="211"/>
        <v>0</v>
      </c>
      <c r="J190" s="56">
        <f>SUM(J191)</f>
        <v>0</v>
      </c>
      <c r="K190" s="57">
        <f t="shared" ref="K190:N190" si="212">SUM(K191)</f>
        <v>0</v>
      </c>
      <c r="L190" s="145">
        <f t="shared" si="212"/>
        <v>0</v>
      </c>
      <c r="M190" s="412">
        <f t="shared" si="212"/>
        <v>0</v>
      </c>
      <c r="N190" s="57">
        <f t="shared" si="212"/>
        <v>0</v>
      </c>
      <c r="O190" s="144">
        <f>SUM(O191)</f>
        <v>0</v>
      </c>
      <c r="P190" s="424"/>
      <c r="Q190" s="311"/>
      <c r="R190" s="483"/>
      <c r="S190" s="483"/>
      <c r="T190" s="483"/>
    </row>
    <row r="191" spans="1:20" ht="24" hidden="1" x14ac:dyDescent="0.25">
      <c r="A191" s="477">
        <v>4310</v>
      </c>
      <c r="B191" s="63" t="s">
        <v>200</v>
      </c>
      <c r="C191" s="353">
        <f t="shared" si="187"/>
        <v>0</v>
      </c>
      <c r="D191" s="64">
        <f>SUM(D192:D192)</f>
        <v>0</v>
      </c>
      <c r="E191" s="132">
        <f t="shared" ref="E191" si="213">SUM(E192:E192)</f>
        <v>0</v>
      </c>
      <c r="F191" s="146">
        <f>SUM(F192:F192)</f>
        <v>0</v>
      </c>
      <c r="G191" s="426">
        <f>SUM(G192:G192)</f>
        <v>0</v>
      </c>
      <c r="H191" s="132">
        <f t="shared" ref="H191:I191" si="214">SUM(H192:H192)</f>
        <v>0</v>
      </c>
      <c r="I191" s="150">
        <f t="shared" si="214"/>
        <v>0</v>
      </c>
      <c r="J191" s="64">
        <f>SUM(J192:J192)</f>
        <v>0</v>
      </c>
      <c r="K191" s="132">
        <f t="shared" ref="K191:N191" si="215">SUM(K192:K192)</f>
        <v>0</v>
      </c>
      <c r="L191" s="146">
        <f t="shared" si="215"/>
        <v>0</v>
      </c>
      <c r="M191" s="426">
        <f t="shared" si="215"/>
        <v>0</v>
      </c>
      <c r="N191" s="132">
        <f t="shared" si="215"/>
        <v>0</v>
      </c>
      <c r="O191" s="150">
        <f>SUM(O192:O192)</f>
        <v>0</v>
      </c>
      <c r="P191" s="427"/>
      <c r="Q191" s="311"/>
      <c r="R191" s="483"/>
      <c r="S191" s="483"/>
      <c r="T191" s="483"/>
    </row>
    <row r="192" spans="1:20" ht="36" hidden="1" x14ac:dyDescent="0.25">
      <c r="A192" s="43">
        <v>4311</v>
      </c>
      <c r="B192" s="69" t="s">
        <v>201</v>
      </c>
      <c r="C192" s="358">
        <f t="shared" si="187"/>
        <v>0</v>
      </c>
      <c r="D192" s="417"/>
      <c r="E192" s="72"/>
      <c r="F192" s="137">
        <f>D192+E192</f>
        <v>0</v>
      </c>
      <c r="G192" s="418"/>
      <c r="H192" s="72"/>
      <c r="I192" s="136">
        <f>G192+H192</f>
        <v>0</v>
      </c>
      <c r="J192" s="417"/>
      <c r="K192" s="72"/>
      <c r="L192" s="137">
        <f>J192+K192</f>
        <v>0</v>
      </c>
      <c r="M192" s="418"/>
      <c r="N192" s="72"/>
      <c r="O192" s="136">
        <f>M192+N192</f>
        <v>0</v>
      </c>
      <c r="P192" s="419"/>
      <c r="Q192" s="311"/>
      <c r="R192" s="483"/>
      <c r="S192" s="483"/>
      <c r="T192" s="483"/>
    </row>
    <row r="193" spans="1:20" s="25" customFormat="1" ht="24" x14ac:dyDescent="0.25">
      <c r="A193" s="171"/>
      <c r="B193" s="20" t="s">
        <v>202</v>
      </c>
      <c r="C193" s="405">
        <f t="shared" si="187"/>
        <v>5173</v>
      </c>
      <c r="D193" s="120">
        <f>SUM(D194,D229,D268)</f>
        <v>5173</v>
      </c>
      <c r="E193" s="407">
        <f t="shared" ref="E193" si="216">SUM(E194,E229,E268)</f>
        <v>0</v>
      </c>
      <c r="F193" s="408">
        <f>SUM(F194,F229,F268)</f>
        <v>5173</v>
      </c>
      <c r="G193" s="406">
        <f>SUM(G194,G229,G268)</f>
        <v>0</v>
      </c>
      <c r="H193" s="121">
        <f t="shared" ref="H193:I193" si="217">SUM(H194,H229,H268)</f>
        <v>0</v>
      </c>
      <c r="I193" s="407">
        <f t="shared" si="217"/>
        <v>0</v>
      </c>
      <c r="J193" s="120">
        <f>SUM(J194,J229,J268)</f>
        <v>0</v>
      </c>
      <c r="K193" s="407">
        <f t="shared" ref="K193:N193" si="218">SUM(K194,K229,K268)</f>
        <v>0</v>
      </c>
      <c r="L193" s="408">
        <f t="shared" si="218"/>
        <v>0</v>
      </c>
      <c r="M193" s="406">
        <f t="shared" si="218"/>
        <v>0</v>
      </c>
      <c r="N193" s="121">
        <f t="shared" si="218"/>
        <v>0</v>
      </c>
      <c r="O193" s="172">
        <f>SUM(O194,O229,O268)</f>
        <v>0</v>
      </c>
      <c r="P193" s="439"/>
      <c r="Q193" s="314"/>
      <c r="R193" s="483"/>
      <c r="S193" s="483"/>
      <c r="T193" s="483"/>
    </row>
    <row r="194" spans="1:20" x14ac:dyDescent="0.25">
      <c r="A194" s="123">
        <v>5000</v>
      </c>
      <c r="B194" s="123" t="s">
        <v>203</v>
      </c>
      <c r="C194" s="409">
        <f t="shared" si="187"/>
        <v>5173</v>
      </c>
      <c r="D194" s="124">
        <f>D195+D203</f>
        <v>5173</v>
      </c>
      <c r="E194" s="157">
        <f t="shared" ref="E194" si="219">E195+E203</f>
        <v>0</v>
      </c>
      <c r="F194" s="411">
        <f>F195+F203</f>
        <v>5173</v>
      </c>
      <c r="G194" s="410">
        <f>G195+G203</f>
        <v>0</v>
      </c>
      <c r="H194" s="125">
        <f t="shared" ref="H194:I194" si="220">H195+H203</f>
        <v>0</v>
      </c>
      <c r="I194" s="157">
        <f t="shared" si="220"/>
        <v>0</v>
      </c>
      <c r="J194" s="124">
        <f>J195+J203</f>
        <v>0</v>
      </c>
      <c r="K194" s="157">
        <f t="shared" ref="K194:N194" si="221">K195+K203</f>
        <v>0</v>
      </c>
      <c r="L194" s="411">
        <f t="shared" si="221"/>
        <v>0</v>
      </c>
      <c r="M194" s="410">
        <f t="shared" si="221"/>
        <v>0</v>
      </c>
      <c r="N194" s="125">
        <f t="shared" si="221"/>
        <v>0</v>
      </c>
      <c r="O194" s="157">
        <f>O195+O203</f>
        <v>0</v>
      </c>
      <c r="P194" s="411"/>
      <c r="Q194" s="311"/>
      <c r="R194" s="483"/>
      <c r="S194" s="483"/>
      <c r="T194" s="483"/>
    </row>
    <row r="195" spans="1:20" x14ac:dyDescent="0.25">
      <c r="A195" s="55">
        <v>5100</v>
      </c>
      <c r="B195" s="127" t="s">
        <v>204</v>
      </c>
      <c r="C195" s="347">
        <f t="shared" si="187"/>
        <v>85</v>
      </c>
      <c r="D195" s="56">
        <f>D196+D197+D200+D201+D202</f>
        <v>85</v>
      </c>
      <c r="E195" s="144">
        <f t="shared" ref="E195" si="222">E196+E197+E200+E201+E202</f>
        <v>0</v>
      </c>
      <c r="F195" s="424">
        <f>F196+F197+F200+F201+F202</f>
        <v>85</v>
      </c>
      <c r="G195" s="412">
        <f>G196+G197+G200+G201+G202</f>
        <v>0</v>
      </c>
      <c r="H195" s="57">
        <f t="shared" ref="H195:I195" si="223">H196+H197+H200+H201+H202</f>
        <v>0</v>
      </c>
      <c r="I195" s="144">
        <f t="shared" si="223"/>
        <v>0</v>
      </c>
      <c r="J195" s="56">
        <f>J196+J197+J200+J201+J202</f>
        <v>0</v>
      </c>
      <c r="K195" s="144">
        <f t="shared" ref="K195:N195" si="224">K196+K197+K200+K201+K202</f>
        <v>0</v>
      </c>
      <c r="L195" s="424">
        <f t="shared" si="224"/>
        <v>0</v>
      </c>
      <c r="M195" s="412">
        <f t="shared" si="224"/>
        <v>0</v>
      </c>
      <c r="N195" s="57">
        <f t="shared" si="224"/>
        <v>0</v>
      </c>
      <c r="O195" s="144">
        <f>O196+O197+O200+O201+O202</f>
        <v>0</v>
      </c>
      <c r="P195" s="424"/>
      <c r="Q195" s="311"/>
      <c r="R195" s="483"/>
      <c r="S195" s="483"/>
      <c r="T195" s="483"/>
    </row>
    <row r="196" spans="1:20" hidden="1" x14ac:dyDescent="0.25">
      <c r="A196" s="477">
        <v>5110</v>
      </c>
      <c r="B196" s="63" t="s">
        <v>205</v>
      </c>
      <c r="C196" s="353">
        <f t="shared" si="187"/>
        <v>0</v>
      </c>
      <c r="D196" s="377"/>
      <c r="E196" s="66"/>
      <c r="F196" s="134">
        <f>D196+E196</f>
        <v>0</v>
      </c>
      <c r="G196" s="376"/>
      <c r="H196" s="66"/>
      <c r="I196" s="133">
        <f>G196+H196</f>
        <v>0</v>
      </c>
      <c r="J196" s="377"/>
      <c r="K196" s="66"/>
      <c r="L196" s="134">
        <f>J196+K196</f>
        <v>0</v>
      </c>
      <c r="M196" s="376"/>
      <c r="N196" s="66"/>
      <c r="O196" s="133">
        <f>M196+N196</f>
        <v>0</v>
      </c>
      <c r="P196" s="416"/>
      <c r="Q196" s="311"/>
      <c r="R196" s="483"/>
      <c r="S196" s="483"/>
      <c r="T196" s="483"/>
    </row>
    <row r="197" spans="1:20" ht="24" x14ac:dyDescent="0.25">
      <c r="A197" s="138">
        <v>5120</v>
      </c>
      <c r="B197" s="69" t="s">
        <v>206</v>
      </c>
      <c r="C197" s="358">
        <f t="shared" si="187"/>
        <v>85</v>
      </c>
      <c r="D197" s="70">
        <f>D198+D199</f>
        <v>85</v>
      </c>
      <c r="E197" s="139">
        <f t="shared" ref="E197" si="225">E198+E199</f>
        <v>0</v>
      </c>
      <c r="F197" s="421">
        <f>F198+F199</f>
        <v>85</v>
      </c>
      <c r="G197" s="420">
        <f>G198+G199</f>
        <v>0</v>
      </c>
      <c r="H197" s="135">
        <f t="shared" ref="H197:I197" si="226">H198+H199</f>
        <v>0</v>
      </c>
      <c r="I197" s="139">
        <f t="shared" si="226"/>
        <v>0</v>
      </c>
      <c r="J197" s="70">
        <f>J198+J199</f>
        <v>0</v>
      </c>
      <c r="K197" s="139">
        <f t="shared" ref="K197:O197" si="227">K198+K199</f>
        <v>0</v>
      </c>
      <c r="L197" s="421">
        <f t="shared" si="227"/>
        <v>0</v>
      </c>
      <c r="M197" s="420">
        <f t="shared" si="227"/>
        <v>0</v>
      </c>
      <c r="N197" s="135">
        <f t="shared" si="227"/>
        <v>0</v>
      </c>
      <c r="O197" s="139">
        <f t="shared" si="227"/>
        <v>0</v>
      </c>
      <c r="P197" s="421"/>
      <c r="Q197" s="311"/>
      <c r="R197" s="483"/>
      <c r="S197" s="483"/>
      <c r="T197" s="483"/>
    </row>
    <row r="198" spans="1:20" x14ac:dyDescent="0.25">
      <c r="A198" s="43">
        <v>5121</v>
      </c>
      <c r="B198" s="69" t="s">
        <v>207</v>
      </c>
      <c r="C198" s="358">
        <f t="shared" si="187"/>
        <v>85</v>
      </c>
      <c r="D198" s="417">
        <v>85</v>
      </c>
      <c r="E198" s="136"/>
      <c r="F198" s="419">
        <f t="shared" ref="F198:F202" si="228">D198+E198</f>
        <v>85</v>
      </c>
      <c r="G198" s="418"/>
      <c r="H198" s="72"/>
      <c r="I198" s="136">
        <f t="shared" ref="I198:I202" si="229">G198+H198</f>
        <v>0</v>
      </c>
      <c r="J198" s="417"/>
      <c r="K198" s="136"/>
      <c r="L198" s="419">
        <f t="shared" ref="L198:L202" si="230">J198+K198</f>
        <v>0</v>
      </c>
      <c r="M198" s="418"/>
      <c r="N198" s="72"/>
      <c r="O198" s="136">
        <f t="shared" ref="O198:O202" si="231">M198+N198</f>
        <v>0</v>
      </c>
      <c r="P198" s="419"/>
      <c r="Q198" s="311"/>
      <c r="R198" s="483"/>
      <c r="S198" s="483"/>
      <c r="T198" s="483"/>
    </row>
    <row r="199" spans="1:20" ht="24" hidden="1" x14ac:dyDescent="0.25">
      <c r="A199" s="43">
        <v>5129</v>
      </c>
      <c r="B199" s="69" t="s">
        <v>208</v>
      </c>
      <c r="C199" s="358">
        <f t="shared" si="187"/>
        <v>0</v>
      </c>
      <c r="D199" s="417"/>
      <c r="E199" s="72"/>
      <c r="F199" s="137">
        <f t="shared" si="228"/>
        <v>0</v>
      </c>
      <c r="G199" s="418"/>
      <c r="H199" s="72"/>
      <c r="I199" s="136">
        <f t="shared" si="229"/>
        <v>0</v>
      </c>
      <c r="J199" s="417"/>
      <c r="K199" s="72"/>
      <c r="L199" s="137">
        <f t="shared" si="230"/>
        <v>0</v>
      </c>
      <c r="M199" s="418"/>
      <c r="N199" s="72"/>
      <c r="O199" s="136">
        <f t="shared" si="231"/>
        <v>0</v>
      </c>
      <c r="P199" s="419"/>
      <c r="Q199" s="311"/>
      <c r="R199" s="483"/>
      <c r="S199" s="483"/>
      <c r="T199" s="483"/>
    </row>
    <row r="200" spans="1:20" hidden="1" x14ac:dyDescent="0.25">
      <c r="A200" s="138">
        <v>5130</v>
      </c>
      <c r="B200" s="69" t="s">
        <v>209</v>
      </c>
      <c r="C200" s="358">
        <f t="shared" si="187"/>
        <v>0</v>
      </c>
      <c r="D200" s="417"/>
      <c r="E200" s="72"/>
      <c r="F200" s="137">
        <f t="shared" si="228"/>
        <v>0</v>
      </c>
      <c r="G200" s="418"/>
      <c r="H200" s="72"/>
      <c r="I200" s="136">
        <f t="shared" si="229"/>
        <v>0</v>
      </c>
      <c r="J200" s="417"/>
      <c r="K200" s="72"/>
      <c r="L200" s="137">
        <f t="shared" si="230"/>
        <v>0</v>
      </c>
      <c r="M200" s="418"/>
      <c r="N200" s="72"/>
      <c r="O200" s="136">
        <f t="shared" si="231"/>
        <v>0</v>
      </c>
      <c r="P200" s="419"/>
      <c r="Q200" s="311"/>
      <c r="R200" s="483"/>
      <c r="S200" s="483"/>
      <c r="T200" s="483"/>
    </row>
    <row r="201" spans="1:20" hidden="1" x14ac:dyDescent="0.25">
      <c r="A201" s="138">
        <v>5140</v>
      </c>
      <c r="B201" s="69" t="s">
        <v>210</v>
      </c>
      <c r="C201" s="358">
        <f t="shared" si="187"/>
        <v>0</v>
      </c>
      <c r="D201" s="417"/>
      <c r="E201" s="72"/>
      <c r="F201" s="137">
        <f t="shared" si="228"/>
        <v>0</v>
      </c>
      <c r="G201" s="418"/>
      <c r="H201" s="72"/>
      <c r="I201" s="136">
        <f t="shared" si="229"/>
        <v>0</v>
      </c>
      <c r="J201" s="417"/>
      <c r="K201" s="72"/>
      <c r="L201" s="137">
        <f t="shared" si="230"/>
        <v>0</v>
      </c>
      <c r="M201" s="418"/>
      <c r="N201" s="72"/>
      <c r="O201" s="136">
        <f t="shared" si="231"/>
        <v>0</v>
      </c>
      <c r="P201" s="419"/>
      <c r="Q201" s="311"/>
      <c r="R201" s="483"/>
      <c r="S201" s="483"/>
      <c r="T201" s="483"/>
    </row>
    <row r="202" spans="1:20" ht="24" hidden="1" x14ac:dyDescent="0.25">
      <c r="A202" s="138">
        <v>5170</v>
      </c>
      <c r="B202" s="69" t="s">
        <v>211</v>
      </c>
      <c r="C202" s="358">
        <f t="shared" si="187"/>
        <v>0</v>
      </c>
      <c r="D202" s="417"/>
      <c r="E202" s="72"/>
      <c r="F202" s="137">
        <f t="shared" si="228"/>
        <v>0</v>
      </c>
      <c r="G202" s="418"/>
      <c r="H202" s="72"/>
      <c r="I202" s="136">
        <f t="shared" si="229"/>
        <v>0</v>
      </c>
      <c r="J202" s="417"/>
      <c r="K202" s="72"/>
      <c r="L202" s="137">
        <f t="shared" si="230"/>
        <v>0</v>
      </c>
      <c r="M202" s="418"/>
      <c r="N202" s="72"/>
      <c r="O202" s="136">
        <f t="shared" si="231"/>
        <v>0</v>
      </c>
      <c r="P202" s="419"/>
      <c r="Q202" s="311"/>
      <c r="R202" s="483"/>
      <c r="S202" s="483"/>
      <c r="T202" s="483"/>
    </row>
    <row r="203" spans="1:20" x14ac:dyDescent="0.25">
      <c r="A203" s="55">
        <v>5200</v>
      </c>
      <c r="B203" s="127" t="s">
        <v>212</v>
      </c>
      <c r="C203" s="347">
        <f t="shared" si="187"/>
        <v>5088</v>
      </c>
      <c r="D203" s="56">
        <f>D204+D214+D215+D224+D225+D226+D228</f>
        <v>5088</v>
      </c>
      <c r="E203" s="144">
        <f t="shared" ref="E203" si="232">E204+E214+E215+E224+E225+E226+E228</f>
        <v>0</v>
      </c>
      <c r="F203" s="424">
        <f>F204+F214+F215+F224+F225+F226+F228</f>
        <v>5088</v>
      </c>
      <c r="G203" s="412">
        <f>G204+G214+G215+G224+G225+G226+G228</f>
        <v>0</v>
      </c>
      <c r="H203" s="57">
        <f t="shared" ref="H203:I203" si="233">H204+H214+H215+H224+H225+H226+H228</f>
        <v>0</v>
      </c>
      <c r="I203" s="144">
        <f t="shared" si="233"/>
        <v>0</v>
      </c>
      <c r="J203" s="56">
        <f>J204+J214+J215+J224+J225+J226+J228</f>
        <v>0</v>
      </c>
      <c r="K203" s="144">
        <f t="shared" ref="K203:O203" si="234">K204+K214+K215+K224+K225+K226+K228</f>
        <v>0</v>
      </c>
      <c r="L203" s="424">
        <f t="shared" si="234"/>
        <v>0</v>
      </c>
      <c r="M203" s="412">
        <f t="shared" si="234"/>
        <v>0</v>
      </c>
      <c r="N203" s="57">
        <f t="shared" si="234"/>
        <v>0</v>
      </c>
      <c r="O203" s="144">
        <f t="shared" si="234"/>
        <v>0</v>
      </c>
      <c r="P203" s="424"/>
      <c r="Q203" s="311"/>
      <c r="R203" s="483"/>
      <c r="S203" s="483"/>
      <c r="T203" s="483"/>
    </row>
    <row r="204" spans="1:20" hidden="1" x14ac:dyDescent="0.25">
      <c r="A204" s="129">
        <v>5210</v>
      </c>
      <c r="B204" s="93" t="s">
        <v>213</v>
      </c>
      <c r="C204" s="390">
        <f t="shared" si="187"/>
        <v>0</v>
      </c>
      <c r="D204" s="99">
        <f>SUM(D205:D213)</f>
        <v>0</v>
      </c>
      <c r="E204" s="100">
        <f>SUM(E205:E213)</f>
        <v>0</v>
      </c>
      <c r="F204" s="131">
        <f t="shared" ref="F204:N204" si="235">SUM(F205:F213)</f>
        <v>0</v>
      </c>
      <c r="G204" s="414">
        <f>SUM(G205:G213)</f>
        <v>0</v>
      </c>
      <c r="H204" s="100">
        <f t="shared" si="235"/>
        <v>0</v>
      </c>
      <c r="I204" s="130">
        <f t="shared" si="235"/>
        <v>0</v>
      </c>
      <c r="J204" s="99">
        <f>SUM(J205:J213)</f>
        <v>0</v>
      </c>
      <c r="K204" s="100">
        <f t="shared" si="235"/>
        <v>0</v>
      </c>
      <c r="L204" s="131">
        <f t="shared" si="235"/>
        <v>0</v>
      </c>
      <c r="M204" s="414">
        <f t="shared" si="235"/>
        <v>0</v>
      </c>
      <c r="N204" s="100">
        <f t="shared" si="235"/>
        <v>0</v>
      </c>
      <c r="O204" s="130">
        <f>SUM(O205:O213)</f>
        <v>0</v>
      </c>
      <c r="P204" s="415"/>
      <c r="Q204" s="311"/>
      <c r="R204" s="483"/>
      <c r="S204" s="483"/>
      <c r="T204" s="483"/>
    </row>
    <row r="205" spans="1:20" hidden="1" x14ac:dyDescent="0.25">
      <c r="A205" s="37">
        <v>5211</v>
      </c>
      <c r="B205" s="63" t="s">
        <v>214</v>
      </c>
      <c r="C205" s="353">
        <f t="shared" si="187"/>
        <v>0</v>
      </c>
      <c r="D205" s="377"/>
      <c r="E205" s="66"/>
      <c r="F205" s="134">
        <f t="shared" ref="F205:F214" si="236">D205+E205</f>
        <v>0</v>
      </c>
      <c r="G205" s="376"/>
      <c r="H205" s="66"/>
      <c r="I205" s="133">
        <f t="shared" ref="I205:I214" si="237">G205+H205</f>
        <v>0</v>
      </c>
      <c r="J205" s="377"/>
      <c r="K205" s="66"/>
      <c r="L205" s="134">
        <f t="shared" ref="L205:L214" si="238">J205+K205</f>
        <v>0</v>
      </c>
      <c r="M205" s="376"/>
      <c r="N205" s="66"/>
      <c r="O205" s="133">
        <f t="shared" ref="O205:O214" si="239">M205+N205</f>
        <v>0</v>
      </c>
      <c r="P205" s="416"/>
      <c r="Q205" s="311"/>
      <c r="R205" s="483"/>
      <c r="S205" s="483"/>
      <c r="T205" s="483"/>
    </row>
    <row r="206" spans="1:20" hidden="1" x14ac:dyDescent="0.25">
      <c r="A206" s="43">
        <v>5212</v>
      </c>
      <c r="B206" s="69" t="s">
        <v>215</v>
      </c>
      <c r="C206" s="358">
        <f t="shared" si="187"/>
        <v>0</v>
      </c>
      <c r="D206" s="417"/>
      <c r="E206" s="72"/>
      <c r="F206" s="137">
        <f t="shared" si="236"/>
        <v>0</v>
      </c>
      <c r="G206" s="418"/>
      <c r="H206" s="72"/>
      <c r="I206" s="136">
        <f t="shared" si="237"/>
        <v>0</v>
      </c>
      <c r="J206" s="417"/>
      <c r="K206" s="72"/>
      <c r="L206" s="137">
        <f t="shared" si="238"/>
        <v>0</v>
      </c>
      <c r="M206" s="418"/>
      <c r="N206" s="72"/>
      <c r="O206" s="136">
        <f t="shared" si="239"/>
        <v>0</v>
      </c>
      <c r="P206" s="419"/>
      <c r="Q206" s="311"/>
      <c r="R206" s="483"/>
      <c r="S206" s="483"/>
      <c r="T206" s="483"/>
    </row>
    <row r="207" spans="1:20" hidden="1" x14ac:dyDescent="0.25">
      <c r="A207" s="43">
        <v>5213</v>
      </c>
      <c r="B207" s="69" t="s">
        <v>216</v>
      </c>
      <c r="C207" s="358">
        <f t="shared" si="187"/>
        <v>0</v>
      </c>
      <c r="D207" s="417"/>
      <c r="E207" s="72"/>
      <c r="F207" s="137">
        <f t="shared" si="236"/>
        <v>0</v>
      </c>
      <c r="G207" s="418"/>
      <c r="H207" s="72"/>
      <c r="I207" s="136">
        <f t="shared" si="237"/>
        <v>0</v>
      </c>
      <c r="J207" s="417"/>
      <c r="K207" s="72"/>
      <c r="L207" s="137">
        <f t="shared" si="238"/>
        <v>0</v>
      </c>
      <c r="M207" s="418"/>
      <c r="N207" s="72"/>
      <c r="O207" s="136">
        <f t="shared" si="239"/>
        <v>0</v>
      </c>
      <c r="P207" s="419"/>
      <c r="Q207" s="311"/>
      <c r="R207" s="483"/>
      <c r="S207" s="483"/>
      <c r="T207" s="483"/>
    </row>
    <row r="208" spans="1:20" hidden="1" x14ac:dyDescent="0.25">
      <c r="A208" s="43">
        <v>5214</v>
      </c>
      <c r="B208" s="69" t="s">
        <v>217</v>
      </c>
      <c r="C208" s="358">
        <f t="shared" si="187"/>
        <v>0</v>
      </c>
      <c r="D208" s="417"/>
      <c r="E208" s="72"/>
      <c r="F208" s="137">
        <f t="shared" si="236"/>
        <v>0</v>
      </c>
      <c r="G208" s="418"/>
      <c r="H208" s="72"/>
      <c r="I208" s="136">
        <f t="shared" si="237"/>
        <v>0</v>
      </c>
      <c r="J208" s="417"/>
      <c r="K208" s="72"/>
      <c r="L208" s="137">
        <f t="shared" si="238"/>
        <v>0</v>
      </c>
      <c r="M208" s="418"/>
      <c r="N208" s="72"/>
      <c r="O208" s="136">
        <f t="shared" si="239"/>
        <v>0</v>
      </c>
      <c r="P208" s="419"/>
      <c r="Q208" s="311"/>
      <c r="R208" s="483"/>
      <c r="S208" s="483"/>
      <c r="T208" s="483"/>
    </row>
    <row r="209" spans="1:20" hidden="1" x14ac:dyDescent="0.25">
      <c r="A209" s="43">
        <v>5215</v>
      </c>
      <c r="B209" s="69" t="s">
        <v>218</v>
      </c>
      <c r="C209" s="358">
        <f t="shared" si="187"/>
        <v>0</v>
      </c>
      <c r="D209" s="417"/>
      <c r="E209" s="72"/>
      <c r="F209" s="137">
        <f t="shared" si="236"/>
        <v>0</v>
      </c>
      <c r="G209" s="418"/>
      <c r="H209" s="72"/>
      <c r="I209" s="136">
        <f t="shared" si="237"/>
        <v>0</v>
      </c>
      <c r="J209" s="417"/>
      <c r="K209" s="72"/>
      <c r="L209" s="137">
        <f t="shared" si="238"/>
        <v>0</v>
      </c>
      <c r="M209" s="418"/>
      <c r="N209" s="72"/>
      <c r="O209" s="136">
        <f t="shared" si="239"/>
        <v>0</v>
      </c>
      <c r="P209" s="419"/>
      <c r="Q209" s="311"/>
      <c r="R209" s="483"/>
      <c r="S209" s="483"/>
      <c r="T209" s="483"/>
    </row>
    <row r="210" spans="1:20" ht="24" hidden="1" x14ac:dyDescent="0.25">
      <c r="A210" s="43">
        <v>5216</v>
      </c>
      <c r="B210" s="69" t="s">
        <v>219</v>
      </c>
      <c r="C210" s="358">
        <f t="shared" si="187"/>
        <v>0</v>
      </c>
      <c r="D210" s="417"/>
      <c r="E210" s="72"/>
      <c r="F210" s="137">
        <f t="shared" si="236"/>
        <v>0</v>
      </c>
      <c r="G210" s="418"/>
      <c r="H210" s="72"/>
      <c r="I210" s="136">
        <f t="shared" si="237"/>
        <v>0</v>
      </c>
      <c r="J210" s="417"/>
      <c r="K210" s="72"/>
      <c r="L210" s="137">
        <f t="shared" si="238"/>
        <v>0</v>
      </c>
      <c r="M210" s="418"/>
      <c r="N210" s="72"/>
      <c r="O210" s="136">
        <f t="shared" si="239"/>
        <v>0</v>
      </c>
      <c r="P210" s="419"/>
      <c r="Q210" s="311"/>
      <c r="R210" s="483"/>
      <c r="S210" s="483"/>
      <c r="T210" s="483"/>
    </row>
    <row r="211" spans="1:20" hidden="1" x14ac:dyDescent="0.25">
      <c r="A211" s="43">
        <v>5217</v>
      </c>
      <c r="B211" s="69" t="s">
        <v>220</v>
      </c>
      <c r="C211" s="358">
        <f t="shared" si="187"/>
        <v>0</v>
      </c>
      <c r="D211" s="417"/>
      <c r="E211" s="72"/>
      <c r="F211" s="137">
        <f t="shared" si="236"/>
        <v>0</v>
      </c>
      <c r="G211" s="418"/>
      <c r="H211" s="72"/>
      <c r="I211" s="136">
        <f t="shared" si="237"/>
        <v>0</v>
      </c>
      <c r="J211" s="417"/>
      <c r="K211" s="72"/>
      <c r="L211" s="137">
        <f t="shared" si="238"/>
        <v>0</v>
      </c>
      <c r="M211" s="418"/>
      <c r="N211" s="72"/>
      <c r="O211" s="136">
        <f t="shared" si="239"/>
        <v>0</v>
      </c>
      <c r="P211" s="419"/>
      <c r="Q211" s="311"/>
      <c r="R211" s="483"/>
      <c r="S211" s="483"/>
      <c r="T211" s="483"/>
    </row>
    <row r="212" spans="1:20" hidden="1" x14ac:dyDescent="0.25">
      <c r="A212" s="43">
        <v>5218</v>
      </c>
      <c r="B212" s="69" t="s">
        <v>221</v>
      </c>
      <c r="C212" s="358">
        <f t="shared" si="187"/>
        <v>0</v>
      </c>
      <c r="D212" s="417"/>
      <c r="E212" s="72"/>
      <c r="F212" s="137">
        <f t="shared" si="236"/>
        <v>0</v>
      </c>
      <c r="G212" s="418"/>
      <c r="H212" s="72"/>
      <c r="I212" s="136">
        <f t="shared" si="237"/>
        <v>0</v>
      </c>
      <c r="J212" s="417"/>
      <c r="K212" s="72"/>
      <c r="L212" s="137">
        <f t="shared" si="238"/>
        <v>0</v>
      </c>
      <c r="M212" s="418"/>
      <c r="N212" s="72"/>
      <c r="O212" s="136">
        <f t="shared" si="239"/>
        <v>0</v>
      </c>
      <c r="P212" s="419"/>
      <c r="Q212" s="311"/>
      <c r="R212" s="483"/>
      <c r="S212" s="483"/>
      <c r="T212" s="483"/>
    </row>
    <row r="213" spans="1:20" hidden="1" x14ac:dyDescent="0.25">
      <c r="A213" s="43">
        <v>5219</v>
      </c>
      <c r="B213" s="69" t="s">
        <v>222</v>
      </c>
      <c r="C213" s="358">
        <f t="shared" si="187"/>
        <v>0</v>
      </c>
      <c r="D213" s="417"/>
      <c r="E213" s="72"/>
      <c r="F213" s="137">
        <f t="shared" si="236"/>
        <v>0</v>
      </c>
      <c r="G213" s="418"/>
      <c r="H213" s="72"/>
      <c r="I213" s="136">
        <f t="shared" si="237"/>
        <v>0</v>
      </c>
      <c r="J213" s="417"/>
      <c r="K213" s="72"/>
      <c r="L213" s="137">
        <f t="shared" si="238"/>
        <v>0</v>
      </c>
      <c r="M213" s="418"/>
      <c r="N213" s="72"/>
      <c r="O213" s="136">
        <f t="shared" si="239"/>
        <v>0</v>
      </c>
      <c r="P213" s="419"/>
      <c r="Q213" s="311"/>
      <c r="R213" s="483"/>
      <c r="S213" s="483"/>
      <c r="T213" s="483"/>
    </row>
    <row r="214" spans="1:20" ht="13.5" hidden="1" customHeight="1" x14ac:dyDescent="0.25">
      <c r="A214" s="138">
        <v>5220</v>
      </c>
      <c r="B214" s="69" t="s">
        <v>223</v>
      </c>
      <c r="C214" s="358">
        <f t="shared" si="187"/>
        <v>0</v>
      </c>
      <c r="D214" s="417"/>
      <c r="E214" s="72"/>
      <c r="F214" s="137">
        <f t="shared" si="236"/>
        <v>0</v>
      </c>
      <c r="G214" s="418"/>
      <c r="H214" s="72"/>
      <c r="I214" s="136">
        <f t="shared" si="237"/>
        <v>0</v>
      </c>
      <c r="J214" s="417"/>
      <c r="K214" s="72"/>
      <c r="L214" s="137">
        <f t="shared" si="238"/>
        <v>0</v>
      </c>
      <c r="M214" s="418"/>
      <c r="N214" s="72"/>
      <c r="O214" s="136">
        <f t="shared" si="239"/>
        <v>0</v>
      </c>
      <c r="P214" s="419"/>
      <c r="Q214" s="311"/>
      <c r="R214" s="483"/>
      <c r="S214" s="483"/>
      <c r="T214" s="483"/>
    </row>
    <row r="215" spans="1:20" x14ac:dyDescent="0.25">
      <c r="A215" s="138">
        <v>5230</v>
      </c>
      <c r="B215" s="69" t="s">
        <v>224</v>
      </c>
      <c r="C215" s="358">
        <f t="shared" si="187"/>
        <v>5088</v>
      </c>
      <c r="D215" s="70">
        <f>SUM(D216:D223)</f>
        <v>5088</v>
      </c>
      <c r="E215" s="139">
        <f t="shared" ref="E215" si="240">SUM(E216:E223)</f>
        <v>0</v>
      </c>
      <c r="F215" s="421">
        <f>SUM(F216:F223)</f>
        <v>5088</v>
      </c>
      <c r="G215" s="420">
        <f>SUM(G216:G223)</f>
        <v>0</v>
      </c>
      <c r="H215" s="135">
        <f t="shared" ref="H215:I215" si="241">SUM(H216:H223)</f>
        <v>0</v>
      </c>
      <c r="I215" s="139">
        <f t="shared" si="241"/>
        <v>0</v>
      </c>
      <c r="J215" s="70">
        <f>SUM(J216:J223)</f>
        <v>0</v>
      </c>
      <c r="K215" s="139">
        <f t="shared" ref="K215:N215" si="242">SUM(K216:K223)</f>
        <v>0</v>
      </c>
      <c r="L215" s="421">
        <f t="shared" si="242"/>
        <v>0</v>
      </c>
      <c r="M215" s="420">
        <f t="shared" si="242"/>
        <v>0</v>
      </c>
      <c r="N215" s="135">
        <f t="shared" si="242"/>
        <v>0</v>
      </c>
      <c r="O215" s="139">
        <f>SUM(O216:O223)</f>
        <v>0</v>
      </c>
      <c r="P215" s="421"/>
      <c r="Q215" s="311"/>
      <c r="R215" s="483"/>
      <c r="S215" s="483"/>
      <c r="T215" s="483"/>
    </row>
    <row r="216" spans="1:20" hidden="1" x14ac:dyDescent="0.25">
      <c r="A216" s="43">
        <v>5231</v>
      </c>
      <c r="B216" s="69" t="s">
        <v>225</v>
      </c>
      <c r="C216" s="358">
        <f t="shared" si="187"/>
        <v>0</v>
      </c>
      <c r="D216" s="417"/>
      <c r="E216" s="72"/>
      <c r="F216" s="137">
        <f t="shared" ref="F216:F225" si="243">D216+E216</f>
        <v>0</v>
      </c>
      <c r="G216" s="418"/>
      <c r="H216" s="72"/>
      <c r="I216" s="136">
        <f t="shared" ref="I216:I225" si="244">G216+H216</f>
        <v>0</v>
      </c>
      <c r="J216" s="417"/>
      <c r="K216" s="72"/>
      <c r="L216" s="137">
        <f t="shared" ref="L216:L225" si="245">J216+K216</f>
        <v>0</v>
      </c>
      <c r="M216" s="418"/>
      <c r="N216" s="72"/>
      <c r="O216" s="136">
        <f t="shared" ref="O216:O225" si="246">M216+N216</f>
        <v>0</v>
      </c>
      <c r="P216" s="419"/>
      <c r="Q216" s="311"/>
      <c r="R216" s="483"/>
      <c r="S216" s="483"/>
      <c r="T216" s="483"/>
    </row>
    <row r="217" spans="1:20" hidden="1" x14ac:dyDescent="0.25">
      <c r="A217" s="43">
        <v>5232</v>
      </c>
      <c r="B217" s="69" t="s">
        <v>226</v>
      </c>
      <c r="C217" s="358">
        <f t="shared" si="187"/>
        <v>0</v>
      </c>
      <c r="D217" s="417"/>
      <c r="E217" s="72"/>
      <c r="F217" s="137">
        <f t="shared" si="243"/>
        <v>0</v>
      </c>
      <c r="G217" s="418"/>
      <c r="H217" s="72"/>
      <c r="I217" s="136">
        <f t="shared" si="244"/>
        <v>0</v>
      </c>
      <c r="J217" s="417"/>
      <c r="K217" s="72"/>
      <c r="L217" s="137">
        <f t="shared" si="245"/>
        <v>0</v>
      </c>
      <c r="M217" s="418"/>
      <c r="N217" s="72"/>
      <c r="O217" s="136">
        <f t="shared" si="246"/>
        <v>0</v>
      </c>
      <c r="P217" s="419"/>
      <c r="Q217" s="311"/>
      <c r="R217" s="483"/>
      <c r="S217" s="483"/>
      <c r="T217" s="483"/>
    </row>
    <row r="218" spans="1:20" x14ac:dyDescent="0.25">
      <c r="A218" s="43">
        <v>5233</v>
      </c>
      <c r="B218" s="69" t="s">
        <v>227</v>
      </c>
      <c r="C218" s="358">
        <f t="shared" si="187"/>
        <v>845</v>
      </c>
      <c r="D218" s="417">
        <v>845</v>
      </c>
      <c r="E218" s="136"/>
      <c r="F218" s="419">
        <f t="shared" si="243"/>
        <v>845</v>
      </c>
      <c r="G218" s="418"/>
      <c r="H218" s="72"/>
      <c r="I218" s="136">
        <f t="shared" si="244"/>
        <v>0</v>
      </c>
      <c r="J218" s="417"/>
      <c r="K218" s="136"/>
      <c r="L218" s="419">
        <f t="shared" si="245"/>
        <v>0</v>
      </c>
      <c r="M218" s="418"/>
      <c r="N218" s="72"/>
      <c r="O218" s="136">
        <f t="shared" si="246"/>
        <v>0</v>
      </c>
      <c r="P218" s="419"/>
      <c r="Q218" s="311"/>
      <c r="R218" s="483"/>
      <c r="S218" s="483"/>
      <c r="T218" s="483"/>
    </row>
    <row r="219" spans="1:20" ht="24" hidden="1" x14ac:dyDescent="0.25">
      <c r="A219" s="43">
        <v>5234</v>
      </c>
      <c r="B219" s="69" t="s">
        <v>228</v>
      </c>
      <c r="C219" s="358">
        <f t="shared" si="187"/>
        <v>0</v>
      </c>
      <c r="D219" s="417"/>
      <c r="E219" s="72"/>
      <c r="F219" s="137">
        <f t="shared" si="243"/>
        <v>0</v>
      </c>
      <c r="G219" s="418"/>
      <c r="H219" s="72"/>
      <c r="I219" s="136">
        <f t="shared" si="244"/>
        <v>0</v>
      </c>
      <c r="J219" s="417"/>
      <c r="K219" s="72"/>
      <c r="L219" s="137">
        <f t="shared" si="245"/>
        <v>0</v>
      </c>
      <c r="M219" s="418"/>
      <c r="N219" s="72"/>
      <c r="O219" s="136">
        <f t="shared" si="246"/>
        <v>0</v>
      </c>
      <c r="P219" s="419"/>
      <c r="Q219" s="311"/>
      <c r="R219" s="483"/>
      <c r="S219" s="483"/>
      <c r="T219" s="483"/>
    </row>
    <row r="220" spans="1:20" ht="14.25" hidden="1" customHeight="1" x14ac:dyDescent="0.25">
      <c r="A220" s="43">
        <v>5236</v>
      </c>
      <c r="B220" s="69" t="s">
        <v>229</v>
      </c>
      <c r="C220" s="358">
        <f t="shared" si="187"/>
        <v>0</v>
      </c>
      <c r="D220" s="417"/>
      <c r="E220" s="72"/>
      <c r="F220" s="137">
        <f t="shared" si="243"/>
        <v>0</v>
      </c>
      <c r="G220" s="418"/>
      <c r="H220" s="72"/>
      <c r="I220" s="136">
        <f t="shared" si="244"/>
        <v>0</v>
      </c>
      <c r="J220" s="417"/>
      <c r="K220" s="72"/>
      <c r="L220" s="137">
        <f t="shared" si="245"/>
        <v>0</v>
      </c>
      <c r="M220" s="418"/>
      <c r="N220" s="72"/>
      <c r="O220" s="136">
        <f t="shared" si="246"/>
        <v>0</v>
      </c>
      <c r="P220" s="419"/>
      <c r="Q220" s="311"/>
      <c r="R220" s="483"/>
      <c r="S220" s="483"/>
      <c r="T220" s="483"/>
    </row>
    <row r="221" spans="1:20" ht="14.25" hidden="1" customHeight="1" x14ac:dyDescent="0.25">
      <c r="A221" s="43">
        <v>5237</v>
      </c>
      <c r="B221" s="69" t="s">
        <v>230</v>
      </c>
      <c r="C221" s="358">
        <f t="shared" si="187"/>
        <v>0</v>
      </c>
      <c r="D221" s="417"/>
      <c r="E221" s="72"/>
      <c r="F221" s="137">
        <f t="shared" si="243"/>
        <v>0</v>
      </c>
      <c r="G221" s="418"/>
      <c r="H221" s="72"/>
      <c r="I221" s="136">
        <f t="shared" si="244"/>
        <v>0</v>
      </c>
      <c r="J221" s="417"/>
      <c r="K221" s="72"/>
      <c r="L221" s="137">
        <f t="shared" si="245"/>
        <v>0</v>
      </c>
      <c r="M221" s="418"/>
      <c r="N221" s="72"/>
      <c r="O221" s="136">
        <f t="shared" si="246"/>
        <v>0</v>
      </c>
      <c r="P221" s="419"/>
      <c r="Q221" s="311"/>
      <c r="R221" s="483"/>
      <c r="S221" s="483"/>
      <c r="T221" s="483"/>
    </row>
    <row r="222" spans="1:20" ht="24" x14ac:dyDescent="0.25">
      <c r="A222" s="43">
        <v>5238</v>
      </c>
      <c r="B222" s="69" t="s">
        <v>231</v>
      </c>
      <c r="C222" s="358">
        <f t="shared" si="187"/>
        <v>925</v>
      </c>
      <c r="D222" s="417">
        <v>925</v>
      </c>
      <c r="E222" s="136"/>
      <c r="F222" s="419">
        <f t="shared" si="243"/>
        <v>925</v>
      </c>
      <c r="G222" s="418"/>
      <c r="H222" s="72"/>
      <c r="I222" s="136">
        <f t="shared" si="244"/>
        <v>0</v>
      </c>
      <c r="J222" s="417"/>
      <c r="K222" s="136"/>
      <c r="L222" s="419">
        <f t="shared" si="245"/>
        <v>0</v>
      </c>
      <c r="M222" s="418"/>
      <c r="N222" s="72"/>
      <c r="O222" s="136">
        <f t="shared" si="246"/>
        <v>0</v>
      </c>
      <c r="P222" s="419"/>
      <c r="Q222" s="311"/>
      <c r="R222" s="483"/>
      <c r="S222" s="483"/>
      <c r="T222" s="483"/>
    </row>
    <row r="223" spans="1:20" ht="24" x14ac:dyDescent="0.25">
      <c r="A223" s="43">
        <v>5239</v>
      </c>
      <c r="B223" s="69" t="s">
        <v>232</v>
      </c>
      <c r="C223" s="358">
        <f t="shared" si="187"/>
        <v>3318</v>
      </c>
      <c r="D223" s="417">
        <v>3318</v>
      </c>
      <c r="E223" s="136"/>
      <c r="F223" s="419">
        <f t="shared" si="243"/>
        <v>3318</v>
      </c>
      <c r="G223" s="418"/>
      <c r="H223" s="72"/>
      <c r="I223" s="136">
        <f t="shared" si="244"/>
        <v>0</v>
      </c>
      <c r="J223" s="417"/>
      <c r="K223" s="136"/>
      <c r="L223" s="419">
        <f t="shared" si="245"/>
        <v>0</v>
      </c>
      <c r="M223" s="418"/>
      <c r="N223" s="72"/>
      <c r="O223" s="136">
        <f t="shared" si="246"/>
        <v>0</v>
      </c>
      <c r="P223" s="419"/>
      <c r="Q223" s="311"/>
      <c r="R223" s="483"/>
      <c r="S223" s="483"/>
      <c r="T223" s="483"/>
    </row>
    <row r="224" spans="1:20" ht="24" hidden="1" x14ac:dyDescent="0.25">
      <c r="A224" s="138">
        <v>5240</v>
      </c>
      <c r="B224" s="69" t="s">
        <v>233</v>
      </c>
      <c r="C224" s="358">
        <f t="shared" si="187"/>
        <v>0</v>
      </c>
      <c r="D224" s="417"/>
      <c r="E224" s="72"/>
      <c r="F224" s="137">
        <f t="shared" si="243"/>
        <v>0</v>
      </c>
      <c r="G224" s="418"/>
      <c r="H224" s="72"/>
      <c r="I224" s="136">
        <f t="shared" si="244"/>
        <v>0</v>
      </c>
      <c r="J224" s="417"/>
      <c r="K224" s="72"/>
      <c r="L224" s="137">
        <f t="shared" si="245"/>
        <v>0</v>
      </c>
      <c r="M224" s="418"/>
      <c r="N224" s="72"/>
      <c r="O224" s="136">
        <f t="shared" si="246"/>
        <v>0</v>
      </c>
      <c r="P224" s="419"/>
      <c r="Q224" s="311"/>
      <c r="R224" s="483"/>
      <c r="S224" s="483"/>
      <c r="T224" s="483"/>
    </row>
    <row r="225" spans="1:20" hidden="1" x14ac:dyDescent="0.25">
      <c r="A225" s="138">
        <v>5250</v>
      </c>
      <c r="B225" s="69" t="s">
        <v>234</v>
      </c>
      <c r="C225" s="358">
        <f t="shared" si="187"/>
        <v>0</v>
      </c>
      <c r="D225" s="417"/>
      <c r="E225" s="72"/>
      <c r="F225" s="137">
        <f t="shared" si="243"/>
        <v>0</v>
      </c>
      <c r="G225" s="418"/>
      <c r="H225" s="72"/>
      <c r="I225" s="136">
        <f t="shared" si="244"/>
        <v>0</v>
      </c>
      <c r="J225" s="417"/>
      <c r="K225" s="72"/>
      <c r="L225" s="137">
        <f t="shared" si="245"/>
        <v>0</v>
      </c>
      <c r="M225" s="418"/>
      <c r="N225" s="72"/>
      <c r="O225" s="136">
        <f t="shared" si="246"/>
        <v>0</v>
      </c>
      <c r="P225" s="419"/>
      <c r="Q225" s="311"/>
      <c r="R225" s="483"/>
      <c r="S225" s="483"/>
      <c r="T225" s="483"/>
    </row>
    <row r="226" spans="1:20" hidden="1" x14ac:dyDescent="0.25">
      <c r="A226" s="138">
        <v>5260</v>
      </c>
      <c r="B226" s="69" t="s">
        <v>235</v>
      </c>
      <c r="C226" s="358">
        <f t="shared" si="187"/>
        <v>0</v>
      </c>
      <c r="D226" s="70">
        <f>SUM(D227)</f>
        <v>0</v>
      </c>
      <c r="E226" s="135">
        <f t="shared" ref="E226" si="247">SUM(E227)</f>
        <v>0</v>
      </c>
      <c r="F226" s="140">
        <f>SUM(F227)</f>
        <v>0</v>
      </c>
      <c r="G226" s="420">
        <f>SUM(G227)</f>
        <v>0</v>
      </c>
      <c r="H226" s="135">
        <f t="shared" ref="H226:I226" si="248">SUM(H227)</f>
        <v>0</v>
      </c>
      <c r="I226" s="139">
        <f t="shared" si="248"/>
        <v>0</v>
      </c>
      <c r="J226" s="70">
        <f>SUM(J227)</f>
        <v>0</v>
      </c>
      <c r="K226" s="135">
        <f t="shared" ref="K226:N226" si="249">SUM(K227)</f>
        <v>0</v>
      </c>
      <c r="L226" s="140">
        <f t="shared" si="249"/>
        <v>0</v>
      </c>
      <c r="M226" s="420">
        <f t="shared" si="249"/>
        <v>0</v>
      </c>
      <c r="N226" s="135">
        <f t="shared" si="249"/>
        <v>0</v>
      </c>
      <c r="O226" s="139">
        <f>SUM(O227)</f>
        <v>0</v>
      </c>
      <c r="P226" s="421"/>
      <c r="Q226" s="311"/>
      <c r="R226" s="483"/>
      <c r="S226" s="483"/>
      <c r="T226" s="483"/>
    </row>
    <row r="227" spans="1:20" ht="24" hidden="1" x14ac:dyDescent="0.25">
      <c r="A227" s="43">
        <v>5269</v>
      </c>
      <c r="B227" s="69" t="s">
        <v>236</v>
      </c>
      <c r="C227" s="358">
        <f t="shared" si="187"/>
        <v>0</v>
      </c>
      <c r="D227" s="417"/>
      <c r="E227" s="72"/>
      <c r="F227" s="137">
        <f t="shared" ref="F227:F228" si="250">D227+E227</f>
        <v>0</v>
      </c>
      <c r="G227" s="418"/>
      <c r="H227" s="72"/>
      <c r="I227" s="136">
        <f t="shared" ref="I227:I228" si="251">G227+H227</f>
        <v>0</v>
      </c>
      <c r="J227" s="417"/>
      <c r="K227" s="72"/>
      <c r="L227" s="137">
        <f t="shared" ref="L227:L228" si="252">J227+K227</f>
        <v>0</v>
      </c>
      <c r="M227" s="418"/>
      <c r="N227" s="72"/>
      <c r="O227" s="136">
        <f t="shared" ref="O227:O228" si="253">M227+N227</f>
        <v>0</v>
      </c>
      <c r="P227" s="419"/>
      <c r="Q227" s="311"/>
      <c r="R227" s="483"/>
      <c r="S227" s="483"/>
      <c r="T227" s="483"/>
    </row>
    <row r="228" spans="1:20" ht="24" hidden="1" x14ac:dyDescent="0.25">
      <c r="A228" s="129">
        <v>5270</v>
      </c>
      <c r="B228" s="93" t="s">
        <v>237</v>
      </c>
      <c r="C228" s="390">
        <f t="shared" si="187"/>
        <v>0</v>
      </c>
      <c r="D228" s="391"/>
      <c r="E228" s="141"/>
      <c r="F228" s="143">
        <f t="shared" si="250"/>
        <v>0</v>
      </c>
      <c r="G228" s="422"/>
      <c r="H228" s="141"/>
      <c r="I228" s="142">
        <f t="shared" si="251"/>
        <v>0</v>
      </c>
      <c r="J228" s="391"/>
      <c r="K228" s="141"/>
      <c r="L228" s="143">
        <f t="shared" si="252"/>
        <v>0</v>
      </c>
      <c r="M228" s="422"/>
      <c r="N228" s="141"/>
      <c r="O228" s="142">
        <f t="shared" si="253"/>
        <v>0</v>
      </c>
      <c r="P228" s="423"/>
      <c r="Q228" s="311"/>
      <c r="R228" s="483"/>
      <c r="S228" s="483"/>
      <c r="T228" s="483"/>
    </row>
    <row r="229" spans="1:20" hidden="1" x14ac:dyDescent="0.25">
      <c r="A229" s="123">
        <v>6000</v>
      </c>
      <c r="B229" s="123" t="s">
        <v>238</v>
      </c>
      <c r="C229" s="409">
        <f t="shared" si="187"/>
        <v>0</v>
      </c>
      <c r="D229" s="124">
        <f>D230+D250+D258</f>
        <v>0</v>
      </c>
      <c r="E229" s="125">
        <f t="shared" ref="E229" si="254">E230+E250+E258</f>
        <v>0</v>
      </c>
      <c r="F229" s="126">
        <f>F230+F250+F258</f>
        <v>0</v>
      </c>
      <c r="G229" s="410">
        <f>G230+G250+G258</f>
        <v>0</v>
      </c>
      <c r="H229" s="125">
        <f t="shared" ref="H229:I229" si="255">H230+H250+H258</f>
        <v>0</v>
      </c>
      <c r="I229" s="157">
        <f t="shared" si="255"/>
        <v>0</v>
      </c>
      <c r="J229" s="124">
        <f>J230+J250+J258</f>
        <v>0</v>
      </c>
      <c r="K229" s="125">
        <f t="shared" ref="K229:N229" si="256">K230+K250+K258</f>
        <v>0</v>
      </c>
      <c r="L229" s="126">
        <f t="shared" si="256"/>
        <v>0</v>
      </c>
      <c r="M229" s="410">
        <f t="shared" si="256"/>
        <v>0</v>
      </c>
      <c r="N229" s="125">
        <f t="shared" si="256"/>
        <v>0</v>
      </c>
      <c r="O229" s="157">
        <f>O230+O250+O258</f>
        <v>0</v>
      </c>
      <c r="P229" s="411"/>
      <c r="Q229" s="311"/>
      <c r="R229" s="483"/>
      <c r="S229" s="483"/>
      <c r="T229" s="483"/>
    </row>
    <row r="230" spans="1:20" ht="14.25" hidden="1" customHeight="1" x14ac:dyDescent="0.25">
      <c r="A230" s="84">
        <v>6200</v>
      </c>
      <c r="B230" s="158" t="s">
        <v>239</v>
      </c>
      <c r="C230" s="437">
        <f t="shared" si="187"/>
        <v>0</v>
      </c>
      <c r="D230" s="167">
        <f>SUM(D231,D232,D234,D237,D243,D244,D245)</f>
        <v>0</v>
      </c>
      <c r="E230" s="168">
        <f t="shared" ref="E230" si="257">SUM(E231,E232,E234,E237,E243,E244,E245)</f>
        <v>0</v>
      </c>
      <c r="F230" s="128">
        <f>SUM(F231,F232,F234,F237,F243,F244,F245)</f>
        <v>0</v>
      </c>
      <c r="G230" s="438">
        <f>SUM(G231,G232,G234,G237,G243,G244,G245)</f>
        <v>0</v>
      </c>
      <c r="H230" s="168">
        <f t="shared" ref="H230:I230" si="258">SUM(H231,H232,H234,H237,H243,H244,H245)</f>
        <v>0</v>
      </c>
      <c r="I230" s="159">
        <f t="shared" si="258"/>
        <v>0</v>
      </c>
      <c r="J230" s="167">
        <f>SUM(J231,J232,J234,J237,J243,J244,J245)</f>
        <v>0</v>
      </c>
      <c r="K230" s="168">
        <f t="shared" ref="K230:N230" si="259">SUM(K231,K232,K234,K237,K243,K244,K245)</f>
        <v>0</v>
      </c>
      <c r="L230" s="128">
        <f t="shared" si="259"/>
        <v>0</v>
      </c>
      <c r="M230" s="438">
        <f t="shared" si="259"/>
        <v>0</v>
      </c>
      <c r="N230" s="168">
        <f t="shared" si="259"/>
        <v>0</v>
      </c>
      <c r="O230" s="159">
        <f>SUM(O231,O232,O234,O237,O243,O244,O245)</f>
        <v>0</v>
      </c>
      <c r="P230" s="413"/>
      <c r="Q230" s="311"/>
      <c r="R230" s="483"/>
      <c r="S230" s="483"/>
      <c r="T230" s="483"/>
    </row>
    <row r="231" spans="1:20" ht="24" hidden="1" x14ac:dyDescent="0.25">
      <c r="A231" s="477">
        <v>6220</v>
      </c>
      <c r="B231" s="63" t="s">
        <v>240</v>
      </c>
      <c r="C231" s="353">
        <f t="shared" si="187"/>
        <v>0</v>
      </c>
      <c r="D231" s="377"/>
      <c r="E231" s="66"/>
      <c r="F231" s="134">
        <f>D231+E231</f>
        <v>0</v>
      </c>
      <c r="G231" s="376"/>
      <c r="H231" s="66"/>
      <c r="I231" s="133">
        <f>G231+H231</f>
        <v>0</v>
      </c>
      <c r="J231" s="377"/>
      <c r="K231" s="66"/>
      <c r="L231" s="134">
        <f>J231+K231</f>
        <v>0</v>
      </c>
      <c r="M231" s="376"/>
      <c r="N231" s="66"/>
      <c r="O231" s="133">
        <f>M231+N231</f>
        <v>0</v>
      </c>
      <c r="P231" s="416"/>
      <c r="Q231" s="311"/>
      <c r="R231" s="483"/>
      <c r="S231" s="483"/>
      <c r="T231" s="483"/>
    </row>
    <row r="232" spans="1:20" hidden="1" x14ac:dyDescent="0.25">
      <c r="A232" s="138">
        <v>6230</v>
      </c>
      <c r="B232" s="69" t="s">
        <v>241</v>
      </c>
      <c r="C232" s="358">
        <f t="shared" si="187"/>
        <v>0</v>
      </c>
      <c r="D232" s="70">
        <f t="shared" ref="D232:O232" si="260">SUM(D233)</f>
        <v>0</v>
      </c>
      <c r="E232" s="135">
        <f t="shared" si="260"/>
        <v>0</v>
      </c>
      <c r="F232" s="140">
        <f t="shared" si="260"/>
        <v>0</v>
      </c>
      <c r="G232" s="420">
        <f t="shared" si="260"/>
        <v>0</v>
      </c>
      <c r="H232" s="135">
        <f t="shared" si="260"/>
        <v>0</v>
      </c>
      <c r="I232" s="139">
        <f t="shared" si="260"/>
        <v>0</v>
      </c>
      <c r="J232" s="70">
        <f t="shared" si="260"/>
        <v>0</v>
      </c>
      <c r="K232" s="135">
        <f t="shared" si="260"/>
        <v>0</v>
      </c>
      <c r="L232" s="140">
        <f t="shared" si="260"/>
        <v>0</v>
      </c>
      <c r="M232" s="420">
        <f t="shared" si="260"/>
        <v>0</v>
      </c>
      <c r="N232" s="135">
        <f t="shared" si="260"/>
        <v>0</v>
      </c>
      <c r="O232" s="139">
        <f t="shared" si="260"/>
        <v>0</v>
      </c>
      <c r="P232" s="421"/>
      <c r="Q232" s="311"/>
      <c r="R232" s="483"/>
      <c r="S232" s="483"/>
      <c r="T232" s="483"/>
    </row>
    <row r="233" spans="1:20" ht="24" hidden="1" x14ac:dyDescent="0.25">
      <c r="A233" s="43">
        <v>6239</v>
      </c>
      <c r="B233" s="63" t="s">
        <v>242</v>
      </c>
      <c r="C233" s="358">
        <f t="shared" si="187"/>
        <v>0</v>
      </c>
      <c r="D233" s="377"/>
      <c r="E233" s="66"/>
      <c r="F233" s="134">
        <f>D233+E233</f>
        <v>0</v>
      </c>
      <c r="G233" s="376"/>
      <c r="H233" s="66"/>
      <c r="I233" s="133">
        <f>G233+H233</f>
        <v>0</v>
      </c>
      <c r="J233" s="377"/>
      <c r="K233" s="66"/>
      <c r="L233" s="134">
        <f>J233+K233</f>
        <v>0</v>
      </c>
      <c r="M233" s="376"/>
      <c r="N233" s="66"/>
      <c r="O233" s="133">
        <f>M233+N233</f>
        <v>0</v>
      </c>
      <c r="P233" s="416"/>
      <c r="Q233" s="311"/>
      <c r="R233" s="483"/>
      <c r="S233" s="483"/>
      <c r="T233" s="483"/>
    </row>
    <row r="234" spans="1:20" ht="24" hidden="1" x14ac:dyDescent="0.25">
      <c r="A234" s="138">
        <v>6240</v>
      </c>
      <c r="B234" s="69" t="s">
        <v>243</v>
      </c>
      <c r="C234" s="358">
        <f t="shared" si="187"/>
        <v>0</v>
      </c>
      <c r="D234" s="70">
        <f>SUM(D235:D236)</f>
        <v>0</v>
      </c>
      <c r="E234" s="135">
        <f t="shared" ref="E234" si="261">SUM(E235:E236)</f>
        <v>0</v>
      </c>
      <c r="F234" s="140">
        <f>SUM(F235:F236)</f>
        <v>0</v>
      </c>
      <c r="G234" s="420">
        <f>SUM(G235:G236)</f>
        <v>0</v>
      </c>
      <c r="H234" s="135">
        <f t="shared" ref="H234:I234" si="262">SUM(H235:H236)</f>
        <v>0</v>
      </c>
      <c r="I234" s="139">
        <f t="shared" si="262"/>
        <v>0</v>
      </c>
      <c r="J234" s="70">
        <f>SUM(J235:J236)</f>
        <v>0</v>
      </c>
      <c r="K234" s="135">
        <f t="shared" ref="K234:N234" si="263">SUM(K235:K236)</f>
        <v>0</v>
      </c>
      <c r="L234" s="140">
        <f t="shared" si="263"/>
        <v>0</v>
      </c>
      <c r="M234" s="420">
        <f t="shared" si="263"/>
        <v>0</v>
      </c>
      <c r="N234" s="135">
        <f t="shared" si="263"/>
        <v>0</v>
      </c>
      <c r="O234" s="139">
        <f>SUM(O235:O236)</f>
        <v>0</v>
      </c>
      <c r="P234" s="421"/>
      <c r="Q234" s="311"/>
      <c r="R234" s="483"/>
      <c r="S234" s="483"/>
      <c r="T234" s="483"/>
    </row>
    <row r="235" spans="1:20" hidden="1" x14ac:dyDescent="0.25">
      <c r="A235" s="43">
        <v>6241</v>
      </c>
      <c r="B235" s="69" t="s">
        <v>244</v>
      </c>
      <c r="C235" s="358">
        <f t="shared" si="187"/>
        <v>0</v>
      </c>
      <c r="D235" s="417"/>
      <c r="E235" s="72"/>
      <c r="F235" s="137">
        <f t="shared" ref="F235:F236" si="264">D235+E235</f>
        <v>0</v>
      </c>
      <c r="G235" s="418"/>
      <c r="H235" s="72"/>
      <c r="I235" s="136">
        <f t="shared" ref="I235:I236" si="265">G235+H235</f>
        <v>0</v>
      </c>
      <c r="J235" s="417"/>
      <c r="K235" s="72"/>
      <c r="L235" s="137">
        <f t="shared" ref="L235:L236" si="266">J235+K235</f>
        <v>0</v>
      </c>
      <c r="M235" s="418"/>
      <c r="N235" s="72"/>
      <c r="O235" s="136">
        <f t="shared" ref="O235:O236" si="267">M235+N235</f>
        <v>0</v>
      </c>
      <c r="P235" s="419"/>
      <c r="Q235" s="311"/>
      <c r="R235" s="483"/>
      <c r="S235" s="483"/>
      <c r="T235" s="483"/>
    </row>
    <row r="236" spans="1:20" hidden="1" x14ac:dyDescent="0.25">
      <c r="A236" s="43">
        <v>6242</v>
      </c>
      <c r="B236" s="69" t="s">
        <v>245</v>
      </c>
      <c r="C236" s="358">
        <f t="shared" si="187"/>
        <v>0</v>
      </c>
      <c r="D236" s="417"/>
      <c r="E236" s="72"/>
      <c r="F236" s="137">
        <f t="shared" si="264"/>
        <v>0</v>
      </c>
      <c r="G236" s="418"/>
      <c r="H236" s="72"/>
      <c r="I236" s="136">
        <f t="shared" si="265"/>
        <v>0</v>
      </c>
      <c r="J236" s="417"/>
      <c r="K236" s="72"/>
      <c r="L236" s="137">
        <f t="shared" si="266"/>
        <v>0</v>
      </c>
      <c r="M236" s="418"/>
      <c r="N236" s="72"/>
      <c r="O236" s="136">
        <f t="shared" si="267"/>
        <v>0</v>
      </c>
      <c r="P236" s="419"/>
      <c r="Q236" s="311"/>
      <c r="R236" s="483"/>
      <c r="S236" s="483"/>
      <c r="T236" s="483"/>
    </row>
    <row r="237" spans="1:20" ht="25.5" hidden="1" customHeight="1" x14ac:dyDescent="0.25">
      <c r="A237" s="138">
        <v>6250</v>
      </c>
      <c r="B237" s="69" t="s">
        <v>246</v>
      </c>
      <c r="C237" s="358">
        <f t="shared" si="187"/>
        <v>0</v>
      </c>
      <c r="D237" s="70">
        <f>SUM(D238:D242)</f>
        <v>0</v>
      </c>
      <c r="E237" s="135">
        <f t="shared" ref="E237" si="268">SUM(E238:E242)</f>
        <v>0</v>
      </c>
      <c r="F237" s="140">
        <f>SUM(F238:F242)</f>
        <v>0</v>
      </c>
      <c r="G237" s="420">
        <f>SUM(G238:G242)</f>
        <v>0</v>
      </c>
      <c r="H237" s="135">
        <f t="shared" ref="H237:I237" si="269">SUM(H238:H242)</f>
        <v>0</v>
      </c>
      <c r="I237" s="139">
        <f t="shared" si="269"/>
        <v>0</v>
      </c>
      <c r="J237" s="70">
        <f>SUM(J238:J242)</f>
        <v>0</v>
      </c>
      <c r="K237" s="135">
        <f t="shared" ref="K237:N237" si="270">SUM(K238:K242)</f>
        <v>0</v>
      </c>
      <c r="L237" s="140">
        <f t="shared" si="270"/>
        <v>0</v>
      </c>
      <c r="M237" s="420">
        <f t="shared" si="270"/>
        <v>0</v>
      </c>
      <c r="N237" s="135">
        <f t="shared" si="270"/>
        <v>0</v>
      </c>
      <c r="O237" s="139">
        <f>SUM(O238:O242)</f>
        <v>0</v>
      </c>
      <c r="P237" s="421"/>
      <c r="Q237" s="311"/>
      <c r="R237" s="483"/>
      <c r="S237" s="483"/>
      <c r="T237" s="483"/>
    </row>
    <row r="238" spans="1:20" ht="14.25" hidden="1" customHeight="1" x14ac:dyDescent="0.25">
      <c r="A238" s="43">
        <v>6252</v>
      </c>
      <c r="B238" s="69" t="s">
        <v>247</v>
      </c>
      <c r="C238" s="358">
        <f t="shared" si="187"/>
        <v>0</v>
      </c>
      <c r="D238" s="417"/>
      <c r="E238" s="72"/>
      <c r="F238" s="137">
        <f t="shared" ref="F238:F244" si="271">D238+E238</f>
        <v>0</v>
      </c>
      <c r="G238" s="418"/>
      <c r="H238" s="72"/>
      <c r="I238" s="136">
        <f t="shared" ref="I238:I244" si="272">G238+H238</f>
        <v>0</v>
      </c>
      <c r="J238" s="417"/>
      <c r="K238" s="72"/>
      <c r="L238" s="137">
        <f t="shared" ref="L238:L244" si="273">J238+K238</f>
        <v>0</v>
      </c>
      <c r="M238" s="418"/>
      <c r="N238" s="72"/>
      <c r="O238" s="136">
        <f t="shared" ref="O238:O244" si="274">M238+N238</f>
        <v>0</v>
      </c>
      <c r="P238" s="419"/>
      <c r="Q238" s="311"/>
      <c r="R238" s="483"/>
      <c r="S238" s="483"/>
      <c r="T238" s="483"/>
    </row>
    <row r="239" spans="1:20" ht="14.25" hidden="1" customHeight="1" x14ac:dyDescent="0.25">
      <c r="A239" s="43">
        <v>6253</v>
      </c>
      <c r="B239" s="69" t="s">
        <v>248</v>
      </c>
      <c r="C239" s="358">
        <f t="shared" si="187"/>
        <v>0</v>
      </c>
      <c r="D239" s="417"/>
      <c r="E239" s="72"/>
      <c r="F239" s="137">
        <f t="shared" si="271"/>
        <v>0</v>
      </c>
      <c r="G239" s="418"/>
      <c r="H239" s="72"/>
      <c r="I239" s="136">
        <f t="shared" si="272"/>
        <v>0</v>
      </c>
      <c r="J239" s="417"/>
      <c r="K239" s="72"/>
      <c r="L239" s="137">
        <f t="shared" si="273"/>
        <v>0</v>
      </c>
      <c r="M239" s="418"/>
      <c r="N239" s="72"/>
      <c r="O239" s="136">
        <f t="shared" si="274"/>
        <v>0</v>
      </c>
      <c r="P239" s="419"/>
      <c r="Q239" s="311"/>
      <c r="R239" s="483"/>
      <c r="S239" s="483"/>
      <c r="T239" s="483"/>
    </row>
    <row r="240" spans="1:20" ht="24" hidden="1" x14ac:dyDescent="0.25">
      <c r="A240" s="43">
        <v>6254</v>
      </c>
      <c r="B240" s="69" t="s">
        <v>249</v>
      </c>
      <c r="C240" s="358">
        <f t="shared" si="187"/>
        <v>0</v>
      </c>
      <c r="D240" s="417"/>
      <c r="E240" s="72"/>
      <c r="F240" s="137">
        <f t="shared" si="271"/>
        <v>0</v>
      </c>
      <c r="G240" s="418"/>
      <c r="H240" s="72"/>
      <c r="I240" s="136">
        <f t="shared" si="272"/>
        <v>0</v>
      </c>
      <c r="J240" s="417"/>
      <c r="K240" s="72"/>
      <c r="L240" s="137">
        <f t="shared" si="273"/>
        <v>0</v>
      </c>
      <c r="M240" s="418"/>
      <c r="N240" s="72"/>
      <c r="O240" s="136">
        <f t="shared" si="274"/>
        <v>0</v>
      </c>
      <c r="P240" s="419"/>
      <c r="Q240" s="311"/>
      <c r="R240" s="483"/>
      <c r="S240" s="483"/>
      <c r="T240" s="483"/>
    </row>
    <row r="241" spans="1:20" ht="24" hidden="1" x14ac:dyDescent="0.25">
      <c r="A241" s="43">
        <v>6255</v>
      </c>
      <c r="B241" s="69" t="s">
        <v>250</v>
      </c>
      <c r="C241" s="358">
        <f t="shared" ref="C241:C295" si="275">SUM(F241,I241,L241,O241)</f>
        <v>0</v>
      </c>
      <c r="D241" s="417"/>
      <c r="E241" s="72"/>
      <c r="F241" s="137">
        <f t="shared" si="271"/>
        <v>0</v>
      </c>
      <c r="G241" s="418"/>
      <c r="H241" s="72"/>
      <c r="I241" s="136">
        <f t="shared" si="272"/>
        <v>0</v>
      </c>
      <c r="J241" s="417"/>
      <c r="K241" s="72"/>
      <c r="L241" s="137">
        <f t="shared" si="273"/>
        <v>0</v>
      </c>
      <c r="M241" s="418"/>
      <c r="N241" s="72"/>
      <c r="O241" s="136">
        <f t="shared" si="274"/>
        <v>0</v>
      </c>
      <c r="P241" s="419"/>
      <c r="Q241" s="311"/>
      <c r="R241" s="483"/>
      <c r="S241" s="483"/>
      <c r="T241" s="483"/>
    </row>
    <row r="242" spans="1:20" hidden="1" x14ac:dyDescent="0.25">
      <c r="A242" s="43">
        <v>6259</v>
      </c>
      <c r="B242" s="69" t="s">
        <v>251</v>
      </c>
      <c r="C242" s="358">
        <f t="shared" si="275"/>
        <v>0</v>
      </c>
      <c r="D242" s="417"/>
      <c r="E242" s="72"/>
      <c r="F242" s="137">
        <f t="shared" si="271"/>
        <v>0</v>
      </c>
      <c r="G242" s="418"/>
      <c r="H242" s="72"/>
      <c r="I242" s="136">
        <f t="shared" si="272"/>
        <v>0</v>
      </c>
      <c r="J242" s="417"/>
      <c r="K242" s="72"/>
      <c r="L242" s="137">
        <f t="shared" si="273"/>
        <v>0</v>
      </c>
      <c r="M242" s="418"/>
      <c r="N242" s="72"/>
      <c r="O242" s="136">
        <f t="shared" si="274"/>
        <v>0</v>
      </c>
      <c r="P242" s="419"/>
      <c r="Q242" s="311"/>
      <c r="R242" s="483"/>
      <c r="S242" s="483"/>
      <c r="T242" s="483"/>
    </row>
    <row r="243" spans="1:20" ht="24" hidden="1" x14ac:dyDescent="0.25">
      <c r="A243" s="138">
        <v>6260</v>
      </c>
      <c r="B243" s="69" t="s">
        <v>252</v>
      </c>
      <c r="C243" s="358">
        <f t="shared" si="275"/>
        <v>0</v>
      </c>
      <c r="D243" s="417"/>
      <c r="E243" s="72"/>
      <c r="F243" s="137">
        <f t="shared" si="271"/>
        <v>0</v>
      </c>
      <c r="G243" s="418"/>
      <c r="H243" s="72"/>
      <c r="I243" s="136">
        <f t="shared" si="272"/>
        <v>0</v>
      </c>
      <c r="J243" s="417"/>
      <c r="K243" s="72"/>
      <c r="L243" s="137">
        <f t="shared" si="273"/>
        <v>0</v>
      </c>
      <c r="M243" s="418"/>
      <c r="N243" s="72"/>
      <c r="O243" s="136">
        <f t="shared" si="274"/>
        <v>0</v>
      </c>
      <c r="P243" s="419"/>
      <c r="Q243" s="311"/>
      <c r="R243" s="483"/>
      <c r="S243" s="483"/>
      <c r="T243" s="483"/>
    </row>
    <row r="244" spans="1:20" hidden="1" x14ac:dyDescent="0.25">
      <c r="A244" s="138">
        <v>6270</v>
      </c>
      <c r="B244" s="69" t="s">
        <v>253</v>
      </c>
      <c r="C244" s="358">
        <f t="shared" si="275"/>
        <v>0</v>
      </c>
      <c r="D244" s="417"/>
      <c r="E244" s="72"/>
      <c r="F244" s="137">
        <f t="shared" si="271"/>
        <v>0</v>
      </c>
      <c r="G244" s="418"/>
      <c r="H244" s="72"/>
      <c r="I244" s="136">
        <f t="shared" si="272"/>
        <v>0</v>
      </c>
      <c r="J244" s="417"/>
      <c r="K244" s="72"/>
      <c r="L244" s="137">
        <f t="shared" si="273"/>
        <v>0</v>
      </c>
      <c r="M244" s="418"/>
      <c r="N244" s="72"/>
      <c r="O244" s="136">
        <f t="shared" si="274"/>
        <v>0</v>
      </c>
      <c r="P244" s="419"/>
      <c r="Q244" s="311"/>
      <c r="R244" s="483"/>
      <c r="S244" s="483"/>
      <c r="T244" s="483"/>
    </row>
    <row r="245" spans="1:20" ht="24" hidden="1" x14ac:dyDescent="0.25">
      <c r="A245" s="477">
        <v>6290</v>
      </c>
      <c r="B245" s="63" t="s">
        <v>254</v>
      </c>
      <c r="C245" s="432">
        <f t="shared" si="275"/>
        <v>0</v>
      </c>
      <c r="D245" s="64">
        <f>SUM(D246:D249)</f>
        <v>0</v>
      </c>
      <c r="E245" s="132">
        <f t="shared" ref="E245" si="276">SUM(E246:E249)</f>
        <v>0</v>
      </c>
      <c r="F245" s="146">
        <f>SUM(F246:F249)</f>
        <v>0</v>
      </c>
      <c r="G245" s="426">
        <f t="shared" ref="G245:O245" si="277">SUM(G246:G249)</f>
        <v>0</v>
      </c>
      <c r="H245" s="132">
        <f t="shared" si="277"/>
        <v>0</v>
      </c>
      <c r="I245" s="150">
        <f t="shared" si="277"/>
        <v>0</v>
      </c>
      <c r="J245" s="64">
        <f t="shared" si="277"/>
        <v>0</v>
      </c>
      <c r="K245" s="132">
        <f t="shared" si="277"/>
        <v>0</v>
      </c>
      <c r="L245" s="146">
        <f t="shared" si="277"/>
        <v>0</v>
      </c>
      <c r="M245" s="426">
        <f t="shared" si="277"/>
        <v>0</v>
      </c>
      <c r="N245" s="132">
        <f t="shared" si="277"/>
        <v>0</v>
      </c>
      <c r="O245" s="150">
        <f t="shared" si="277"/>
        <v>0</v>
      </c>
      <c r="P245" s="433"/>
      <c r="Q245" s="311"/>
      <c r="R245" s="483"/>
      <c r="S245" s="483"/>
      <c r="T245" s="483"/>
    </row>
    <row r="246" spans="1:20" hidden="1" x14ac:dyDescent="0.25">
      <c r="A246" s="43">
        <v>6291</v>
      </c>
      <c r="B246" s="69" t="s">
        <v>255</v>
      </c>
      <c r="C246" s="358">
        <f t="shared" si="275"/>
        <v>0</v>
      </c>
      <c r="D246" s="417"/>
      <c r="E246" s="72"/>
      <c r="F246" s="137">
        <f t="shared" ref="F246:F249" si="278">D246+E246</f>
        <v>0</v>
      </c>
      <c r="G246" s="418"/>
      <c r="H246" s="72"/>
      <c r="I246" s="136">
        <f t="shared" ref="I246:I249" si="279">G246+H246</f>
        <v>0</v>
      </c>
      <c r="J246" s="417"/>
      <c r="K246" s="72"/>
      <c r="L246" s="137">
        <f t="shared" ref="L246:L249" si="280">J246+K246</f>
        <v>0</v>
      </c>
      <c r="M246" s="418"/>
      <c r="N246" s="72"/>
      <c r="O246" s="136">
        <f t="shared" ref="O246:O249" si="281">M246+N246</f>
        <v>0</v>
      </c>
      <c r="P246" s="419"/>
      <c r="Q246" s="311"/>
      <c r="R246" s="483"/>
      <c r="S246" s="483"/>
      <c r="T246" s="483"/>
    </row>
    <row r="247" spans="1:20" hidden="1" x14ac:dyDescent="0.25">
      <c r="A247" s="43">
        <v>6292</v>
      </c>
      <c r="B247" s="69" t="s">
        <v>256</v>
      </c>
      <c r="C247" s="358">
        <f t="shared" si="275"/>
        <v>0</v>
      </c>
      <c r="D247" s="417"/>
      <c r="E247" s="72"/>
      <c r="F247" s="137">
        <f t="shared" si="278"/>
        <v>0</v>
      </c>
      <c r="G247" s="418"/>
      <c r="H247" s="72"/>
      <c r="I247" s="136">
        <f t="shared" si="279"/>
        <v>0</v>
      </c>
      <c r="J247" s="417"/>
      <c r="K247" s="72"/>
      <c r="L247" s="137">
        <f t="shared" si="280"/>
        <v>0</v>
      </c>
      <c r="M247" s="418"/>
      <c r="N247" s="72"/>
      <c r="O247" s="136">
        <f t="shared" si="281"/>
        <v>0</v>
      </c>
      <c r="P247" s="419"/>
      <c r="Q247" s="311"/>
      <c r="R247" s="483"/>
      <c r="S247" s="483"/>
      <c r="T247" s="483"/>
    </row>
    <row r="248" spans="1:20" ht="72" hidden="1" x14ac:dyDescent="0.25">
      <c r="A248" s="43">
        <v>6296</v>
      </c>
      <c r="B248" s="69" t="s">
        <v>257</v>
      </c>
      <c r="C248" s="358">
        <f t="shared" si="275"/>
        <v>0</v>
      </c>
      <c r="D248" s="417"/>
      <c r="E248" s="72"/>
      <c r="F248" s="137">
        <f t="shared" si="278"/>
        <v>0</v>
      </c>
      <c r="G248" s="418"/>
      <c r="H248" s="72"/>
      <c r="I248" s="136">
        <f t="shared" si="279"/>
        <v>0</v>
      </c>
      <c r="J248" s="417"/>
      <c r="K248" s="72"/>
      <c r="L248" s="137">
        <f t="shared" si="280"/>
        <v>0</v>
      </c>
      <c r="M248" s="418"/>
      <c r="N248" s="72"/>
      <c r="O248" s="136">
        <f t="shared" si="281"/>
        <v>0</v>
      </c>
      <c r="P248" s="419"/>
      <c r="Q248" s="311"/>
      <c r="R248" s="483"/>
      <c r="S248" s="483"/>
      <c r="T248" s="483"/>
    </row>
    <row r="249" spans="1:20" ht="39.75" hidden="1" customHeight="1" x14ac:dyDescent="0.25">
      <c r="A249" s="43">
        <v>6299</v>
      </c>
      <c r="B249" s="69" t="s">
        <v>258</v>
      </c>
      <c r="C249" s="358">
        <f t="shared" si="275"/>
        <v>0</v>
      </c>
      <c r="D249" s="417"/>
      <c r="E249" s="72"/>
      <c r="F249" s="137">
        <f t="shared" si="278"/>
        <v>0</v>
      </c>
      <c r="G249" s="418"/>
      <c r="H249" s="72"/>
      <c r="I249" s="136">
        <f t="shared" si="279"/>
        <v>0</v>
      </c>
      <c r="J249" s="417"/>
      <c r="K249" s="72"/>
      <c r="L249" s="137">
        <f t="shared" si="280"/>
        <v>0</v>
      </c>
      <c r="M249" s="418"/>
      <c r="N249" s="72"/>
      <c r="O249" s="136">
        <f t="shared" si="281"/>
        <v>0</v>
      </c>
      <c r="P249" s="419"/>
      <c r="Q249" s="311"/>
      <c r="R249" s="483"/>
      <c r="S249" s="483"/>
      <c r="T249" s="483"/>
    </row>
    <row r="250" spans="1:20" hidden="1" x14ac:dyDescent="0.25">
      <c r="A250" s="55">
        <v>6300</v>
      </c>
      <c r="B250" s="127" t="s">
        <v>259</v>
      </c>
      <c r="C250" s="347">
        <f t="shared" si="275"/>
        <v>0</v>
      </c>
      <c r="D250" s="56">
        <f>SUM(D251,D256,D257)</f>
        <v>0</v>
      </c>
      <c r="E250" s="57">
        <f t="shared" ref="E250" si="282">SUM(E251,E256,E257)</f>
        <v>0</v>
      </c>
      <c r="F250" s="145">
        <f>SUM(F251,F256,F257)</f>
        <v>0</v>
      </c>
      <c r="G250" s="412">
        <f t="shared" ref="G250:O250" si="283">SUM(G251,G256,G257)</f>
        <v>0</v>
      </c>
      <c r="H250" s="57">
        <f t="shared" si="283"/>
        <v>0</v>
      </c>
      <c r="I250" s="144">
        <f t="shared" si="283"/>
        <v>0</v>
      </c>
      <c r="J250" s="56">
        <f t="shared" si="283"/>
        <v>0</v>
      </c>
      <c r="K250" s="57">
        <f t="shared" si="283"/>
        <v>0</v>
      </c>
      <c r="L250" s="145">
        <f t="shared" si="283"/>
        <v>0</v>
      </c>
      <c r="M250" s="412">
        <f t="shared" si="283"/>
        <v>0</v>
      </c>
      <c r="N250" s="57">
        <f t="shared" si="283"/>
        <v>0</v>
      </c>
      <c r="O250" s="144">
        <f t="shared" si="283"/>
        <v>0</v>
      </c>
      <c r="P250" s="428"/>
      <c r="Q250" s="311"/>
      <c r="R250" s="483"/>
      <c r="S250" s="483"/>
      <c r="T250" s="483"/>
    </row>
    <row r="251" spans="1:20" ht="24" hidden="1" x14ac:dyDescent="0.25">
      <c r="A251" s="477">
        <v>6320</v>
      </c>
      <c r="B251" s="63" t="s">
        <v>260</v>
      </c>
      <c r="C251" s="432">
        <f t="shared" si="275"/>
        <v>0</v>
      </c>
      <c r="D251" s="64">
        <f>SUM(D252:D255)</f>
        <v>0</v>
      </c>
      <c r="E251" s="132">
        <f t="shared" ref="E251" si="284">SUM(E252:E255)</f>
        <v>0</v>
      </c>
      <c r="F251" s="146">
        <f>SUM(F252:F255)</f>
        <v>0</v>
      </c>
      <c r="G251" s="426">
        <f t="shared" ref="G251:O251" si="285">SUM(G252:G255)</f>
        <v>0</v>
      </c>
      <c r="H251" s="132">
        <f t="shared" si="285"/>
        <v>0</v>
      </c>
      <c r="I251" s="150">
        <f t="shared" si="285"/>
        <v>0</v>
      </c>
      <c r="J251" s="64">
        <f t="shared" si="285"/>
        <v>0</v>
      </c>
      <c r="K251" s="132">
        <f t="shared" si="285"/>
        <v>0</v>
      </c>
      <c r="L251" s="146">
        <f t="shared" si="285"/>
        <v>0</v>
      </c>
      <c r="M251" s="426">
        <f t="shared" si="285"/>
        <v>0</v>
      </c>
      <c r="N251" s="132">
        <f t="shared" si="285"/>
        <v>0</v>
      </c>
      <c r="O251" s="150">
        <f t="shared" si="285"/>
        <v>0</v>
      </c>
      <c r="P251" s="427"/>
      <c r="Q251" s="311"/>
      <c r="R251" s="483"/>
      <c r="S251" s="483"/>
      <c r="T251" s="483"/>
    </row>
    <row r="252" spans="1:20" hidden="1" x14ac:dyDescent="0.25">
      <c r="A252" s="43">
        <v>6322</v>
      </c>
      <c r="B252" s="69" t="s">
        <v>261</v>
      </c>
      <c r="C252" s="358">
        <f t="shared" si="275"/>
        <v>0</v>
      </c>
      <c r="D252" s="417"/>
      <c r="E252" s="72"/>
      <c r="F252" s="137">
        <f t="shared" ref="F252:F257" si="286">D252+E252</f>
        <v>0</v>
      </c>
      <c r="G252" s="418"/>
      <c r="H252" s="72"/>
      <c r="I252" s="136">
        <f t="shared" ref="I252:I257" si="287">G252+H252</f>
        <v>0</v>
      </c>
      <c r="J252" s="417"/>
      <c r="K252" s="72"/>
      <c r="L252" s="137">
        <f t="shared" ref="L252:L257" si="288">J252+K252</f>
        <v>0</v>
      </c>
      <c r="M252" s="418"/>
      <c r="N252" s="72"/>
      <c r="O252" s="136">
        <f t="shared" ref="O252:O257" si="289">M252+N252</f>
        <v>0</v>
      </c>
      <c r="P252" s="419"/>
      <c r="Q252" s="311"/>
      <c r="R252" s="483"/>
      <c r="S252" s="483"/>
      <c r="T252" s="483"/>
    </row>
    <row r="253" spans="1:20" ht="24" hidden="1" x14ac:dyDescent="0.25">
      <c r="A253" s="43">
        <v>6323</v>
      </c>
      <c r="B253" s="69" t="s">
        <v>262</v>
      </c>
      <c r="C253" s="358">
        <f t="shared" si="275"/>
        <v>0</v>
      </c>
      <c r="D253" s="417"/>
      <c r="E253" s="72"/>
      <c r="F253" s="137">
        <f t="shared" si="286"/>
        <v>0</v>
      </c>
      <c r="G253" s="418"/>
      <c r="H253" s="72"/>
      <c r="I253" s="136">
        <f t="shared" si="287"/>
        <v>0</v>
      </c>
      <c r="J253" s="417"/>
      <c r="K253" s="72"/>
      <c r="L253" s="137">
        <f t="shared" si="288"/>
        <v>0</v>
      </c>
      <c r="M253" s="418"/>
      <c r="N253" s="72"/>
      <c r="O253" s="136">
        <f t="shared" si="289"/>
        <v>0</v>
      </c>
      <c r="P253" s="419"/>
      <c r="Q253" s="311"/>
      <c r="R253" s="483"/>
      <c r="S253" s="483"/>
      <c r="T253" s="483"/>
    </row>
    <row r="254" spans="1:20" ht="24" hidden="1" x14ac:dyDescent="0.25">
      <c r="A254" s="43">
        <v>6324</v>
      </c>
      <c r="B254" s="69" t="s">
        <v>263</v>
      </c>
      <c r="C254" s="358">
        <f t="shared" si="275"/>
        <v>0</v>
      </c>
      <c r="D254" s="417"/>
      <c r="E254" s="72"/>
      <c r="F254" s="137">
        <f t="shared" si="286"/>
        <v>0</v>
      </c>
      <c r="G254" s="418"/>
      <c r="H254" s="72"/>
      <c r="I254" s="136">
        <f t="shared" si="287"/>
        <v>0</v>
      </c>
      <c r="J254" s="417"/>
      <c r="K254" s="72"/>
      <c r="L254" s="137">
        <f t="shared" si="288"/>
        <v>0</v>
      </c>
      <c r="M254" s="418"/>
      <c r="N254" s="72"/>
      <c r="O254" s="136">
        <f t="shared" si="289"/>
        <v>0</v>
      </c>
      <c r="P254" s="419"/>
      <c r="Q254" s="311"/>
      <c r="R254" s="483"/>
      <c r="S254" s="483"/>
      <c r="T254" s="483"/>
    </row>
    <row r="255" spans="1:20" hidden="1" x14ac:dyDescent="0.25">
      <c r="A255" s="37">
        <v>6329</v>
      </c>
      <c r="B255" s="63" t="s">
        <v>264</v>
      </c>
      <c r="C255" s="353">
        <f t="shared" si="275"/>
        <v>0</v>
      </c>
      <c r="D255" s="377"/>
      <c r="E255" s="66"/>
      <c r="F255" s="134">
        <f t="shared" si="286"/>
        <v>0</v>
      </c>
      <c r="G255" s="376"/>
      <c r="H255" s="66"/>
      <c r="I255" s="133">
        <f t="shared" si="287"/>
        <v>0</v>
      </c>
      <c r="J255" s="377"/>
      <c r="K255" s="66"/>
      <c r="L255" s="134">
        <f t="shared" si="288"/>
        <v>0</v>
      </c>
      <c r="M255" s="376"/>
      <c r="N255" s="66"/>
      <c r="O255" s="133">
        <f t="shared" si="289"/>
        <v>0</v>
      </c>
      <c r="P255" s="416"/>
      <c r="Q255" s="311"/>
      <c r="R255" s="483"/>
      <c r="S255" s="483"/>
      <c r="T255" s="483"/>
    </row>
    <row r="256" spans="1:20" ht="24" hidden="1" x14ac:dyDescent="0.25">
      <c r="A256" s="174">
        <v>6330</v>
      </c>
      <c r="B256" s="175" t="s">
        <v>265</v>
      </c>
      <c r="C256" s="432">
        <f t="shared" si="275"/>
        <v>0</v>
      </c>
      <c r="D256" s="434"/>
      <c r="E256" s="164"/>
      <c r="F256" s="166">
        <f t="shared" si="286"/>
        <v>0</v>
      </c>
      <c r="G256" s="435"/>
      <c r="H256" s="164"/>
      <c r="I256" s="165">
        <f t="shared" si="287"/>
        <v>0</v>
      </c>
      <c r="J256" s="434"/>
      <c r="K256" s="164"/>
      <c r="L256" s="166">
        <f t="shared" si="288"/>
        <v>0</v>
      </c>
      <c r="M256" s="435"/>
      <c r="N256" s="164"/>
      <c r="O256" s="165">
        <f t="shared" si="289"/>
        <v>0</v>
      </c>
      <c r="P256" s="436"/>
      <c r="Q256" s="311"/>
      <c r="R256" s="483"/>
      <c r="S256" s="483"/>
      <c r="T256" s="483"/>
    </row>
    <row r="257" spans="1:20" hidden="1" x14ac:dyDescent="0.25">
      <c r="A257" s="138">
        <v>6360</v>
      </c>
      <c r="B257" s="69" t="s">
        <v>266</v>
      </c>
      <c r="C257" s="358">
        <f t="shared" si="275"/>
        <v>0</v>
      </c>
      <c r="D257" s="417"/>
      <c r="E257" s="72"/>
      <c r="F257" s="137">
        <f t="shared" si="286"/>
        <v>0</v>
      </c>
      <c r="G257" s="418"/>
      <c r="H257" s="72"/>
      <c r="I257" s="136">
        <f t="shared" si="287"/>
        <v>0</v>
      </c>
      <c r="J257" s="417"/>
      <c r="K257" s="72"/>
      <c r="L257" s="137">
        <f t="shared" si="288"/>
        <v>0</v>
      </c>
      <c r="M257" s="418"/>
      <c r="N257" s="72"/>
      <c r="O257" s="136">
        <f t="shared" si="289"/>
        <v>0</v>
      </c>
      <c r="P257" s="419"/>
      <c r="Q257" s="311"/>
      <c r="R257" s="483"/>
      <c r="S257" s="483"/>
      <c r="T257" s="483"/>
    </row>
    <row r="258" spans="1:20" ht="36" hidden="1" x14ac:dyDescent="0.25">
      <c r="A258" s="55">
        <v>6400</v>
      </c>
      <c r="B258" s="127" t="s">
        <v>267</v>
      </c>
      <c r="C258" s="347">
        <f t="shared" si="275"/>
        <v>0</v>
      </c>
      <c r="D258" s="56">
        <f>SUM(D259,D263)</f>
        <v>0</v>
      </c>
      <c r="E258" s="57">
        <f t="shared" ref="E258" si="290">SUM(E259,E263)</f>
        <v>0</v>
      </c>
      <c r="F258" s="145">
        <f>SUM(F259,F263)</f>
        <v>0</v>
      </c>
      <c r="G258" s="412">
        <f t="shared" ref="G258:O258" si="291">SUM(G259,G263)</f>
        <v>0</v>
      </c>
      <c r="H258" s="57">
        <f t="shared" si="291"/>
        <v>0</v>
      </c>
      <c r="I258" s="144">
        <f t="shared" si="291"/>
        <v>0</v>
      </c>
      <c r="J258" s="56">
        <f t="shared" si="291"/>
        <v>0</v>
      </c>
      <c r="K258" s="57">
        <f t="shared" si="291"/>
        <v>0</v>
      </c>
      <c r="L258" s="145">
        <f t="shared" si="291"/>
        <v>0</v>
      </c>
      <c r="M258" s="412">
        <f t="shared" si="291"/>
        <v>0</v>
      </c>
      <c r="N258" s="57">
        <f t="shared" si="291"/>
        <v>0</v>
      </c>
      <c r="O258" s="144">
        <f t="shared" si="291"/>
        <v>0</v>
      </c>
      <c r="P258" s="428"/>
      <c r="Q258" s="311"/>
      <c r="R258" s="483"/>
      <c r="S258" s="483"/>
      <c r="T258" s="483"/>
    </row>
    <row r="259" spans="1:20" ht="24" hidden="1" x14ac:dyDescent="0.25">
      <c r="A259" s="477">
        <v>6410</v>
      </c>
      <c r="B259" s="63" t="s">
        <v>268</v>
      </c>
      <c r="C259" s="353">
        <f t="shared" si="275"/>
        <v>0</v>
      </c>
      <c r="D259" s="64">
        <f>SUM(D260:D262)</f>
        <v>0</v>
      </c>
      <c r="E259" s="132">
        <f t="shared" ref="E259" si="292">SUM(E260:E262)</f>
        <v>0</v>
      </c>
      <c r="F259" s="146">
        <f>SUM(F260:F262)</f>
        <v>0</v>
      </c>
      <c r="G259" s="426">
        <f t="shared" ref="G259:O259" si="293">SUM(G260:G262)</f>
        <v>0</v>
      </c>
      <c r="H259" s="132">
        <f t="shared" si="293"/>
        <v>0</v>
      </c>
      <c r="I259" s="150">
        <f t="shared" si="293"/>
        <v>0</v>
      </c>
      <c r="J259" s="64">
        <f t="shared" si="293"/>
        <v>0</v>
      </c>
      <c r="K259" s="132">
        <f t="shared" si="293"/>
        <v>0</v>
      </c>
      <c r="L259" s="146">
        <f t="shared" si="293"/>
        <v>0</v>
      </c>
      <c r="M259" s="426">
        <f t="shared" si="293"/>
        <v>0</v>
      </c>
      <c r="N259" s="132">
        <f t="shared" si="293"/>
        <v>0</v>
      </c>
      <c r="O259" s="154">
        <f t="shared" si="293"/>
        <v>0</v>
      </c>
      <c r="P259" s="431"/>
      <c r="Q259" s="311"/>
      <c r="R259" s="483"/>
      <c r="S259" s="483"/>
      <c r="T259" s="483"/>
    </row>
    <row r="260" spans="1:20" hidden="1" x14ac:dyDescent="0.25">
      <c r="A260" s="43">
        <v>6411</v>
      </c>
      <c r="B260" s="148" t="s">
        <v>269</v>
      </c>
      <c r="C260" s="358">
        <f t="shared" si="275"/>
        <v>0</v>
      </c>
      <c r="D260" s="417"/>
      <c r="E260" s="72"/>
      <c r="F260" s="137">
        <f t="shared" ref="F260:F262" si="294">D260+E260</f>
        <v>0</v>
      </c>
      <c r="G260" s="418"/>
      <c r="H260" s="72"/>
      <c r="I260" s="136">
        <f t="shared" ref="I260:I262" si="295">G260+H260</f>
        <v>0</v>
      </c>
      <c r="J260" s="417"/>
      <c r="K260" s="72"/>
      <c r="L260" s="137">
        <f t="shared" ref="L260:L262" si="296">J260+K260</f>
        <v>0</v>
      </c>
      <c r="M260" s="418"/>
      <c r="N260" s="72"/>
      <c r="O260" s="136">
        <f t="shared" ref="O260:O262" si="297">M260+N260</f>
        <v>0</v>
      </c>
      <c r="P260" s="419"/>
      <c r="Q260" s="311"/>
      <c r="R260" s="483"/>
      <c r="S260" s="483"/>
      <c r="T260" s="483"/>
    </row>
    <row r="261" spans="1:20" ht="36" hidden="1" x14ac:dyDescent="0.25">
      <c r="A261" s="43">
        <v>6412</v>
      </c>
      <c r="B261" s="69" t="s">
        <v>270</v>
      </c>
      <c r="C261" s="358">
        <f t="shared" si="275"/>
        <v>0</v>
      </c>
      <c r="D261" s="417"/>
      <c r="E261" s="72"/>
      <c r="F261" s="137">
        <f t="shared" si="294"/>
        <v>0</v>
      </c>
      <c r="G261" s="418"/>
      <c r="H261" s="72"/>
      <c r="I261" s="136">
        <f t="shared" si="295"/>
        <v>0</v>
      </c>
      <c r="J261" s="417"/>
      <c r="K261" s="72"/>
      <c r="L261" s="137">
        <f t="shared" si="296"/>
        <v>0</v>
      </c>
      <c r="M261" s="418"/>
      <c r="N261" s="72"/>
      <c r="O261" s="136">
        <f t="shared" si="297"/>
        <v>0</v>
      </c>
      <c r="P261" s="419"/>
      <c r="Q261" s="311"/>
      <c r="R261" s="483"/>
      <c r="S261" s="483"/>
      <c r="T261" s="483"/>
    </row>
    <row r="262" spans="1:20" ht="36" hidden="1" x14ac:dyDescent="0.25">
      <c r="A262" s="43">
        <v>6419</v>
      </c>
      <c r="B262" s="69" t="s">
        <v>271</v>
      </c>
      <c r="C262" s="358">
        <f t="shared" si="275"/>
        <v>0</v>
      </c>
      <c r="D262" s="417"/>
      <c r="E262" s="72"/>
      <c r="F262" s="137">
        <f t="shared" si="294"/>
        <v>0</v>
      </c>
      <c r="G262" s="418"/>
      <c r="H262" s="72"/>
      <c r="I262" s="136">
        <f t="shared" si="295"/>
        <v>0</v>
      </c>
      <c r="J262" s="417"/>
      <c r="K262" s="72"/>
      <c r="L262" s="137">
        <f t="shared" si="296"/>
        <v>0</v>
      </c>
      <c r="M262" s="418"/>
      <c r="N262" s="72"/>
      <c r="O262" s="136">
        <f t="shared" si="297"/>
        <v>0</v>
      </c>
      <c r="P262" s="419"/>
      <c r="Q262" s="311"/>
      <c r="R262" s="483"/>
      <c r="S262" s="483"/>
      <c r="T262" s="483"/>
    </row>
    <row r="263" spans="1:20" ht="36" hidden="1" x14ac:dyDescent="0.25">
      <c r="A263" s="138">
        <v>6420</v>
      </c>
      <c r="B263" s="69" t="s">
        <v>272</v>
      </c>
      <c r="C263" s="358">
        <f t="shared" si="275"/>
        <v>0</v>
      </c>
      <c r="D263" s="70">
        <f>SUM(D264:D267)</f>
        <v>0</v>
      </c>
      <c r="E263" s="135">
        <f t="shared" ref="E263" si="298">SUM(E264:E267)</f>
        <v>0</v>
      </c>
      <c r="F263" s="140">
        <f>SUM(F264:F267)</f>
        <v>0</v>
      </c>
      <c r="G263" s="420">
        <f>SUM(G264:G267)</f>
        <v>0</v>
      </c>
      <c r="H263" s="135">
        <f t="shared" ref="H263:I263" si="299">SUM(H264:H267)</f>
        <v>0</v>
      </c>
      <c r="I263" s="139">
        <f t="shared" si="299"/>
        <v>0</v>
      </c>
      <c r="J263" s="70">
        <f>SUM(J264:J267)</f>
        <v>0</v>
      </c>
      <c r="K263" s="135">
        <f t="shared" ref="K263:N263" si="300">SUM(K264:K267)</f>
        <v>0</v>
      </c>
      <c r="L263" s="140">
        <f t="shared" si="300"/>
        <v>0</v>
      </c>
      <c r="M263" s="420">
        <f t="shared" si="300"/>
        <v>0</v>
      </c>
      <c r="N263" s="135">
        <f t="shared" si="300"/>
        <v>0</v>
      </c>
      <c r="O263" s="139">
        <f>SUM(O264:O267)</f>
        <v>0</v>
      </c>
      <c r="P263" s="421"/>
      <c r="Q263" s="311"/>
      <c r="R263" s="483"/>
      <c r="S263" s="483"/>
      <c r="T263" s="483"/>
    </row>
    <row r="264" spans="1:20" hidden="1" x14ac:dyDescent="0.25">
      <c r="A264" s="43">
        <v>6421</v>
      </c>
      <c r="B264" s="69" t="s">
        <v>273</v>
      </c>
      <c r="C264" s="358">
        <f t="shared" si="275"/>
        <v>0</v>
      </c>
      <c r="D264" s="417"/>
      <c r="E264" s="72"/>
      <c r="F264" s="137">
        <f t="shared" ref="F264:F267" si="301">D264+E264</f>
        <v>0</v>
      </c>
      <c r="G264" s="418"/>
      <c r="H264" s="72"/>
      <c r="I264" s="136">
        <f t="shared" ref="I264:I267" si="302">G264+H264</f>
        <v>0</v>
      </c>
      <c r="J264" s="417"/>
      <c r="K264" s="72"/>
      <c r="L264" s="137">
        <f t="shared" ref="L264:L267" si="303">J264+K264</f>
        <v>0</v>
      </c>
      <c r="M264" s="418"/>
      <c r="N264" s="72"/>
      <c r="O264" s="136">
        <f t="shared" ref="O264:O267" si="304">M264+N264</f>
        <v>0</v>
      </c>
      <c r="P264" s="419"/>
      <c r="Q264" s="311"/>
      <c r="R264" s="483"/>
      <c r="S264" s="483"/>
      <c r="T264" s="483"/>
    </row>
    <row r="265" spans="1:20" hidden="1" x14ac:dyDescent="0.25">
      <c r="A265" s="43">
        <v>6422</v>
      </c>
      <c r="B265" s="69" t="s">
        <v>274</v>
      </c>
      <c r="C265" s="358">
        <f t="shared" si="275"/>
        <v>0</v>
      </c>
      <c r="D265" s="417"/>
      <c r="E265" s="72"/>
      <c r="F265" s="137">
        <f t="shared" si="301"/>
        <v>0</v>
      </c>
      <c r="G265" s="418"/>
      <c r="H265" s="72"/>
      <c r="I265" s="136">
        <f t="shared" si="302"/>
        <v>0</v>
      </c>
      <c r="J265" s="417"/>
      <c r="K265" s="72"/>
      <c r="L265" s="137">
        <f t="shared" si="303"/>
        <v>0</v>
      </c>
      <c r="M265" s="418"/>
      <c r="N265" s="72"/>
      <c r="O265" s="136">
        <f t="shared" si="304"/>
        <v>0</v>
      </c>
      <c r="P265" s="419"/>
      <c r="Q265" s="311"/>
      <c r="R265" s="483"/>
      <c r="S265" s="483"/>
      <c r="T265" s="483"/>
    </row>
    <row r="266" spans="1:20" ht="24" hidden="1" x14ac:dyDescent="0.25">
      <c r="A266" s="43">
        <v>6423</v>
      </c>
      <c r="B266" s="69" t="s">
        <v>275</v>
      </c>
      <c r="C266" s="358">
        <f t="shared" si="275"/>
        <v>0</v>
      </c>
      <c r="D266" s="417"/>
      <c r="E266" s="72"/>
      <c r="F266" s="137">
        <f t="shared" si="301"/>
        <v>0</v>
      </c>
      <c r="G266" s="418"/>
      <c r="H266" s="72"/>
      <c r="I266" s="136">
        <f t="shared" si="302"/>
        <v>0</v>
      </c>
      <c r="J266" s="417"/>
      <c r="K266" s="72"/>
      <c r="L266" s="137">
        <f t="shared" si="303"/>
        <v>0</v>
      </c>
      <c r="M266" s="418"/>
      <c r="N266" s="72"/>
      <c r="O266" s="136">
        <f t="shared" si="304"/>
        <v>0</v>
      </c>
      <c r="P266" s="419"/>
      <c r="Q266" s="311"/>
      <c r="R266" s="483"/>
      <c r="S266" s="483"/>
      <c r="T266" s="483"/>
    </row>
    <row r="267" spans="1:20" ht="36" hidden="1" x14ac:dyDescent="0.25">
      <c r="A267" s="43">
        <v>6424</v>
      </c>
      <c r="B267" s="69" t="s">
        <v>276</v>
      </c>
      <c r="C267" s="358">
        <f t="shared" si="275"/>
        <v>0</v>
      </c>
      <c r="D267" s="417"/>
      <c r="E267" s="72"/>
      <c r="F267" s="137">
        <f t="shared" si="301"/>
        <v>0</v>
      </c>
      <c r="G267" s="418"/>
      <c r="H267" s="72"/>
      <c r="I267" s="136">
        <f t="shared" si="302"/>
        <v>0</v>
      </c>
      <c r="J267" s="417"/>
      <c r="K267" s="72"/>
      <c r="L267" s="137">
        <f t="shared" si="303"/>
        <v>0</v>
      </c>
      <c r="M267" s="418"/>
      <c r="N267" s="72"/>
      <c r="O267" s="136">
        <f t="shared" si="304"/>
        <v>0</v>
      </c>
      <c r="P267" s="419"/>
      <c r="Q267" s="311"/>
      <c r="R267" s="483"/>
      <c r="S267" s="483"/>
      <c r="T267" s="483"/>
    </row>
    <row r="268" spans="1:20" ht="36" hidden="1" x14ac:dyDescent="0.25">
      <c r="A268" s="176">
        <v>7000</v>
      </c>
      <c r="B268" s="176" t="s">
        <v>277</v>
      </c>
      <c r="C268" s="441">
        <f>SUM(F268,I268,L268,O268)</f>
        <v>0</v>
      </c>
      <c r="D268" s="177">
        <f>SUM(D269,D279)</f>
        <v>0</v>
      </c>
      <c r="E268" s="178">
        <f t="shared" ref="E268" si="305">SUM(E269,E279)</f>
        <v>0</v>
      </c>
      <c r="F268" s="442">
        <f>SUM(F269,F279)</f>
        <v>0</v>
      </c>
      <c r="G268" s="443">
        <f>SUM(G269,G279)</f>
        <v>0</v>
      </c>
      <c r="H268" s="178">
        <f t="shared" ref="H268:I268" si="306">SUM(H269,H279)</f>
        <v>0</v>
      </c>
      <c r="I268" s="444">
        <f t="shared" si="306"/>
        <v>0</v>
      </c>
      <c r="J268" s="177">
        <f>SUM(J269,J279)</f>
        <v>0</v>
      </c>
      <c r="K268" s="178">
        <f t="shared" ref="K268:N268" si="307">SUM(K269,K279)</f>
        <v>0</v>
      </c>
      <c r="L268" s="442">
        <f t="shared" si="307"/>
        <v>0</v>
      </c>
      <c r="M268" s="443">
        <f t="shared" si="307"/>
        <v>0</v>
      </c>
      <c r="N268" s="178">
        <f t="shared" si="307"/>
        <v>0</v>
      </c>
      <c r="O268" s="179">
        <f>SUM(O269,O279)</f>
        <v>0</v>
      </c>
      <c r="P268" s="445"/>
      <c r="Q268" s="311"/>
      <c r="R268" s="483"/>
      <c r="S268" s="483"/>
      <c r="T268" s="483"/>
    </row>
    <row r="269" spans="1:20" ht="24" hidden="1" x14ac:dyDescent="0.25">
      <c r="A269" s="55">
        <v>7200</v>
      </c>
      <c r="B269" s="127" t="s">
        <v>278</v>
      </c>
      <c r="C269" s="347">
        <f t="shared" si="275"/>
        <v>0</v>
      </c>
      <c r="D269" s="56">
        <f>SUM(D270,D271,D274,D275,D278)</f>
        <v>0</v>
      </c>
      <c r="E269" s="57">
        <f t="shared" ref="E269" si="308">SUM(E270,E271,E274,E275,E278)</f>
        <v>0</v>
      </c>
      <c r="F269" s="145">
        <f>SUM(F270,F271,F274,F275,F278)</f>
        <v>0</v>
      </c>
      <c r="G269" s="412">
        <f>SUM(G270,G271,G274,G275,G278)</f>
        <v>0</v>
      </c>
      <c r="H269" s="57"/>
      <c r="I269" s="144">
        <f>SUM(I270,I271,I274,I275,I278)</f>
        <v>0</v>
      </c>
      <c r="J269" s="56">
        <f>SUM(J270,J271,J274,J275,J278)</f>
        <v>0</v>
      </c>
      <c r="K269" s="57"/>
      <c r="L269" s="145">
        <f>SUM(L270,L271,L274,L275,L278)</f>
        <v>0</v>
      </c>
      <c r="M269" s="412"/>
      <c r="N269" s="57"/>
      <c r="O269" s="159">
        <f>SUM(O270,O271,O274,O275,O278)</f>
        <v>0</v>
      </c>
      <c r="P269" s="413"/>
      <c r="Q269" s="311"/>
      <c r="R269" s="483"/>
      <c r="S269" s="483"/>
      <c r="T269" s="483"/>
    </row>
    <row r="270" spans="1:20" ht="24" hidden="1" x14ac:dyDescent="0.25">
      <c r="A270" s="477">
        <v>7210</v>
      </c>
      <c r="B270" s="63" t="s">
        <v>279</v>
      </c>
      <c r="C270" s="353">
        <f t="shared" si="275"/>
        <v>0</v>
      </c>
      <c r="D270" s="377"/>
      <c r="E270" s="66"/>
      <c r="F270" s="134">
        <f>D270+E270</f>
        <v>0</v>
      </c>
      <c r="G270" s="376"/>
      <c r="H270" s="66"/>
      <c r="I270" s="133">
        <f>G270+H270</f>
        <v>0</v>
      </c>
      <c r="J270" s="377"/>
      <c r="K270" s="66"/>
      <c r="L270" s="134">
        <f>J270+K270</f>
        <v>0</v>
      </c>
      <c r="M270" s="376"/>
      <c r="N270" s="66"/>
      <c r="O270" s="133">
        <f>M270+N270</f>
        <v>0</v>
      </c>
      <c r="P270" s="416"/>
      <c r="Q270" s="311"/>
      <c r="R270" s="483"/>
      <c r="S270" s="483"/>
      <c r="T270" s="483"/>
    </row>
    <row r="271" spans="1:20" s="181" customFormat="1" ht="36" hidden="1" x14ac:dyDescent="0.25">
      <c r="A271" s="138">
        <v>7220</v>
      </c>
      <c r="B271" s="69" t="s">
        <v>280</v>
      </c>
      <c r="C271" s="358">
        <f t="shared" si="275"/>
        <v>0</v>
      </c>
      <c r="D271" s="70">
        <f>SUM(D272:D273)</f>
        <v>0</v>
      </c>
      <c r="E271" s="135">
        <f t="shared" ref="E271" si="309">SUM(E272:E273)</f>
        <v>0</v>
      </c>
      <c r="F271" s="140">
        <f>SUM(F272:F273)</f>
        <v>0</v>
      </c>
      <c r="G271" s="420">
        <f>SUM(G272:G273)</f>
        <v>0</v>
      </c>
      <c r="H271" s="135">
        <f t="shared" ref="H271:I271" si="310">SUM(H272:H273)</f>
        <v>0</v>
      </c>
      <c r="I271" s="139">
        <f t="shared" si="310"/>
        <v>0</v>
      </c>
      <c r="J271" s="70">
        <f>SUM(J272:J273)</f>
        <v>0</v>
      </c>
      <c r="K271" s="135">
        <f t="shared" ref="K271:O271" si="311">SUM(K272:K273)</f>
        <v>0</v>
      </c>
      <c r="L271" s="140">
        <f t="shared" si="311"/>
        <v>0</v>
      </c>
      <c r="M271" s="420">
        <f t="shared" si="311"/>
        <v>0</v>
      </c>
      <c r="N271" s="135">
        <f t="shared" si="311"/>
        <v>0</v>
      </c>
      <c r="O271" s="139">
        <f t="shared" si="311"/>
        <v>0</v>
      </c>
      <c r="P271" s="421"/>
      <c r="Q271" s="466"/>
      <c r="R271" s="483"/>
      <c r="S271" s="483"/>
      <c r="T271" s="483"/>
    </row>
    <row r="272" spans="1:20" s="181" customFormat="1" ht="36" hidden="1" x14ac:dyDescent="0.25">
      <c r="A272" s="43">
        <v>7221</v>
      </c>
      <c r="B272" s="69" t="s">
        <v>281</v>
      </c>
      <c r="C272" s="358">
        <f t="shared" si="275"/>
        <v>0</v>
      </c>
      <c r="D272" s="417"/>
      <c r="E272" s="72"/>
      <c r="F272" s="137">
        <f t="shared" ref="F272:F274" si="312">D272+E272</f>
        <v>0</v>
      </c>
      <c r="G272" s="418"/>
      <c r="H272" s="72"/>
      <c r="I272" s="136">
        <f t="shared" ref="I272:I274" si="313">G272+H272</f>
        <v>0</v>
      </c>
      <c r="J272" s="417"/>
      <c r="K272" s="72"/>
      <c r="L272" s="137">
        <f t="shared" ref="L272:L274" si="314">J272+K272</f>
        <v>0</v>
      </c>
      <c r="M272" s="418"/>
      <c r="N272" s="72"/>
      <c r="O272" s="136">
        <f t="shared" ref="O272:O274" si="315">M272+N272</f>
        <v>0</v>
      </c>
      <c r="P272" s="419"/>
      <c r="Q272" s="466"/>
      <c r="R272" s="483"/>
      <c r="S272" s="483"/>
      <c r="T272" s="483"/>
    </row>
    <row r="273" spans="1:20" s="181" customFormat="1" ht="36" hidden="1" x14ac:dyDescent="0.25">
      <c r="A273" s="43">
        <v>7222</v>
      </c>
      <c r="B273" s="69" t="s">
        <v>282</v>
      </c>
      <c r="C273" s="358">
        <f t="shared" si="275"/>
        <v>0</v>
      </c>
      <c r="D273" s="417"/>
      <c r="E273" s="72"/>
      <c r="F273" s="137">
        <f t="shared" si="312"/>
        <v>0</v>
      </c>
      <c r="G273" s="418"/>
      <c r="H273" s="72"/>
      <c r="I273" s="136">
        <f t="shared" si="313"/>
        <v>0</v>
      </c>
      <c r="J273" s="417"/>
      <c r="K273" s="72"/>
      <c r="L273" s="137">
        <f t="shared" si="314"/>
        <v>0</v>
      </c>
      <c r="M273" s="418"/>
      <c r="N273" s="72"/>
      <c r="O273" s="136">
        <f t="shared" si="315"/>
        <v>0</v>
      </c>
      <c r="P273" s="419"/>
      <c r="Q273" s="466"/>
      <c r="R273" s="483"/>
      <c r="S273" s="483"/>
      <c r="T273" s="483"/>
    </row>
    <row r="274" spans="1:20" ht="24" hidden="1" x14ac:dyDescent="0.25">
      <c r="A274" s="138">
        <v>7230</v>
      </c>
      <c r="B274" s="69" t="s">
        <v>283</v>
      </c>
      <c r="C274" s="358">
        <f t="shared" si="275"/>
        <v>0</v>
      </c>
      <c r="D274" s="417"/>
      <c r="E274" s="72"/>
      <c r="F274" s="137">
        <f t="shared" si="312"/>
        <v>0</v>
      </c>
      <c r="G274" s="418"/>
      <c r="H274" s="72"/>
      <c r="I274" s="136">
        <f t="shared" si="313"/>
        <v>0</v>
      </c>
      <c r="J274" s="417"/>
      <c r="K274" s="72"/>
      <c r="L274" s="137">
        <f t="shared" si="314"/>
        <v>0</v>
      </c>
      <c r="M274" s="418"/>
      <c r="N274" s="72"/>
      <c r="O274" s="136">
        <f t="shared" si="315"/>
        <v>0</v>
      </c>
      <c r="P274" s="419"/>
      <c r="Q274" s="311"/>
      <c r="R274" s="483"/>
      <c r="S274" s="483"/>
      <c r="T274" s="483"/>
    </row>
    <row r="275" spans="1:20" ht="24" hidden="1" x14ac:dyDescent="0.25">
      <c r="A275" s="138">
        <v>7240</v>
      </c>
      <c r="B275" s="69" t="s">
        <v>284</v>
      </c>
      <c r="C275" s="358">
        <f t="shared" si="275"/>
        <v>0</v>
      </c>
      <c r="D275" s="70">
        <f>SUM(D276:D277)</f>
        <v>0</v>
      </c>
      <c r="E275" s="135">
        <f t="shared" ref="E275" si="316">SUM(E276:E277)</f>
        <v>0</v>
      </c>
      <c r="F275" s="140">
        <f>SUM(F276:F277)</f>
        <v>0</v>
      </c>
      <c r="G275" s="420">
        <f>SUM(G276:G277)</f>
        <v>0</v>
      </c>
      <c r="H275" s="135">
        <f t="shared" ref="H275:I275" si="317">SUM(H276:H277)</f>
        <v>0</v>
      </c>
      <c r="I275" s="139">
        <f t="shared" si="317"/>
        <v>0</v>
      </c>
      <c r="J275" s="70">
        <f>SUM(J276:J277)</f>
        <v>0</v>
      </c>
      <c r="K275" s="135">
        <f t="shared" ref="K275:O275" si="318">SUM(K276:K277)</f>
        <v>0</v>
      </c>
      <c r="L275" s="140">
        <f t="shared" si="318"/>
        <v>0</v>
      </c>
      <c r="M275" s="420">
        <f t="shared" si="318"/>
        <v>0</v>
      </c>
      <c r="N275" s="135">
        <f t="shared" si="318"/>
        <v>0</v>
      </c>
      <c r="O275" s="139">
        <f t="shared" si="318"/>
        <v>0</v>
      </c>
      <c r="P275" s="421"/>
      <c r="Q275" s="311"/>
      <c r="R275" s="483"/>
      <c r="S275" s="483"/>
      <c r="T275" s="483"/>
    </row>
    <row r="276" spans="1:20" ht="48" hidden="1" x14ac:dyDescent="0.25">
      <c r="A276" s="43">
        <v>7245</v>
      </c>
      <c r="B276" s="69" t="s">
        <v>285</v>
      </c>
      <c r="C276" s="358">
        <f t="shared" si="275"/>
        <v>0</v>
      </c>
      <c r="D276" s="417"/>
      <c r="E276" s="72"/>
      <c r="F276" s="137">
        <f t="shared" ref="F276:F278" si="319">D276+E276</f>
        <v>0</v>
      </c>
      <c r="G276" s="418"/>
      <c r="H276" s="72"/>
      <c r="I276" s="136">
        <f t="shared" ref="I276:I278" si="320">G276+H276</f>
        <v>0</v>
      </c>
      <c r="J276" s="417"/>
      <c r="K276" s="72"/>
      <c r="L276" s="137">
        <f t="shared" ref="L276:L278" si="321">J276+K276</f>
        <v>0</v>
      </c>
      <c r="M276" s="418"/>
      <c r="N276" s="72"/>
      <c r="O276" s="136">
        <f t="shared" ref="O276:O278" si="322">M276+N276</f>
        <v>0</v>
      </c>
      <c r="P276" s="419"/>
      <c r="Q276" s="311"/>
      <c r="R276" s="483"/>
      <c r="S276" s="483"/>
      <c r="T276" s="483"/>
    </row>
    <row r="277" spans="1:20" ht="96" hidden="1" x14ac:dyDescent="0.25">
      <c r="A277" s="43">
        <v>7246</v>
      </c>
      <c r="B277" s="69" t="s">
        <v>286</v>
      </c>
      <c r="C277" s="358">
        <f t="shared" si="275"/>
        <v>0</v>
      </c>
      <c r="D277" s="417"/>
      <c r="E277" s="72"/>
      <c r="F277" s="137">
        <f t="shared" si="319"/>
        <v>0</v>
      </c>
      <c r="G277" s="418"/>
      <c r="H277" s="72"/>
      <c r="I277" s="136">
        <f t="shared" si="320"/>
        <v>0</v>
      </c>
      <c r="J277" s="417"/>
      <c r="K277" s="72"/>
      <c r="L277" s="137">
        <f t="shared" si="321"/>
        <v>0</v>
      </c>
      <c r="M277" s="418"/>
      <c r="N277" s="72"/>
      <c r="O277" s="136">
        <f t="shared" si="322"/>
        <v>0</v>
      </c>
      <c r="P277" s="419"/>
      <c r="Q277" s="311"/>
      <c r="R277" s="483"/>
      <c r="S277" s="483"/>
      <c r="T277" s="483"/>
    </row>
    <row r="278" spans="1:20" ht="24" hidden="1" x14ac:dyDescent="0.25">
      <c r="A278" s="174">
        <v>7260</v>
      </c>
      <c r="B278" s="63" t="s">
        <v>287</v>
      </c>
      <c r="C278" s="353">
        <f t="shared" si="275"/>
        <v>0</v>
      </c>
      <c r="D278" s="377"/>
      <c r="E278" s="66"/>
      <c r="F278" s="134">
        <f t="shared" si="319"/>
        <v>0</v>
      </c>
      <c r="G278" s="376"/>
      <c r="H278" s="66"/>
      <c r="I278" s="133">
        <f t="shared" si="320"/>
        <v>0</v>
      </c>
      <c r="J278" s="377"/>
      <c r="K278" s="66"/>
      <c r="L278" s="134">
        <f t="shared" si="321"/>
        <v>0</v>
      </c>
      <c r="M278" s="376"/>
      <c r="N278" s="66"/>
      <c r="O278" s="133">
        <f t="shared" si="322"/>
        <v>0</v>
      </c>
      <c r="P278" s="416"/>
      <c r="Q278" s="311"/>
      <c r="R278" s="483"/>
      <c r="S278" s="483"/>
      <c r="T278" s="483"/>
    </row>
    <row r="279" spans="1:20" hidden="1" x14ac:dyDescent="0.25">
      <c r="A279" s="88">
        <v>7700</v>
      </c>
      <c r="B279" s="182" t="s">
        <v>288</v>
      </c>
      <c r="C279" s="446">
        <f t="shared" si="275"/>
        <v>0</v>
      </c>
      <c r="D279" s="183">
        <f t="shared" ref="D279:O279" si="323">D280</f>
        <v>0</v>
      </c>
      <c r="E279" s="184">
        <f t="shared" si="323"/>
        <v>0</v>
      </c>
      <c r="F279" s="147">
        <f t="shared" si="323"/>
        <v>0</v>
      </c>
      <c r="G279" s="447">
        <f t="shared" si="323"/>
        <v>0</v>
      </c>
      <c r="H279" s="184">
        <f t="shared" si="323"/>
        <v>0</v>
      </c>
      <c r="I279" s="448">
        <f t="shared" si="323"/>
        <v>0</v>
      </c>
      <c r="J279" s="183">
        <f t="shared" si="323"/>
        <v>0</v>
      </c>
      <c r="K279" s="184">
        <f t="shared" si="323"/>
        <v>0</v>
      </c>
      <c r="L279" s="147">
        <f t="shared" si="323"/>
        <v>0</v>
      </c>
      <c r="M279" s="447">
        <f t="shared" si="323"/>
        <v>0</v>
      </c>
      <c r="N279" s="184">
        <f t="shared" si="323"/>
        <v>0</v>
      </c>
      <c r="O279" s="448">
        <f t="shared" si="323"/>
        <v>0</v>
      </c>
      <c r="P279" s="428"/>
      <c r="Q279" s="311"/>
      <c r="R279" s="483"/>
      <c r="S279" s="483"/>
      <c r="T279" s="483"/>
    </row>
    <row r="280" spans="1:20" hidden="1" x14ac:dyDescent="0.25">
      <c r="A280" s="129">
        <v>7720</v>
      </c>
      <c r="B280" s="63" t="s">
        <v>289</v>
      </c>
      <c r="C280" s="363">
        <f t="shared" si="275"/>
        <v>0</v>
      </c>
      <c r="D280" s="375"/>
      <c r="E280" s="79"/>
      <c r="F280" s="186">
        <f>D280+E280</f>
        <v>0</v>
      </c>
      <c r="G280" s="449"/>
      <c r="H280" s="79"/>
      <c r="I280" s="185">
        <f>G280+H280</f>
        <v>0</v>
      </c>
      <c r="J280" s="375"/>
      <c r="K280" s="79"/>
      <c r="L280" s="186">
        <f>J280+K280</f>
        <v>0</v>
      </c>
      <c r="M280" s="449"/>
      <c r="N280" s="79"/>
      <c r="O280" s="185">
        <f>M280+N280</f>
        <v>0</v>
      </c>
      <c r="P280" s="450"/>
      <c r="Q280" s="311"/>
      <c r="R280" s="483"/>
      <c r="S280" s="483"/>
      <c r="T280" s="483"/>
    </row>
    <row r="281" spans="1:20" hidden="1" x14ac:dyDescent="0.25">
      <c r="A281" s="148"/>
      <c r="B281" s="69" t="s">
        <v>290</v>
      </c>
      <c r="C281" s="358">
        <f t="shared" si="275"/>
        <v>0</v>
      </c>
      <c r="D281" s="70">
        <f>SUM(D282:D283)</f>
        <v>0</v>
      </c>
      <c r="E281" s="135">
        <f t="shared" ref="E281" si="324">SUM(E282:E283)</f>
        <v>0</v>
      </c>
      <c r="F281" s="140">
        <f>SUM(F282:F283)</f>
        <v>0</v>
      </c>
      <c r="G281" s="420">
        <f>SUM(G282:G283)</f>
        <v>0</v>
      </c>
      <c r="H281" s="135">
        <f t="shared" ref="H281:I281" si="325">SUM(H282:H283)</f>
        <v>0</v>
      </c>
      <c r="I281" s="139">
        <f t="shared" si="325"/>
        <v>0</v>
      </c>
      <c r="J281" s="70">
        <f>SUM(J282:J283)</f>
        <v>0</v>
      </c>
      <c r="K281" s="135">
        <f t="shared" ref="K281:O281" si="326">SUM(K282:K283)</f>
        <v>0</v>
      </c>
      <c r="L281" s="140">
        <f t="shared" si="326"/>
        <v>0</v>
      </c>
      <c r="M281" s="420">
        <f t="shared" si="326"/>
        <v>0</v>
      </c>
      <c r="N281" s="135">
        <f t="shared" si="326"/>
        <v>0</v>
      </c>
      <c r="O281" s="139">
        <f t="shared" si="326"/>
        <v>0</v>
      </c>
      <c r="P281" s="421"/>
      <c r="Q281" s="311"/>
      <c r="R281" s="483"/>
      <c r="S281" s="483"/>
      <c r="T281" s="483"/>
    </row>
    <row r="282" spans="1:20" hidden="1" x14ac:dyDescent="0.25">
      <c r="A282" s="148" t="s">
        <v>291</v>
      </c>
      <c r="B282" s="43" t="s">
        <v>292</v>
      </c>
      <c r="C282" s="358">
        <f t="shared" si="275"/>
        <v>0</v>
      </c>
      <c r="D282" s="417"/>
      <c r="E282" s="72"/>
      <c r="F282" s="137">
        <f>E282+D282</f>
        <v>0</v>
      </c>
      <c r="G282" s="418"/>
      <c r="H282" s="72"/>
      <c r="I282" s="136">
        <f>H282+G282</f>
        <v>0</v>
      </c>
      <c r="J282" s="417"/>
      <c r="K282" s="72"/>
      <c r="L282" s="137">
        <f>K282+J282</f>
        <v>0</v>
      </c>
      <c r="M282" s="418"/>
      <c r="N282" s="72"/>
      <c r="O282" s="136">
        <f>N282+M282</f>
        <v>0</v>
      </c>
      <c r="P282" s="419"/>
      <c r="Q282" s="311"/>
      <c r="R282" s="483"/>
      <c r="S282" s="483"/>
      <c r="T282" s="483"/>
    </row>
    <row r="283" spans="1:20" ht="24" hidden="1" x14ac:dyDescent="0.25">
      <c r="A283" s="148" t="s">
        <v>293</v>
      </c>
      <c r="B283" s="187" t="s">
        <v>294</v>
      </c>
      <c r="C283" s="353">
        <f t="shared" si="275"/>
        <v>0</v>
      </c>
      <c r="D283" s="377"/>
      <c r="E283" s="66"/>
      <c r="F283" s="134">
        <f>E283+D283</f>
        <v>0</v>
      </c>
      <c r="G283" s="376"/>
      <c r="H283" s="66"/>
      <c r="I283" s="133">
        <f>H283+G283</f>
        <v>0</v>
      </c>
      <c r="J283" s="377"/>
      <c r="K283" s="66"/>
      <c r="L283" s="134">
        <f>K283+J283</f>
        <v>0</v>
      </c>
      <c r="M283" s="376"/>
      <c r="N283" s="66"/>
      <c r="O283" s="133">
        <f>N283+M283</f>
        <v>0</v>
      </c>
      <c r="P283" s="416"/>
      <c r="Q283" s="311"/>
      <c r="R283" s="483"/>
      <c r="S283" s="483"/>
      <c r="T283" s="483"/>
    </row>
    <row r="284" spans="1:20" ht="12.75" thickBot="1" x14ac:dyDescent="0.3">
      <c r="A284" s="188"/>
      <c r="B284" s="188" t="s">
        <v>295</v>
      </c>
      <c r="C284" s="451">
        <f t="shared" si="275"/>
        <v>618783</v>
      </c>
      <c r="D284" s="189">
        <f t="shared" ref="D284:O284" si="327">SUM(D281,D268,D229,D194,D186,D172,D74,D52)</f>
        <v>304037</v>
      </c>
      <c r="E284" s="453">
        <f t="shared" si="327"/>
        <v>1294</v>
      </c>
      <c r="F284" s="454">
        <f t="shared" si="327"/>
        <v>305331</v>
      </c>
      <c r="G284" s="452">
        <f t="shared" si="327"/>
        <v>312502</v>
      </c>
      <c r="H284" s="190">
        <f t="shared" si="327"/>
        <v>0</v>
      </c>
      <c r="I284" s="453">
        <f t="shared" si="327"/>
        <v>312502</v>
      </c>
      <c r="J284" s="189">
        <f t="shared" si="327"/>
        <v>950</v>
      </c>
      <c r="K284" s="453">
        <f t="shared" si="327"/>
        <v>0</v>
      </c>
      <c r="L284" s="454">
        <f t="shared" si="327"/>
        <v>950</v>
      </c>
      <c r="M284" s="452">
        <f t="shared" si="327"/>
        <v>0</v>
      </c>
      <c r="N284" s="190">
        <f t="shared" si="327"/>
        <v>0</v>
      </c>
      <c r="O284" s="453">
        <f t="shared" si="327"/>
        <v>0</v>
      </c>
      <c r="P284" s="454"/>
      <c r="Q284" s="311"/>
      <c r="R284" s="483"/>
      <c r="S284" s="483"/>
      <c r="T284" s="483"/>
    </row>
    <row r="285" spans="1:20" s="25" customFormat="1" ht="13.5" hidden="1" thickTop="1" thickBot="1" x14ac:dyDescent="0.3">
      <c r="A285" s="578" t="s">
        <v>296</v>
      </c>
      <c r="B285" s="579"/>
      <c r="C285" s="455">
        <f t="shared" si="275"/>
        <v>0</v>
      </c>
      <c r="D285" s="192">
        <f>SUM(D24,D25,D41)-D50</f>
        <v>0</v>
      </c>
      <c r="E285" s="193">
        <f t="shared" ref="E285:N285" si="328">SUM(E24,E25,E41)-E50</f>
        <v>0</v>
      </c>
      <c r="F285" s="195">
        <f>SUM(F24,F25,F41)-F50</f>
        <v>0</v>
      </c>
      <c r="G285" s="456">
        <f>SUM(G24,G25,G41)-G50</f>
        <v>0</v>
      </c>
      <c r="H285" s="193">
        <f t="shared" si="328"/>
        <v>0</v>
      </c>
      <c r="I285" s="194">
        <f t="shared" si="328"/>
        <v>0</v>
      </c>
      <c r="J285" s="192">
        <f>(J26+J42)-J50</f>
        <v>0</v>
      </c>
      <c r="K285" s="193">
        <f t="shared" ref="K285:L285" si="329">(K26+K42)-K50</f>
        <v>0</v>
      </c>
      <c r="L285" s="195">
        <f t="shared" si="329"/>
        <v>0</v>
      </c>
      <c r="M285" s="456">
        <f t="shared" si="328"/>
        <v>0</v>
      </c>
      <c r="N285" s="193">
        <f t="shared" si="328"/>
        <v>0</v>
      </c>
      <c r="O285" s="194">
        <f>O44-O50</f>
        <v>0</v>
      </c>
      <c r="P285" s="457"/>
      <c r="Q285" s="314"/>
      <c r="R285" s="483"/>
      <c r="S285" s="483"/>
      <c r="T285" s="483"/>
    </row>
    <row r="286" spans="1:20" s="25" customFormat="1" ht="12.75" hidden="1" thickTop="1" x14ac:dyDescent="0.25">
      <c r="A286" s="580" t="s">
        <v>297</v>
      </c>
      <c r="B286" s="581"/>
      <c r="C286" s="458">
        <f t="shared" si="275"/>
        <v>0</v>
      </c>
      <c r="D286" s="196">
        <f t="shared" ref="D286:O286" si="330">SUM(D287,D288)-D295+D296</f>
        <v>0</v>
      </c>
      <c r="E286" s="197">
        <f t="shared" si="330"/>
        <v>0</v>
      </c>
      <c r="F286" s="199">
        <f t="shared" si="330"/>
        <v>0</v>
      </c>
      <c r="G286" s="459">
        <f t="shared" si="330"/>
        <v>0</v>
      </c>
      <c r="H286" s="197">
        <f t="shared" si="330"/>
        <v>0</v>
      </c>
      <c r="I286" s="198">
        <f t="shared" si="330"/>
        <v>0</v>
      </c>
      <c r="J286" s="196">
        <f t="shared" si="330"/>
        <v>0</v>
      </c>
      <c r="K286" s="197">
        <f t="shared" si="330"/>
        <v>0</v>
      </c>
      <c r="L286" s="199">
        <f t="shared" si="330"/>
        <v>0</v>
      </c>
      <c r="M286" s="459">
        <f t="shared" si="330"/>
        <v>0</v>
      </c>
      <c r="N286" s="197">
        <f t="shared" si="330"/>
        <v>0</v>
      </c>
      <c r="O286" s="198">
        <f t="shared" si="330"/>
        <v>0</v>
      </c>
      <c r="P286" s="460"/>
      <c r="Q286" s="314"/>
      <c r="R286" s="483"/>
      <c r="S286" s="483"/>
      <c r="T286" s="483"/>
    </row>
    <row r="287" spans="1:20" s="25" customFormat="1" ht="13.5" hidden="1" thickTop="1" thickBot="1" x14ac:dyDescent="0.3">
      <c r="A287" s="110" t="s">
        <v>298</v>
      </c>
      <c r="B287" s="110" t="s">
        <v>299</v>
      </c>
      <c r="C287" s="398">
        <f t="shared" si="275"/>
        <v>0</v>
      </c>
      <c r="D287" s="111">
        <f t="shared" ref="D287:O287" si="331">D21-D281</f>
        <v>0</v>
      </c>
      <c r="E287" s="112">
        <f t="shared" si="331"/>
        <v>0</v>
      </c>
      <c r="F287" s="113">
        <f t="shared" si="331"/>
        <v>0</v>
      </c>
      <c r="G287" s="399">
        <f t="shared" si="331"/>
        <v>0</v>
      </c>
      <c r="H287" s="112">
        <f t="shared" si="331"/>
        <v>0</v>
      </c>
      <c r="I287" s="200">
        <f t="shared" si="331"/>
        <v>0</v>
      </c>
      <c r="J287" s="111">
        <f t="shared" si="331"/>
        <v>0</v>
      </c>
      <c r="K287" s="112">
        <f t="shared" si="331"/>
        <v>0</v>
      </c>
      <c r="L287" s="113">
        <f t="shared" si="331"/>
        <v>0</v>
      </c>
      <c r="M287" s="399">
        <f t="shared" si="331"/>
        <v>0</v>
      </c>
      <c r="N287" s="112">
        <f t="shared" si="331"/>
        <v>0</v>
      </c>
      <c r="O287" s="200">
        <f t="shared" si="331"/>
        <v>0</v>
      </c>
      <c r="P287" s="400"/>
      <c r="Q287" s="314"/>
      <c r="R287" s="483"/>
      <c r="S287" s="483"/>
      <c r="T287" s="483"/>
    </row>
    <row r="288" spans="1:20" s="25" customFormat="1" ht="12.75" hidden="1" thickTop="1" x14ac:dyDescent="0.25">
      <c r="A288" s="201" t="s">
        <v>300</v>
      </c>
      <c r="B288" s="201" t="s">
        <v>301</v>
      </c>
      <c r="C288" s="458">
        <f t="shared" si="275"/>
        <v>0</v>
      </c>
      <c r="D288" s="196">
        <f t="shared" ref="D288:O288" si="332">SUM(D289,D291,D293)-SUM(D290,D292,D294)</f>
        <v>0</v>
      </c>
      <c r="E288" s="197">
        <f t="shared" si="332"/>
        <v>0</v>
      </c>
      <c r="F288" s="199">
        <f t="shared" si="332"/>
        <v>0</v>
      </c>
      <c r="G288" s="459">
        <f t="shared" si="332"/>
        <v>0</v>
      </c>
      <c r="H288" s="197">
        <f t="shared" si="332"/>
        <v>0</v>
      </c>
      <c r="I288" s="198">
        <f t="shared" si="332"/>
        <v>0</v>
      </c>
      <c r="J288" s="196">
        <f t="shared" si="332"/>
        <v>0</v>
      </c>
      <c r="K288" s="197">
        <f t="shared" si="332"/>
        <v>0</v>
      </c>
      <c r="L288" s="199">
        <f t="shared" si="332"/>
        <v>0</v>
      </c>
      <c r="M288" s="459">
        <f t="shared" si="332"/>
        <v>0</v>
      </c>
      <c r="N288" s="197">
        <f t="shared" si="332"/>
        <v>0</v>
      </c>
      <c r="O288" s="198">
        <f t="shared" si="332"/>
        <v>0</v>
      </c>
      <c r="P288" s="460"/>
      <c r="Q288" s="314"/>
      <c r="R288" s="483"/>
      <c r="S288" s="483"/>
      <c r="T288" s="483"/>
    </row>
    <row r="289" spans="1:20" ht="12.75" hidden="1" thickTop="1" x14ac:dyDescent="0.25">
      <c r="A289" s="202" t="s">
        <v>302</v>
      </c>
      <c r="B289" s="98" t="s">
        <v>303</v>
      </c>
      <c r="C289" s="363">
        <f t="shared" si="275"/>
        <v>0</v>
      </c>
      <c r="D289" s="375"/>
      <c r="E289" s="79"/>
      <c r="F289" s="186">
        <f t="shared" ref="F289:F296" si="333">E289+D289</f>
        <v>0</v>
      </c>
      <c r="G289" s="449"/>
      <c r="H289" s="79"/>
      <c r="I289" s="185">
        <f t="shared" ref="I289:I296" si="334">H289+G289</f>
        <v>0</v>
      </c>
      <c r="J289" s="375"/>
      <c r="K289" s="79"/>
      <c r="L289" s="186">
        <f t="shared" ref="L289:L296" si="335">K289+J289</f>
        <v>0</v>
      </c>
      <c r="M289" s="449"/>
      <c r="N289" s="79"/>
      <c r="O289" s="185">
        <f t="shared" ref="O289:O296" si="336">N289+M289</f>
        <v>0</v>
      </c>
      <c r="P289" s="450"/>
      <c r="Q289" s="311"/>
      <c r="R289" s="483"/>
      <c r="S289" s="483"/>
      <c r="T289" s="483"/>
    </row>
    <row r="290" spans="1:20" ht="24.75" hidden="1" thickTop="1" x14ac:dyDescent="0.25">
      <c r="A290" s="148" t="s">
        <v>304</v>
      </c>
      <c r="B290" s="42" t="s">
        <v>305</v>
      </c>
      <c r="C290" s="358">
        <f t="shared" si="275"/>
        <v>0</v>
      </c>
      <c r="D290" s="417"/>
      <c r="E290" s="72"/>
      <c r="F290" s="137">
        <f t="shared" si="333"/>
        <v>0</v>
      </c>
      <c r="G290" s="418"/>
      <c r="H290" s="72"/>
      <c r="I290" s="136">
        <f t="shared" si="334"/>
        <v>0</v>
      </c>
      <c r="J290" s="417"/>
      <c r="K290" s="72"/>
      <c r="L290" s="137">
        <f t="shared" si="335"/>
        <v>0</v>
      </c>
      <c r="M290" s="418"/>
      <c r="N290" s="72"/>
      <c r="O290" s="136">
        <f t="shared" si="336"/>
        <v>0</v>
      </c>
      <c r="P290" s="419"/>
      <c r="Q290" s="311"/>
      <c r="R290" s="483"/>
      <c r="S290" s="483"/>
      <c r="T290" s="483"/>
    </row>
    <row r="291" spans="1:20" ht="12.75" hidden="1" thickTop="1" x14ac:dyDescent="0.25">
      <c r="A291" s="148" t="s">
        <v>306</v>
      </c>
      <c r="B291" s="42" t="s">
        <v>307</v>
      </c>
      <c r="C291" s="358">
        <f t="shared" si="275"/>
        <v>0</v>
      </c>
      <c r="D291" s="417"/>
      <c r="E291" s="72"/>
      <c r="F291" s="137">
        <f t="shared" si="333"/>
        <v>0</v>
      </c>
      <c r="G291" s="418"/>
      <c r="H291" s="72"/>
      <c r="I291" s="136">
        <f t="shared" si="334"/>
        <v>0</v>
      </c>
      <c r="J291" s="417"/>
      <c r="K291" s="72"/>
      <c r="L291" s="137">
        <f t="shared" si="335"/>
        <v>0</v>
      </c>
      <c r="M291" s="418"/>
      <c r="N291" s="72"/>
      <c r="O291" s="136">
        <f t="shared" si="336"/>
        <v>0</v>
      </c>
      <c r="P291" s="419"/>
      <c r="Q291" s="311"/>
      <c r="R291" s="483"/>
      <c r="S291" s="483"/>
      <c r="T291" s="483"/>
    </row>
    <row r="292" spans="1:20" ht="24.75" hidden="1" thickTop="1" x14ac:dyDescent="0.25">
      <c r="A292" s="148" t="s">
        <v>308</v>
      </c>
      <c r="B292" s="42" t="s">
        <v>309</v>
      </c>
      <c r="C292" s="358">
        <f>SUM(F292,I292,L292,O292)</f>
        <v>0</v>
      </c>
      <c r="D292" s="417"/>
      <c r="E292" s="72"/>
      <c r="F292" s="137">
        <f t="shared" si="333"/>
        <v>0</v>
      </c>
      <c r="G292" s="418"/>
      <c r="H292" s="72"/>
      <c r="I292" s="136">
        <f t="shared" si="334"/>
        <v>0</v>
      </c>
      <c r="J292" s="417"/>
      <c r="K292" s="72"/>
      <c r="L292" s="137">
        <f t="shared" si="335"/>
        <v>0</v>
      </c>
      <c r="M292" s="418"/>
      <c r="N292" s="72"/>
      <c r="O292" s="136">
        <f t="shared" si="336"/>
        <v>0</v>
      </c>
      <c r="P292" s="419"/>
      <c r="Q292" s="311"/>
      <c r="R292" s="483"/>
      <c r="S292" s="483"/>
      <c r="T292" s="483"/>
    </row>
    <row r="293" spans="1:20" ht="12.75" hidden="1" thickTop="1" x14ac:dyDescent="0.25">
      <c r="A293" s="148" t="s">
        <v>310</v>
      </c>
      <c r="B293" s="42" t="s">
        <v>311</v>
      </c>
      <c r="C293" s="358">
        <f t="shared" si="275"/>
        <v>0</v>
      </c>
      <c r="D293" s="417"/>
      <c r="E293" s="72"/>
      <c r="F293" s="137">
        <f t="shared" si="333"/>
        <v>0</v>
      </c>
      <c r="G293" s="418"/>
      <c r="H293" s="72"/>
      <c r="I293" s="136">
        <f t="shared" si="334"/>
        <v>0</v>
      </c>
      <c r="J293" s="417"/>
      <c r="K293" s="72"/>
      <c r="L293" s="137">
        <f t="shared" si="335"/>
        <v>0</v>
      </c>
      <c r="M293" s="418"/>
      <c r="N293" s="72"/>
      <c r="O293" s="136">
        <f t="shared" si="336"/>
        <v>0</v>
      </c>
      <c r="P293" s="419"/>
      <c r="Q293" s="311"/>
      <c r="R293" s="483"/>
      <c r="S293" s="483"/>
      <c r="T293" s="483"/>
    </row>
    <row r="294" spans="1:20" ht="24.75" hidden="1" thickTop="1" x14ac:dyDescent="0.25">
      <c r="A294" s="203" t="s">
        <v>312</v>
      </c>
      <c r="B294" s="204" t="s">
        <v>313</v>
      </c>
      <c r="C294" s="432">
        <f t="shared" si="275"/>
        <v>0</v>
      </c>
      <c r="D294" s="434"/>
      <c r="E294" s="164"/>
      <c r="F294" s="166">
        <f t="shared" si="333"/>
        <v>0</v>
      </c>
      <c r="G294" s="435"/>
      <c r="H294" s="164"/>
      <c r="I294" s="165">
        <f t="shared" si="334"/>
        <v>0</v>
      </c>
      <c r="J294" s="434"/>
      <c r="K294" s="164"/>
      <c r="L294" s="166">
        <f t="shared" si="335"/>
        <v>0</v>
      </c>
      <c r="M294" s="435"/>
      <c r="N294" s="164"/>
      <c r="O294" s="165">
        <f t="shared" si="336"/>
        <v>0</v>
      </c>
      <c r="P294" s="436"/>
      <c r="Q294" s="311"/>
      <c r="R294" s="483"/>
      <c r="S294" s="483"/>
      <c r="T294" s="483"/>
    </row>
    <row r="295" spans="1:20" s="25" customFormat="1" ht="13.5" hidden="1" thickTop="1" thickBot="1" x14ac:dyDescent="0.3">
      <c r="A295" s="205" t="s">
        <v>314</v>
      </c>
      <c r="B295" s="205" t="s">
        <v>315</v>
      </c>
      <c r="C295" s="455">
        <f t="shared" si="275"/>
        <v>0</v>
      </c>
      <c r="D295" s="461"/>
      <c r="E295" s="206"/>
      <c r="F295" s="208">
        <f t="shared" si="333"/>
        <v>0</v>
      </c>
      <c r="G295" s="462"/>
      <c r="H295" s="206"/>
      <c r="I295" s="207">
        <f t="shared" si="334"/>
        <v>0</v>
      </c>
      <c r="J295" s="461"/>
      <c r="K295" s="206"/>
      <c r="L295" s="208">
        <f t="shared" si="335"/>
        <v>0</v>
      </c>
      <c r="M295" s="462"/>
      <c r="N295" s="206"/>
      <c r="O295" s="207">
        <f t="shared" si="336"/>
        <v>0</v>
      </c>
      <c r="P295" s="463"/>
      <c r="Q295" s="314"/>
      <c r="R295" s="483"/>
      <c r="S295" s="483"/>
      <c r="T295" s="483"/>
    </row>
    <row r="296" spans="1:20" s="25" customFormat="1" ht="48.75" hidden="1" thickTop="1" x14ac:dyDescent="0.25">
      <c r="A296" s="201" t="s">
        <v>316</v>
      </c>
      <c r="B296" s="209" t="s">
        <v>317</v>
      </c>
      <c r="C296" s="458">
        <f>SUM(F296,I296,L296,O296)</f>
        <v>0</v>
      </c>
      <c r="D296" s="464"/>
      <c r="E296" s="213"/>
      <c r="F296" s="153">
        <f t="shared" si="333"/>
        <v>0</v>
      </c>
      <c r="G296" s="429"/>
      <c r="H296" s="151"/>
      <c r="I296" s="152">
        <f t="shared" si="334"/>
        <v>0</v>
      </c>
      <c r="J296" s="348"/>
      <c r="K296" s="151"/>
      <c r="L296" s="153">
        <f t="shared" si="335"/>
        <v>0</v>
      </c>
      <c r="M296" s="429"/>
      <c r="N296" s="151"/>
      <c r="O296" s="152">
        <f t="shared" si="336"/>
        <v>0</v>
      </c>
      <c r="P296" s="430"/>
      <c r="Q296" s="314"/>
      <c r="R296" s="483"/>
      <c r="S296" s="483"/>
      <c r="T296" s="483"/>
    </row>
    <row r="297" spans="1:20" ht="12.75" thickTop="1" x14ac:dyDescent="0.25">
      <c r="A297" s="1"/>
      <c r="B297" s="1"/>
      <c r="C297" s="1"/>
      <c r="D297" s="1"/>
      <c r="E297" s="1"/>
      <c r="F297" s="1"/>
      <c r="G297" s="1"/>
      <c r="H297" s="1"/>
      <c r="I297" s="1"/>
      <c r="J297" s="1"/>
      <c r="K297" s="1"/>
      <c r="L297" s="1"/>
      <c r="M297" s="1"/>
      <c r="N297" s="1"/>
      <c r="O297" s="1"/>
    </row>
    <row r="298" spans="1:20" x14ac:dyDescent="0.25">
      <c r="A298" s="1"/>
      <c r="B298" s="1"/>
      <c r="C298" s="1"/>
      <c r="D298" s="1"/>
      <c r="E298" s="1"/>
      <c r="F298" s="1"/>
      <c r="G298" s="1"/>
      <c r="H298" s="1"/>
      <c r="I298" s="1"/>
      <c r="J298" s="1"/>
      <c r="K298" s="1"/>
      <c r="L298" s="1"/>
      <c r="M298" s="1"/>
      <c r="N298" s="1"/>
      <c r="O298" s="1"/>
    </row>
    <row r="299" spans="1:20" x14ac:dyDescent="0.25">
      <c r="A299" s="1"/>
      <c r="B299" s="1"/>
      <c r="C299" s="1"/>
      <c r="D299" s="1"/>
      <c r="E299" s="1"/>
      <c r="F299" s="1"/>
      <c r="G299" s="1"/>
      <c r="H299" s="1"/>
      <c r="I299" s="1"/>
      <c r="J299" s="1"/>
      <c r="K299" s="1"/>
      <c r="L299" s="1"/>
      <c r="M299" s="1"/>
      <c r="N299" s="1"/>
      <c r="O299" s="1"/>
    </row>
    <row r="300" spans="1:20" x14ac:dyDescent="0.25">
      <c r="A300" s="1"/>
      <c r="B300" s="1"/>
      <c r="C300" s="1"/>
      <c r="D300" s="1"/>
      <c r="E300" s="1"/>
      <c r="F300" s="1"/>
      <c r="G300" s="1"/>
      <c r="H300" s="1"/>
      <c r="I300" s="1"/>
      <c r="J300" s="1"/>
      <c r="K300" s="1"/>
      <c r="L300" s="1"/>
      <c r="M300" s="1"/>
      <c r="N300" s="1"/>
      <c r="O300" s="1"/>
    </row>
    <row r="301" spans="1:20" x14ac:dyDescent="0.25">
      <c r="A301" s="1"/>
      <c r="B301" s="1"/>
      <c r="C301" s="1"/>
      <c r="D301" s="1"/>
      <c r="E301" s="1"/>
      <c r="F301" s="1"/>
      <c r="G301" s="1"/>
      <c r="H301" s="1"/>
      <c r="I301" s="1"/>
      <c r="J301" s="1"/>
      <c r="K301" s="1"/>
      <c r="L301" s="1"/>
      <c r="M301" s="1"/>
      <c r="N301" s="1"/>
      <c r="O301" s="1"/>
    </row>
    <row r="302" spans="1:20" x14ac:dyDescent="0.25">
      <c r="A302" s="1"/>
      <c r="B302" s="1"/>
      <c r="C302" s="1"/>
      <c r="D302" s="1"/>
      <c r="E302" s="1"/>
      <c r="F302" s="1"/>
      <c r="G302" s="1"/>
      <c r="H302" s="1"/>
      <c r="I302" s="1"/>
      <c r="J302" s="1"/>
      <c r="K302" s="1"/>
      <c r="L302" s="1"/>
      <c r="M302" s="1"/>
      <c r="N302" s="1"/>
      <c r="O302" s="1"/>
    </row>
    <row r="303" spans="1:20" x14ac:dyDescent="0.25">
      <c r="A303" s="1"/>
      <c r="B303" s="1"/>
      <c r="C303" s="1"/>
      <c r="D303" s="1"/>
      <c r="E303" s="1"/>
      <c r="F303" s="1"/>
      <c r="G303" s="1"/>
      <c r="H303" s="1"/>
      <c r="I303" s="1"/>
      <c r="J303" s="1"/>
      <c r="K303" s="1"/>
      <c r="L303" s="1"/>
      <c r="M303" s="1"/>
      <c r="N303" s="1"/>
      <c r="O303" s="1"/>
    </row>
    <row r="304" spans="1:20"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U+kClxkzGXaNJE27WQ+uI1KK8JZJ/tAOL4oWW2TFl8Hfqj9gbZKwL2eQ351TISmGxTlDIQAlA6ZEwIQSUSL/vQ==" saltValue="H5ZzfrD2eYBDLEon1qCqXg==" spinCount="100000" sheet="1" objects="1" scenarios="1" formatCells="0" formatColumns="0" formatRows="0"/>
  <autoFilter ref="A18:P296">
    <filterColumn colId="2">
      <filters blank="1">
        <filter val="1 294"/>
        <filter val="1 462"/>
        <filter val="1 470"/>
        <filter val="1 480"/>
        <filter val="1 515"/>
        <filter val="1 912"/>
        <filter val="10 700"/>
        <filter val="100"/>
        <filter val="104 482"/>
        <filter val="12 020"/>
        <filter val="12 940"/>
        <filter val="128 668"/>
        <filter val="15 268"/>
        <filter val="17"/>
        <filter val="17 272"/>
        <filter val="2 080"/>
        <filter val="2 101"/>
        <filter val="2 220"/>
        <filter val="2 240"/>
        <filter val="24 186"/>
        <filter val="27 942"/>
        <filter val="3 295"/>
        <filter val="3 318"/>
        <filter val="3 665"/>
        <filter val="3 709"/>
        <filter val="30 562"/>
        <filter val="300"/>
        <filter val="304"/>
        <filter val="375"/>
        <filter val="385"/>
        <filter val="393 516"/>
        <filter val="4 928"/>
        <filter val="400"/>
        <filter val="420"/>
        <filter val="425 990"/>
        <filter val="427"/>
        <filter val="429"/>
        <filter val="432"/>
        <filter val="450"/>
        <filter val="46"/>
        <filter val="46 344"/>
        <filter val="460"/>
        <filter val="495"/>
        <filter val="5 088"/>
        <filter val="5 173"/>
        <filter val="5 218"/>
        <filter val="5 438"/>
        <filter val="50"/>
        <filter val="514"/>
        <filter val="540"/>
        <filter val="554 658"/>
        <filter val="58 952"/>
        <filter val="600"/>
        <filter val="613 610"/>
        <filter val="614"/>
        <filter val="617 833"/>
        <filter val="618 783"/>
        <filter val="630"/>
        <filter val="664"/>
        <filter val="7 705"/>
        <filter val="70"/>
        <filter val="75"/>
        <filter val="8 491"/>
        <filter val="806"/>
        <filter val="845"/>
        <filter val="85"/>
        <filter val="9 557"/>
        <filter val="925"/>
        <filter val="950"/>
        <filter val="955"/>
        <filter val="976"/>
        <filter val="984"/>
        <filter val="985"/>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58.pielikums Jūrmalas pilsētas domes
2017.gada 30.janvāra saistošajiem noteikumiem Nr.10
(Protokols Nr.4, 1.punkts)
 </firstHeader>
    <firstFooter>&amp;L&amp;9&amp;D; &amp;T&amp;R&amp;9&amp;P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4"/>
  <sheetViews>
    <sheetView showGridLines="0" view="pageLayout" zoomScaleNormal="100" workbookViewId="0">
      <selection activeCell="U6" sqref="U6"/>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626</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49"/>
      <c r="Q2" s="311"/>
    </row>
    <row r="3" spans="1:17" ht="12.75" customHeight="1" x14ac:dyDescent="0.25">
      <c r="A3" s="2" t="s">
        <v>1</v>
      </c>
      <c r="B3" s="3"/>
      <c r="C3" s="551" t="s">
        <v>627</v>
      </c>
      <c r="D3" s="551"/>
      <c r="E3" s="551"/>
      <c r="F3" s="551"/>
      <c r="G3" s="551"/>
      <c r="H3" s="551"/>
      <c r="I3" s="551"/>
      <c r="J3" s="551"/>
      <c r="K3" s="551"/>
      <c r="L3" s="551"/>
      <c r="M3" s="551"/>
      <c r="N3" s="551"/>
      <c r="O3" s="551"/>
      <c r="P3" s="551"/>
      <c r="Q3" s="311"/>
    </row>
    <row r="4" spans="1:17" ht="12.75" customHeight="1" x14ac:dyDescent="0.25">
      <c r="A4" s="2" t="s">
        <v>2</v>
      </c>
      <c r="B4" s="3"/>
      <c r="C4" s="551" t="s">
        <v>628</v>
      </c>
      <c r="D4" s="551"/>
      <c r="E4" s="551"/>
      <c r="F4" s="551"/>
      <c r="G4" s="551"/>
      <c r="H4" s="551"/>
      <c r="I4" s="551"/>
      <c r="J4" s="551"/>
      <c r="K4" s="551"/>
      <c r="L4" s="551"/>
      <c r="M4" s="551"/>
      <c r="N4" s="551"/>
      <c r="O4" s="551"/>
      <c r="P4" s="551"/>
      <c r="Q4" s="311"/>
    </row>
    <row r="5" spans="1:17" ht="12.75" customHeight="1" x14ac:dyDescent="0.25">
      <c r="A5" s="4" t="s">
        <v>3</v>
      </c>
      <c r="B5" s="5"/>
      <c r="C5" s="545" t="s">
        <v>629</v>
      </c>
      <c r="D5" s="545"/>
      <c r="E5" s="545"/>
      <c r="F5" s="545"/>
      <c r="G5" s="545"/>
      <c r="H5" s="545"/>
      <c r="I5" s="545"/>
      <c r="J5" s="545"/>
      <c r="K5" s="545"/>
      <c r="L5" s="545"/>
      <c r="M5" s="545"/>
      <c r="N5" s="545"/>
      <c r="O5" s="545"/>
      <c r="P5" s="545"/>
      <c r="Q5" s="311"/>
    </row>
    <row r="6" spans="1:17" ht="12.75" customHeight="1" x14ac:dyDescent="0.25">
      <c r="A6" s="4" t="s">
        <v>4</v>
      </c>
      <c r="B6" s="5"/>
      <c r="C6" s="545" t="s">
        <v>630</v>
      </c>
      <c r="D6" s="545"/>
      <c r="E6" s="545"/>
      <c r="F6" s="545"/>
      <c r="G6" s="545"/>
      <c r="H6" s="545"/>
      <c r="I6" s="545"/>
      <c r="J6" s="545"/>
      <c r="K6" s="545"/>
      <c r="L6" s="545"/>
      <c r="M6" s="545"/>
      <c r="N6" s="545"/>
      <c r="O6" s="545"/>
      <c r="P6" s="545"/>
      <c r="Q6" s="311"/>
    </row>
    <row r="7" spans="1:17" x14ac:dyDescent="0.25">
      <c r="A7" s="4" t="s">
        <v>5</v>
      </c>
      <c r="B7" s="5"/>
      <c r="C7" s="551" t="s">
        <v>631</v>
      </c>
      <c r="D7" s="551"/>
      <c r="E7" s="551"/>
      <c r="F7" s="551"/>
      <c r="G7" s="551"/>
      <c r="H7" s="551"/>
      <c r="I7" s="551"/>
      <c r="J7" s="551"/>
      <c r="K7" s="551"/>
      <c r="L7" s="551"/>
      <c r="M7" s="551"/>
      <c r="N7" s="551"/>
      <c r="O7" s="551"/>
      <c r="P7" s="551"/>
      <c r="Q7" s="311"/>
    </row>
    <row r="8" spans="1:17" ht="12.75" customHeight="1" x14ac:dyDescent="0.25">
      <c r="A8" s="6" t="s">
        <v>6</v>
      </c>
      <c r="B8" s="5"/>
      <c r="C8" s="553"/>
      <c r="D8" s="553"/>
      <c r="E8" s="553"/>
      <c r="F8" s="553"/>
      <c r="G8" s="553"/>
      <c r="H8" s="553"/>
      <c r="I8" s="553"/>
      <c r="J8" s="553"/>
      <c r="K8" s="553"/>
      <c r="L8" s="553"/>
      <c r="M8" s="553"/>
      <c r="N8" s="553"/>
      <c r="O8" s="553"/>
      <c r="P8" s="553"/>
      <c r="Q8" s="311"/>
    </row>
    <row r="9" spans="1:17" ht="12.75" customHeight="1" x14ac:dyDescent="0.25">
      <c r="A9" s="4"/>
      <c r="B9" s="5" t="s">
        <v>7</v>
      </c>
      <c r="C9" s="545"/>
      <c r="D9" s="545"/>
      <c r="E9" s="545"/>
      <c r="F9" s="545"/>
      <c r="G9" s="545"/>
      <c r="H9" s="545"/>
      <c r="I9" s="545"/>
      <c r="J9" s="545"/>
      <c r="K9" s="545"/>
      <c r="L9" s="545"/>
      <c r="M9" s="545"/>
      <c r="N9" s="545"/>
      <c r="O9" s="545"/>
      <c r="P9" s="545"/>
      <c r="Q9" s="311"/>
    </row>
    <row r="10" spans="1:17" ht="12.75" customHeight="1" x14ac:dyDescent="0.25">
      <c r="A10" s="4"/>
      <c r="B10" s="5" t="s">
        <v>8</v>
      </c>
      <c r="C10" s="545"/>
      <c r="D10" s="545"/>
      <c r="E10" s="545"/>
      <c r="F10" s="545"/>
      <c r="G10" s="545"/>
      <c r="H10" s="545"/>
      <c r="I10" s="545"/>
      <c r="J10" s="545"/>
      <c r="K10" s="545"/>
      <c r="L10" s="545"/>
      <c r="M10" s="545"/>
      <c r="N10" s="545"/>
      <c r="O10" s="545"/>
      <c r="P10" s="545"/>
      <c r="Q10" s="311"/>
    </row>
    <row r="11" spans="1:17" ht="12.75" customHeight="1" x14ac:dyDescent="0.25">
      <c r="A11" s="4"/>
      <c r="B11" s="5" t="s">
        <v>9</v>
      </c>
      <c r="C11" s="553" t="s">
        <v>632</v>
      </c>
      <c r="D11" s="553"/>
      <c r="E11" s="553"/>
      <c r="F11" s="553"/>
      <c r="G11" s="553"/>
      <c r="H11" s="553"/>
      <c r="I11" s="553"/>
      <c r="J11" s="553"/>
      <c r="K11" s="553"/>
      <c r="L11" s="553"/>
      <c r="M11" s="553"/>
      <c r="N11" s="553"/>
      <c r="O11" s="553"/>
      <c r="P11" s="553"/>
      <c r="Q11" s="311"/>
    </row>
    <row r="12" spans="1:17" ht="12.75" customHeight="1" x14ac:dyDescent="0.25">
      <c r="A12" s="4"/>
      <c r="B12" s="5" t="s">
        <v>10</v>
      </c>
      <c r="C12" s="545"/>
      <c r="D12" s="545"/>
      <c r="E12" s="545"/>
      <c r="F12" s="545"/>
      <c r="G12" s="545"/>
      <c r="H12" s="545"/>
      <c r="I12" s="545"/>
      <c r="J12" s="545"/>
      <c r="K12" s="545"/>
      <c r="L12" s="545"/>
      <c r="M12" s="545"/>
      <c r="N12" s="545"/>
      <c r="O12" s="545"/>
      <c r="P12" s="545"/>
      <c r="Q12" s="311"/>
    </row>
    <row r="13" spans="1:17" ht="12.75" customHeight="1" x14ac:dyDescent="0.25">
      <c r="A13" s="4"/>
      <c r="B13" s="5" t="s">
        <v>11</v>
      </c>
      <c r="C13" s="545"/>
      <c r="D13" s="545"/>
      <c r="E13" s="545"/>
      <c r="F13" s="545"/>
      <c r="G13" s="545"/>
      <c r="H13" s="545"/>
      <c r="I13" s="545"/>
      <c r="J13" s="545"/>
      <c r="K13" s="545"/>
      <c r="L13" s="545"/>
      <c r="M13" s="545"/>
      <c r="N13" s="545"/>
      <c r="O13" s="545"/>
      <c r="P13" s="545"/>
      <c r="Q13" s="311"/>
    </row>
    <row r="14" spans="1:17" ht="12.75" customHeight="1" x14ac:dyDescent="0.25">
      <c r="A14" s="7"/>
      <c r="B14" s="8"/>
      <c r="C14" s="9"/>
      <c r="D14" s="9"/>
      <c r="E14" s="9"/>
      <c r="F14" s="9"/>
      <c r="G14" s="9"/>
      <c r="H14" s="9"/>
      <c r="I14" s="9"/>
      <c r="J14" s="9"/>
      <c r="K14" s="9"/>
      <c r="L14" s="9"/>
      <c r="M14" s="9"/>
      <c r="N14" s="9"/>
      <c r="O14" s="9"/>
      <c r="P14" s="9"/>
      <c r="Q14" s="311"/>
    </row>
    <row r="15" spans="1:17" s="12" customFormat="1" ht="12.75" customHeight="1" x14ac:dyDescent="0.25">
      <c r="A15" s="555" t="s">
        <v>12</v>
      </c>
      <c r="B15" s="558" t="s">
        <v>13</v>
      </c>
      <c r="C15" s="594" t="s">
        <v>14</v>
      </c>
      <c r="D15" s="595"/>
      <c r="E15" s="595"/>
      <c r="F15" s="595"/>
      <c r="G15" s="595"/>
      <c r="H15" s="595"/>
      <c r="I15" s="595"/>
      <c r="J15" s="595"/>
      <c r="K15" s="595"/>
      <c r="L15" s="595"/>
      <c r="M15" s="595"/>
      <c r="N15" s="595"/>
      <c r="O15" s="595"/>
      <c r="P15" s="535"/>
      <c r="Q15" s="312"/>
    </row>
    <row r="16" spans="1:17" s="12" customFormat="1" ht="12.75" customHeight="1" x14ac:dyDescent="0.25">
      <c r="A16" s="556"/>
      <c r="B16" s="559"/>
      <c r="C16" s="596" t="s">
        <v>15</v>
      </c>
      <c r="D16" s="597" t="s">
        <v>16</v>
      </c>
      <c r="E16" s="598" t="s">
        <v>17</v>
      </c>
      <c r="F16" s="599" t="s">
        <v>18</v>
      </c>
      <c r="G16" s="600" t="s">
        <v>19</v>
      </c>
      <c r="H16" s="601" t="s">
        <v>20</v>
      </c>
      <c r="I16" s="607" t="s">
        <v>21</v>
      </c>
      <c r="J16" s="597" t="s">
        <v>22</v>
      </c>
      <c r="K16" s="598" t="s">
        <v>23</v>
      </c>
      <c r="L16" s="605" t="s">
        <v>24</v>
      </c>
      <c r="M16" s="606" t="s">
        <v>25</v>
      </c>
      <c r="N16" s="601" t="s">
        <v>26</v>
      </c>
      <c r="O16" s="602" t="s">
        <v>27</v>
      </c>
      <c r="P16" s="603" t="s">
        <v>28</v>
      </c>
      <c r="Q16" s="312"/>
    </row>
    <row r="17" spans="1:17" s="13" customFormat="1" ht="66" customHeight="1" thickBot="1" x14ac:dyDescent="0.3">
      <c r="A17" s="557"/>
      <c r="B17" s="559"/>
      <c r="C17" s="589"/>
      <c r="D17" s="587"/>
      <c r="E17" s="567"/>
      <c r="F17" s="569"/>
      <c r="G17" s="571"/>
      <c r="H17" s="565"/>
      <c r="I17" s="585"/>
      <c r="J17" s="587"/>
      <c r="K17" s="567"/>
      <c r="L17" s="575"/>
      <c r="M17" s="577"/>
      <c r="N17" s="565"/>
      <c r="O17" s="567"/>
      <c r="P17" s="604"/>
      <c r="Q17" s="313"/>
    </row>
    <row r="18" spans="1:17" s="13" customFormat="1" ht="9.75" customHeight="1" thickTop="1" x14ac:dyDescent="0.25">
      <c r="A18" s="14" t="s">
        <v>29</v>
      </c>
      <c r="B18" s="14">
        <v>2</v>
      </c>
      <c r="C18" s="317">
        <v>3</v>
      </c>
      <c r="D18" s="15">
        <v>4</v>
      </c>
      <c r="E18" s="17">
        <v>5</v>
      </c>
      <c r="F18" s="14">
        <v>6</v>
      </c>
      <c r="G18" s="318">
        <v>7</v>
      </c>
      <c r="H18" s="16">
        <v>8</v>
      </c>
      <c r="I18" s="17">
        <v>9</v>
      </c>
      <c r="J18" s="15">
        <v>10</v>
      </c>
      <c r="K18" s="17">
        <v>11</v>
      </c>
      <c r="L18" s="14">
        <v>12</v>
      </c>
      <c r="M18" s="318">
        <v>13</v>
      </c>
      <c r="N18" s="16">
        <v>14</v>
      </c>
      <c r="O18" s="17">
        <v>15</v>
      </c>
      <c r="P18" s="317">
        <v>16</v>
      </c>
      <c r="Q18" s="313"/>
    </row>
    <row r="19" spans="1:17" s="25" customFormat="1" x14ac:dyDescent="0.25">
      <c r="A19" s="19"/>
      <c r="B19" s="20" t="s">
        <v>30</v>
      </c>
      <c r="C19" s="314"/>
      <c r="D19" s="319"/>
      <c r="E19" s="23"/>
      <c r="F19" s="321"/>
      <c r="G19" s="320"/>
      <c r="H19" s="22"/>
      <c r="I19" s="23"/>
      <c r="J19" s="319"/>
      <c r="K19" s="23"/>
      <c r="L19" s="321"/>
      <c r="M19" s="320"/>
      <c r="N19" s="22"/>
      <c r="O19" s="23"/>
      <c r="P19" s="536"/>
      <c r="Q19" s="314"/>
    </row>
    <row r="20" spans="1:17" s="25" customFormat="1" ht="12.75" thickBot="1" x14ac:dyDescent="0.3">
      <c r="A20" s="26"/>
      <c r="B20" s="27" t="s">
        <v>31</v>
      </c>
      <c r="C20" s="322">
        <f>SUM(F20,I20,L20,O20)</f>
        <v>48886</v>
      </c>
      <c r="D20" s="28">
        <f t="shared" ref="D20" si="0">SUM(D21,D24,D25,D41,D42)</f>
        <v>47982</v>
      </c>
      <c r="E20" s="324">
        <f>SUM(E21,E24,E25,E41,E42)</f>
        <v>904</v>
      </c>
      <c r="F20" s="325">
        <f>SUM(F21,F24,F25,F41,F42)</f>
        <v>48886</v>
      </c>
      <c r="G20" s="323">
        <f t="shared" ref="G20:O20" si="1">SUM(G21,G24,G25,G41,G42)</f>
        <v>0</v>
      </c>
      <c r="H20" s="29">
        <f t="shared" si="1"/>
        <v>0</v>
      </c>
      <c r="I20" s="324">
        <f t="shared" si="1"/>
        <v>0</v>
      </c>
      <c r="J20" s="28">
        <f t="shared" si="1"/>
        <v>0</v>
      </c>
      <c r="K20" s="324">
        <f t="shared" si="1"/>
        <v>0</v>
      </c>
      <c r="L20" s="325">
        <f t="shared" si="1"/>
        <v>0</v>
      </c>
      <c r="M20" s="323">
        <f t="shared" si="1"/>
        <v>0</v>
      </c>
      <c r="N20" s="29">
        <f t="shared" si="1"/>
        <v>0</v>
      </c>
      <c r="O20" s="324">
        <f t="shared" si="1"/>
        <v>0</v>
      </c>
      <c r="P20" s="322"/>
      <c r="Q20" s="314"/>
    </row>
    <row r="21" spans="1:17" ht="12.75" thickTop="1" x14ac:dyDescent="0.25">
      <c r="A21" s="31"/>
      <c r="B21" s="32" t="s">
        <v>32</v>
      </c>
      <c r="C21" s="326">
        <f t="shared" ref="C21" si="2">SUM(F21,I21,L21,O21)</f>
        <v>445</v>
      </c>
      <c r="D21" s="33">
        <f t="shared" ref="D21:E21" si="3">SUM(D22:D23)</f>
        <v>1910</v>
      </c>
      <c r="E21" s="328">
        <f t="shared" si="3"/>
        <v>-1465</v>
      </c>
      <c r="F21" s="329">
        <f>SUM(F22:F23)</f>
        <v>445</v>
      </c>
      <c r="G21" s="327">
        <f t="shared" ref="G21:O21" si="4">SUM(G22:G23)</f>
        <v>0</v>
      </c>
      <c r="H21" s="34">
        <f t="shared" si="4"/>
        <v>0</v>
      </c>
      <c r="I21" s="328">
        <f t="shared" si="4"/>
        <v>0</v>
      </c>
      <c r="J21" s="33">
        <f t="shared" si="4"/>
        <v>0</v>
      </c>
      <c r="K21" s="328">
        <f t="shared" si="4"/>
        <v>0</v>
      </c>
      <c r="L21" s="329">
        <f t="shared" si="4"/>
        <v>0</v>
      </c>
      <c r="M21" s="327">
        <f>SUM(M22:M23)</f>
        <v>0</v>
      </c>
      <c r="N21" s="34">
        <f t="shared" si="4"/>
        <v>0</v>
      </c>
      <c r="O21" s="328">
        <f t="shared" si="4"/>
        <v>0</v>
      </c>
      <c r="P21" s="326"/>
      <c r="Q21" s="311"/>
    </row>
    <row r="22" spans="1:17" hidden="1" x14ac:dyDescent="0.25">
      <c r="A22" s="36"/>
      <c r="B22" s="37" t="s">
        <v>33</v>
      </c>
      <c r="C22" s="330">
        <f>SUM(F22,I22,L22,O22)</f>
        <v>0</v>
      </c>
      <c r="D22" s="331"/>
      <c r="E22" s="39"/>
      <c r="F22" s="41">
        <f>D22+E22</f>
        <v>0</v>
      </c>
      <c r="G22" s="332"/>
      <c r="H22" s="39"/>
      <c r="I22" s="40">
        <f>G22+H22</f>
        <v>0</v>
      </c>
      <c r="J22" s="331"/>
      <c r="K22" s="39"/>
      <c r="L22" s="41">
        <f>J22+K22</f>
        <v>0</v>
      </c>
      <c r="M22" s="332"/>
      <c r="N22" s="39"/>
      <c r="O22" s="40">
        <f t="shared" ref="O22" si="5">M22+N22</f>
        <v>0</v>
      </c>
      <c r="P22" s="333"/>
    </row>
    <row r="23" spans="1:17" x14ac:dyDescent="0.25">
      <c r="A23" s="42"/>
      <c r="B23" s="43" t="s">
        <v>34</v>
      </c>
      <c r="C23" s="334">
        <f t="shared" ref="C23" si="6">SUM(F23,I23,L23,O23)</f>
        <v>445</v>
      </c>
      <c r="D23" s="335">
        <v>1910</v>
      </c>
      <c r="E23" s="338">
        <v>-1465</v>
      </c>
      <c r="F23" s="470">
        <f t="shared" ref="F23:F24" si="7">D23+E23</f>
        <v>445</v>
      </c>
      <c r="G23" s="337"/>
      <c r="H23" s="45"/>
      <c r="I23" s="338">
        <f t="shared" ref="I23:I24" si="8">G23+H23</f>
        <v>0</v>
      </c>
      <c r="J23" s="335"/>
      <c r="K23" s="338"/>
      <c r="L23" s="470">
        <f>J23+K23</f>
        <v>0</v>
      </c>
      <c r="M23" s="337"/>
      <c r="N23" s="45"/>
      <c r="O23" s="46">
        <f>M23+N23</f>
        <v>0</v>
      </c>
      <c r="P23" s="334"/>
      <c r="Q23" s="311"/>
    </row>
    <row r="24" spans="1:17" s="25" customFormat="1" ht="24.75" thickBot="1" x14ac:dyDescent="0.3">
      <c r="A24" s="48">
        <v>19300</v>
      </c>
      <c r="B24" s="48" t="s">
        <v>35</v>
      </c>
      <c r="C24" s="340">
        <f>SUM(F24,I24)</f>
        <v>28356</v>
      </c>
      <c r="D24" s="341">
        <v>28580</v>
      </c>
      <c r="E24" s="343">
        <v>-224</v>
      </c>
      <c r="F24" s="471">
        <f t="shared" si="7"/>
        <v>28356</v>
      </c>
      <c r="G24" s="342"/>
      <c r="H24" s="50"/>
      <c r="I24" s="343">
        <f t="shared" si="8"/>
        <v>0</v>
      </c>
      <c r="J24" s="344" t="s">
        <v>36</v>
      </c>
      <c r="K24" s="52" t="s">
        <v>36</v>
      </c>
      <c r="L24" s="346" t="s">
        <v>36</v>
      </c>
      <c r="M24" s="345" t="s">
        <v>36</v>
      </c>
      <c r="N24" s="52" t="s">
        <v>36</v>
      </c>
      <c r="O24" s="52" t="s">
        <v>36</v>
      </c>
      <c r="P24" s="537"/>
      <c r="Q24" s="314"/>
    </row>
    <row r="25" spans="1:17" s="25" customFormat="1" ht="24.75" thickTop="1" x14ac:dyDescent="0.25">
      <c r="A25" s="54" t="s">
        <v>633</v>
      </c>
      <c r="B25" s="55" t="s">
        <v>37</v>
      </c>
      <c r="C25" s="347">
        <f>SUM(F25)</f>
        <v>20085</v>
      </c>
      <c r="D25" s="348">
        <v>17492</v>
      </c>
      <c r="E25" s="152">
        <v>2593</v>
      </c>
      <c r="F25" s="472">
        <f>D25+E25</f>
        <v>20085</v>
      </c>
      <c r="G25" s="349" t="s">
        <v>36</v>
      </c>
      <c r="H25" s="59" t="s">
        <v>36</v>
      </c>
      <c r="I25" s="60" t="s">
        <v>36</v>
      </c>
      <c r="J25" s="350" t="s">
        <v>36</v>
      </c>
      <c r="K25" s="60" t="s">
        <v>36</v>
      </c>
      <c r="L25" s="352" t="s">
        <v>36</v>
      </c>
      <c r="M25" s="351" t="s">
        <v>36</v>
      </c>
      <c r="N25" s="60" t="s">
        <v>36</v>
      </c>
      <c r="O25" s="60" t="s">
        <v>36</v>
      </c>
      <c r="P25" s="538"/>
      <c r="Q25" s="314"/>
    </row>
    <row r="26" spans="1:17" s="25" customFormat="1" ht="36" hidden="1" x14ac:dyDescent="0.25">
      <c r="A26" s="55">
        <v>21300</v>
      </c>
      <c r="B26" s="55" t="s">
        <v>38</v>
      </c>
      <c r="C26" s="347">
        <f>SUM(L26)</f>
        <v>0</v>
      </c>
      <c r="D26" s="350" t="s">
        <v>36</v>
      </c>
      <c r="E26" s="59" t="s">
        <v>36</v>
      </c>
      <c r="F26" s="61" t="s">
        <v>36</v>
      </c>
      <c r="G26" s="349" t="s">
        <v>36</v>
      </c>
      <c r="H26" s="59" t="s">
        <v>36</v>
      </c>
      <c r="I26" s="60" t="s">
        <v>36</v>
      </c>
      <c r="J26" s="56">
        <f t="shared" ref="J26:K26" si="9">SUM(J27,J31,J33,J36)</f>
        <v>0</v>
      </c>
      <c r="K26" s="57">
        <f t="shared" si="9"/>
        <v>0</v>
      </c>
      <c r="L26" s="145">
        <f>SUM(L27,L31,L33,L36)</f>
        <v>0</v>
      </c>
      <c r="M26" s="351" t="s">
        <v>36</v>
      </c>
      <c r="N26" s="60" t="s">
        <v>36</v>
      </c>
      <c r="O26" s="60" t="s">
        <v>36</v>
      </c>
      <c r="P26" s="352"/>
    </row>
    <row r="27" spans="1:17" s="25" customFormat="1" ht="24" hidden="1" x14ac:dyDescent="0.25">
      <c r="A27" s="62">
        <v>21350</v>
      </c>
      <c r="B27" s="55" t="s">
        <v>39</v>
      </c>
      <c r="C27" s="347">
        <f t="shared" ref="C27:C40" si="10">SUM(L27)</f>
        <v>0</v>
      </c>
      <c r="D27" s="350" t="s">
        <v>36</v>
      </c>
      <c r="E27" s="59" t="s">
        <v>36</v>
      </c>
      <c r="F27" s="61" t="s">
        <v>36</v>
      </c>
      <c r="G27" s="349" t="s">
        <v>36</v>
      </c>
      <c r="H27" s="59" t="s">
        <v>36</v>
      </c>
      <c r="I27" s="60" t="s">
        <v>36</v>
      </c>
      <c r="J27" s="56">
        <f t="shared" ref="J27:K27" si="11">SUM(J28:J30)</f>
        <v>0</v>
      </c>
      <c r="K27" s="57">
        <f t="shared" si="11"/>
        <v>0</v>
      </c>
      <c r="L27" s="145">
        <f>SUM(L28:L30)</f>
        <v>0</v>
      </c>
      <c r="M27" s="351" t="s">
        <v>36</v>
      </c>
      <c r="N27" s="60" t="s">
        <v>36</v>
      </c>
      <c r="O27" s="60" t="s">
        <v>36</v>
      </c>
      <c r="P27" s="352"/>
    </row>
    <row r="28" spans="1:17" hidden="1" x14ac:dyDescent="0.25">
      <c r="A28" s="36">
        <v>21351</v>
      </c>
      <c r="B28" s="63" t="s">
        <v>40</v>
      </c>
      <c r="C28" s="353">
        <f t="shared" si="10"/>
        <v>0</v>
      </c>
      <c r="D28" s="354" t="s">
        <v>36</v>
      </c>
      <c r="E28" s="65" t="s">
        <v>36</v>
      </c>
      <c r="F28" s="68" t="s">
        <v>36</v>
      </c>
      <c r="G28" s="355" t="s">
        <v>36</v>
      </c>
      <c r="H28" s="65" t="s">
        <v>36</v>
      </c>
      <c r="I28" s="67" t="s">
        <v>36</v>
      </c>
      <c r="J28" s="354"/>
      <c r="K28" s="65"/>
      <c r="L28" s="134">
        <f t="shared" ref="L28:L30" si="12">J28+K28</f>
        <v>0</v>
      </c>
      <c r="M28" s="356" t="s">
        <v>36</v>
      </c>
      <c r="N28" s="67" t="s">
        <v>36</v>
      </c>
      <c r="O28" s="67" t="s">
        <v>36</v>
      </c>
      <c r="P28" s="357"/>
    </row>
    <row r="29" spans="1:17" hidden="1" x14ac:dyDescent="0.25">
      <c r="A29" s="42">
        <v>21352</v>
      </c>
      <c r="B29" s="69" t="s">
        <v>41</v>
      </c>
      <c r="C29" s="358">
        <f t="shared" si="10"/>
        <v>0</v>
      </c>
      <c r="D29" s="359" t="s">
        <v>36</v>
      </c>
      <c r="E29" s="71" t="s">
        <v>36</v>
      </c>
      <c r="F29" s="74" t="s">
        <v>36</v>
      </c>
      <c r="G29" s="360" t="s">
        <v>36</v>
      </c>
      <c r="H29" s="71" t="s">
        <v>36</v>
      </c>
      <c r="I29" s="73" t="s">
        <v>36</v>
      </c>
      <c r="J29" s="359"/>
      <c r="K29" s="71"/>
      <c r="L29" s="137">
        <f t="shared" si="12"/>
        <v>0</v>
      </c>
      <c r="M29" s="361" t="s">
        <v>36</v>
      </c>
      <c r="N29" s="73" t="s">
        <v>36</v>
      </c>
      <c r="O29" s="73" t="s">
        <v>36</v>
      </c>
      <c r="P29" s="362"/>
    </row>
    <row r="30" spans="1:17" ht="24" hidden="1" x14ac:dyDescent="0.25">
      <c r="A30" s="42">
        <v>21359</v>
      </c>
      <c r="B30" s="69" t="s">
        <v>42</v>
      </c>
      <c r="C30" s="358">
        <f t="shared" si="10"/>
        <v>0</v>
      </c>
      <c r="D30" s="359" t="s">
        <v>36</v>
      </c>
      <c r="E30" s="71" t="s">
        <v>36</v>
      </c>
      <c r="F30" s="74" t="s">
        <v>36</v>
      </c>
      <c r="G30" s="360" t="s">
        <v>36</v>
      </c>
      <c r="H30" s="71" t="s">
        <v>36</v>
      </c>
      <c r="I30" s="73" t="s">
        <v>36</v>
      </c>
      <c r="J30" s="359"/>
      <c r="K30" s="71"/>
      <c r="L30" s="137">
        <f t="shared" si="12"/>
        <v>0</v>
      </c>
      <c r="M30" s="361" t="s">
        <v>36</v>
      </c>
      <c r="N30" s="73" t="s">
        <v>36</v>
      </c>
      <c r="O30" s="73" t="s">
        <v>36</v>
      </c>
      <c r="P30" s="362"/>
    </row>
    <row r="31" spans="1:17" s="25" customFormat="1" ht="36" hidden="1" x14ac:dyDescent="0.25">
      <c r="A31" s="62">
        <v>21370</v>
      </c>
      <c r="B31" s="55" t="s">
        <v>43</v>
      </c>
      <c r="C31" s="347">
        <f t="shared" si="10"/>
        <v>0</v>
      </c>
      <c r="D31" s="350" t="s">
        <v>36</v>
      </c>
      <c r="E31" s="59" t="s">
        <v>36</v>
      </c>
      <c r="F31" s="61" t="s">
        <v>36</v>
      </c>
      <c r="G31" s="349" t="s">
        <v>36</v>
      </c>
      <c r="H31" s="59" t="s">
        <v>36</v>
      </c>
      <c r="I31" s="60" t="s">
        <v>36</v>
      </c>
      <c r="J31" s="56">
        <f t="shared" ref="J31:K31" si="13">SUM(J32)</f>
        <v>0</v>
      </c>
      <c r="K31" s="57">
        <f t="shared" si="13"/>
        <v>0</v>
      </c>
      <c r="L31" s="145">
        <f>SUM(L32)</f>
        <v>0</v>
      </c>
      <c r="M31" s="351" t="s">
        <v>36</v>
      </c>
      <c r="N31" s="60" t="s">
        <v>36</v>
      </c>
      <c r="O31" s="60" t="s">
        <v>36</v>
      </c>
      <c r="P31" s="352"/>
    </row>
    <row r="32" spans="1:17" ht="36" hidden="1" x14ac:dyDescent="0.25">
      <c r="A32" s="75">
        <v>21379</v>
      </c>
      <c r="B32" s="76" t="s">
        <v>44</v>
      </c>
      <c r="C32" s="363">
        <f t="shared" si="10"/>
        <v>0</v>
      </c>
      <c r="D32" s="364" t="s">
        <v>36</v>
      </c>
      <c r="E32" s="78" t="s">
        <v>36</v>
      </c>
      <c r="F32" s="81" t="s">
        <v>36</v>
      </c>
      <c r="G32" s="365" t="s">
        <v>36</v>
      </c>
      <c r="H32" s="78" t="s">
        <v>36</v>
      </c>
      <c r="I32" s="80" t="s">
        <v>36</v>
      </c>
      <c r="J32" s="364"/>
      <c r="K32" s="78"/>
      <c r="L32" s="186">
        <f>J32+K32</f>
        <v>0</v>
      </c>
      <c r="M32" s="366" t="s">
        <v>36</v>
      </c>
      <c r="N32" s="80" t="s">
        <v>36</v>
      </c>
      <c r="O32" s="80" t="s">
        <v>36</v>
      </c>
      <c r="P32" s="367"/>
    </row>
    <row r="33" spans="1:17" s="25" customFormat="1" hidden="1" x14ac:dyDescent="0.25">
      <c r="A33" s="62">
        <v>21380</v>
      </c>
      <c r="B33" s="55" t="s">
        <v>45</v>
      </c>
      <c r="C33" s="347">
        <f t="shared" si="10"/>
        <v>0</v>
      </c>
      <c r="D33" s="350" t="s">
        <v>36</v>
      </c>
      <c r="E33" s="59" t="s">
        <v>36</v>
      </c>
      <c r="F33" s="61" t="s">
        <v>36</v>
      </c>
      <c r="G33" s="349" t="s">
        <v>36</v>
      </c>
      <c r="H33" s="59" t="s">
        <v>36</v>
      </c>
      <c r="I33" s="60" t="s">
        <v>36</v>
      </c>
      <c r="J33" s="56">
        <f t="shared" ref="J33:K33" si="14">SUM(J34:J35)</f>
        <v>0</v>
      </c>
      <c r="K33" s="57">
        <f t="shared" si="14"/>
        <v>0</v>
      </c>
      <c r="L33" s="145">
        <f>SUM(L34:L35)</f>
        <v>0</v>
      </c>
      <c r="M33" s="351" t="s">
        <v>36</v>
      </c>
      <c r="N33" s="60" t="s">
        <v>36</v>
      </c>
      <c r="O33" s="60" t="s">
        <v>36</v>
      </c>
      <c r="P33" s="352"/>
    </row>
    <row r="34" spans="1:17" hidden="1" x14ac:dyDescent="0.25">
      <c r="A34" s="37">
        <v>21381</v>
      </c>
      <c r="B34" s="63" t="s">
        <v>46</v>
      </c>
      <c r="C34" s="353">
        <f t="shared" si="10"/>
        <v>0</v>
      </c>
      <c r="D34" s="354" t="s">
        <v>36</v>
      </c>
      <c r="E34" s="65" t="s">
        <v>36</v>
      </c>
      <c r="F34" s="68" t="s">
        <v>36</v>
      </c>
      <c r="G34" s="355" t="s">
        <v>36</v>
      </c>
      <c r="H34" s="65" t="s">
        <v>36</v>
      </c>
      <c r="I34" s="67" t="s">
        <v>36</v>
      </c>
      <c r="J34" s="354"/>
      <c r="K34" s="65"/>
      <c r="L34" s="134">
        <f t="shared" ref="L34:L35" si="15">J34+K34</f>
        <v>0</v>
      </c>
      <c r="M34" s="356" t="s">
        <v>36</v>
      </c>
      <c r="N34" s="67" t="s">
        <v>36</v>
      </c>
      <c r="O34" s="67" t="s">
        <v>36</v>
      </c>
      <c r="P34" s="357"/>
    </row>
    <row r="35" spans="1:17" ht="24" hidden="1" x14ac:dyDescent="0.25">
      <c r="A35" s="43">
        <v>21383</v>
      </c>
      <c r="B35" s="69" t="s">
        <v>47</v>
      </c>
      <c r="C35" s="358">
        <f t="shared" si="10"/>
        <v>0</v>
      </c>
      <c r="D35" s="359" t="s">
        <v>36</v>
      </c>
      <c r="E35" s="71" t="s">
        <v>36</v>
      </c>
      <c r="F35" s="74" t="s">
        <v>36</v>
      </c>
      <c r="G35" s="360" t="s">
        <v>36</v>
      </c>
      <c r="H35" s="71" t="s">
        <v>36</v>
      </c>
      <c r="I35" s="73" t="s">
        <v>36</v>
      </c>
      <c r="J35" s="359"/>
      <c r="K35" s="71"/>
      <c r="L35" s="137">
        <f t="shared" si="15"/>
        <v>0</v>
      </c>
      <c r="M35" s="361" t="s">
        <v>36</v>
      </c>
      <c r="N35" s="73" t="s">
        <v>36</v>
      </c>
      <c r="O35" s="73" t="s">
        <v>36</v>
      </c>
      <c r="P35" s="362"/>
    </row>
    <row r="36" spans="1:17" s="25" customFormat="1" ht="24" hidden="1" x14ac:dyDescent="0.25">
      <c r="A36" s="62">
        <v>21390</v>
      </c>
      <c r="B36" s="55" t="s">
        <v>48</v>
      </c>
      <c r="C36" s="347">
        <f t="shared" si="10"/>
        <v>0</v>
      </c>
      <c r="D36" s="350" t="s">
        <v>36</v>
      </c>
      <c r="E36" s="59" t="s">
        <v>36</v>
      </c>
      <c r="F36" s="61" t="s">
        <v>36</v>
      </c>
      <c r="G36" s="349" t="s">
        <v>36</v>
      </c>
      <c r="H36" s="59" t="s">
        <v>36</v>
      </c>
      <c r="I36" s="60" t="s">
        <v>36</v>
      </c>
      <c r="J36" s="56">
        <f t="shared" ref="J36:K36" si="16">SUM(J37:J40)</f>
        <v>0</v>
      </c>
      <c r="K36" s="57">
        <f t="shared" si="16"/>
        <v>0</v>
      </c>
      <c r="L36" s="145">
        <f>SUM(L37:L40)</f>
        <v>0</v>
      </c>
      <c r="M36" s="351" t="s">
        <v>36</v>
      </c>
      <c r="N36" s="60" t="s">
        <v>36</v>
      </c>
      <c r="O36" s="60" t="s">
        <v>36</v>
      </c>
      <c r="P36" s="352"/>
    </row>
    <row r="37" spans="1:17" ht="24" hidden="1" x14ac:dyDescent="0.25">
      <c r="A37" s="37">
        <v>21391</v>
      </c>
      <c r="B37" s="63" t="s">
        <v>49</v>
      </c>
      <c r="C37" s="353">
        <f t="shared" si="10"/>
        <v>0</v>
      </c>
      <c r="D37" s="354" t="s">
        <v>36</v>
      </c>
      <c r="E37" s="65" t="s">
        <v>36</v>
      </c>
      <c r="F37" s="68" t="s">
        <v>36</v>
      </c>
      <c r="G37" s="355" t="s">
        <v>36</v>
      </c>
      <c r="H37" s="65" t="s">
        <v>36</v>
      </c>
      <c r="I37" s="67" t="s">
        <v>36</v>
      </c>
      <c r="J37" s="354"/>
      <c r="K37" s="65"/>
      <c r="L37" s="134">
        <f t="shared" ref="L37:L40" si="17">J37+K37</f>
        <v>0</v>
      </c>
      <c r="M37" s="356" t="s">
        <v>36</v>
      </c>
      <c r="N37" s="67" t="s">
        <v>36</v>
      </c>
      <c r="O37" s="67" t="s">
        <v>36</v>
      </c>
      <c r="P37" s="357"/>
    </row>
    <row r="38" spans="1:17" hidden="1" x14ac:dyDescent="0.25">
      <c r="A38" s="43">
        <v>21393</v>
      </c>
      <c r="B38" s="69" t="s">
        <v>50</v>
      </c>
      <c r="C38" s="358">
        <f t="shared" si="10"/>
        <v>0</v>
      </c>
      <c r="D38" s="359" t="s">
        <v>36</v>
      </c>
      <c r="E38" s="71" t="s">
        <v>36</v>
      </c>
      <c r="F38" s="74" t="s">
        <v>36</v>
      </c>
      <c r="G38" s="360" t="s">
        <v>36</v>
      </c>
      <c r="H38" s="71" t="s">
        <v>36</v>
      </c>
      <c r="I38" s="73" t="s">
        <v>36</v>
      </c>
      <c r="J38" s="359"/>
      <c r="K38" s="71"/>
      <c r="L38" s="137">
        <f t="shared" si="17"/>
        <v>0</v>
      </c>
      <c r="M38" s="361" t="s">
        <v>36</v>
      </c>
      <c r="N38" s="73" t="s">
        <v>36</v>
      </c>
      <c r="O38" s="73" t="s">
        <v>36</v>
      </c>
      <c r="P38" s="362"/>
    </row>
    <row r="39" spans="1:17" hidden="1" x14ac:dyDescent="0.25">
      <c r="A39" s="43">
        <v>21395</v>
      </c>
      <c r="B39" s="69" t="s">
        <v>51</v>
      </c>
      <c r="C39" s="358">
        <f t="shared" si="10"/>
        <v>0</v>
      </c>
      <c r="D39" s="359" t="s">
        <v>36</v>
      </c>
      <c r="E39" s="71" t="s">
        <v>36</v>
      </c>
      <c r="F39" s="74" t="s">
        <v>36</v>
      </c>
      <c r="G39" s="360" t="s">
        <v>36</v>
      </c>
      <c r="H39" s="71" t="s">
        <v>36</v>
      </c>
      <c r="I39" s="73" t="s">
        <v>36</v>
      </c>
      <c r="J39" s="359"/>
      <c r="K39" s="71"/>
      <c r="L39" s="137">
        <f t="shared" si="17"/>
        <v>0</v>
      </c>
      <c r="M39" s="361" t="s">
        <v>36</v>
      </c>
      <c r="N39" s="73" t="s">
        <v>36</v>
      </c>
      <c r="O39" s="73" t="s">
        <v>36</v>
      </c>
      <c r="P39" s="362"/>
    </row>
    <row r="40" spans="1:17" ht="24" hidden="1" x14ac:dyDescent="0.25">
      <c r="A40" s="43">
        <v>21399</v>
      </c>
      <c r="B40" s="69" t="s">
        <v>52</v>
      </c>
      <c r="C40" s="358">
        <f t="shared" si="10"/>
        <v>0</v>
      </c>
      <c r="D40" s="359" t="s">
        <v>36</v>
      </c>
      <c r="E40" s="71" t="s">
        <v>36</v>
      </c>
      <c r="F40" s="74" t="s">
        <v>36</v>
      </c>
      <c r="G40" s="360" t="s">
        <v>36</v>
      </c>
      <c r="H40" s="71" t="s">
        <v>36</v>
      </c>
      <c r="I40" s="73" t="s">
        <v>36</v>
      </c>
      <c r="J40" s="359"/>
      <c r="K40" s="71"/>
      <c r="L40" s="137">
        <f t="shared" si="17"/>
        <v>0</v>
      </c>
      <c r="M40" s="361" t="s">
        <v>36</v>
      </c>
      <c r="N40" s="73" t="s">
        <v>36</v>
      </c>
      <c r="O40" s="73" t="s">
        <v>36</v>
      </c>
      <c r="P40" s="362"/>
    </row>
    <row r="41" spans="1:17" s="25" customFormat="1" ht="36.75" hidden="1" customHeight="1" x14ac:dyDescent="0.25">
      <c r="A41" s="62">
        <v>21420</v>
      </c>
      <c r="B41" s="55" t="s">
        <v>53</v>
      </c>
      <c r="C41" s="368">
        <f>SUM(F41)</f>
        <v>0</v>
      </c>
      <c r="D41" s="369"/>
      <c r="E41" s="58"/>
      <c r="F41" s="484">
        <f>D41+E41</f>
        <v>0</v>
      </c>
      <c r="G41" s="349" t="s">
        <v>36</v>
      </c>
      <c r="H41" s="59" t="s">
        <v>36</v>
      </c>
      <c r="I41" s="60" t="s">
        <v>36</v>
      </c>
      <c r="J41" s="350" t="s">
        <v>36</v>
      </c>
      <c r="K41" s="59" t="s">
        <v>36</v>
      </c>
      <c r="L41" s="61" t="s">
        <v>36</v>
      </c>
      <c r="M41" s="351" t="s">
        <v>36</v>
      </c>
      <c r="N41" s="60" t="s">
        <v>36</v>
      </c>
      <c r="O41" s="60" t="s">
        <v>36</v>
      </c>
      <c r="P41" s="352"/>
    </row>
    <row r="42" spans="1:17" s="25" customFormat="1" ht="24" hidden="1" x14ac:dyDescent="0.25">
      <c r="A42" s="83">
        <v>21490</v>
      </c>
      <c r="B42" s="84" t="s">
        <v>54</v>
      </c>
      <c r="C42" s="368">
        <f>SUM(F42,I42,L42)</f>
        <v>0</v>
      </c>
      <c r="D42" s="370">
        <f t="shared" ref="D42:E42" si="18">D43</f>
        <v>0</v>
      </c>
      <c r="E42" s="85">
        <f t="shared" si="18"/>
        <v>0</v>
      </c>
      <c r="F42" s="371">
        <f>F43</f>
        <v>0</v>
      </c>
      <c r="G42" s="372">
        <f t="shared" ref="G42:K42" si="19">G43</f>
        <v>0</v>
      </c>
      <c r="H42" s="85">
        <f t="shared" si="19"/>
        <v>0</v>
      </c>
      <c r="I42" s="373">
        <f t="shared" si="19"/>
        <v>0</v>
      </c>
      <c r="J42" s="370">
        <f t="shared" si="19"/>
        <v>0</v>
      </c>
      <c r="K42" s="85">
        <f t="shared" si="19"/>
        <v>0</v>
      </c>
      <c r="L42" s="371">
        <f>L43</f>
        <v>0</v>
      </c>
      <c r="M42" s="351" t="s">
        <v>36</v>
      </c>
      <c r="N42" s="60" t="s">
        <v>36</v>
      </c>
      <c r="O42" s="60" t="s">
        <v>36</v>
      </c>
      <c r="P42" s="352"/>
    </row>
    <row r="43" spans="1:17" s="25" customFormat="1" ht="24" hidden="1" x14ac:dyDescent="0.25">
      <c r="A43" s="43">
        <v>21499</v>
      </c>
      <c r="B43" s="69" t="s">
        <v>55</v>
      </c>
      <c r="C43" s="374">
        <f>SUM(F43,I43,L43)</f>
        <v>0</v>
      </c>
      <c r="D43" s="375"/>
      <c r="E43" s="79"/>
      <c r="F43" s="134">
        <f>D43+E43</f>
        <v>0</v>
      </c>
      <c r="G43" s="376"/>
      <c r="H43" s="66"/>
      <c r="I43" s="133">
        <f>G43+H43</f>
        <v>0</v>
      </c>
      <c r="J43" s="377"/>
      <c r="K43" s="66"/>
      <c r="L43" s="134">
        <f>J43+K43</f>
        <v>0</v>
      </c>
      <c r="M43" s="366" t="s">
        <v>36</v>
      </c>
      <c r="N43" s="80" t="s">
        <v>36</v>
      </c>
      <c r="O43" s="80" t="s">
        <v>36</v>
      </c>
      <c r="P43" s="367"/>
    </row>
    <row r="44" spans="1:17" ht="24" hidden="1" x14ac:dyDescent="0.25">
      <c r="A44" s="87">
        <v>23000</v>
      </c>
      <c r="B44" s="88" t="s">
        <v>56</v>
      </c>
      <c r="C44" s="368">
        <f>SUM(O44)</f>
        <v>0</v>
      </c>
      <c r="D44" s="378" t="s">
        <v>36</v>
      </c>
      <c r="E44" s="89" t="s">
        <v>36</v>
      </c>
      <c r="F44" s="379" t="s">
        <v>36</v>
      </c>
      <c r="G44" s="380" t="s">
        <v>36</v>
      </c>
      <c r="H44" s="89" t="s">
        <v>36</v>
      </c>
      <c r="I44" s="381" t="s">
        <v>36</v>
      </c>
      <c r="J44" s="378" t="s">
        <v>36</v>
      </c>
      <c r="K44" s="89" t="s">
        <v>36</v>
      </c>
      <c r="L44" s="379" t="s">
        <v>36</v>
      </c>
      <c r="M44" s="382">
        <f t="shared" ref="M44:N44" si="20">SUM(M45:M46)</f>
        <v>0</v>
      </c>
      <c r="N44" s="90">
        <f t="shared" si="20"/>
        <v>0</v>
      </c>
      <c r="O44" s="90">
        <f>SUM(O45:O46)</f>
        <v>0</v>
      </c>
      <c r="P44" s="383"/>
    </row>
    <row r="45" spans="1:17" ht="24" hidden="1" x14ac:dyDescent="0.25">
      <c r="A45" s="92">
        <v>23410</v>
      </c>
      <c r="B45" s="93" t="s">
        <v>57</v>
      </c>
      <c r="C45" s="384">
        <f t="shared" ref="C45:C46" si="21">SUM(O45)</f>
        <v>0</v>
      </c>
      <c r="D45" s="385" t="s">
        <v>36</v>
      </c>
      <c r="E45" s="95" t="s">
        <v>36</v>
      </c>
      <c r="F45" s="386" t="s">
        <v>36</v>
      </c>
      <c r="G45" s="387" t="s">
        <v>36</v>
      </c>
      <c r="H45" s="95" t="s">
        <v>36</v>
      </c>
      <c r="I45" s="388" t="s">
        <v>36</v>
      </c>
      <c r="J45" s="385" t="s">
        <v>36</v>
      </c>
      <c r="K45" s="95" t="s">
        <v>36</v>
      </c>
      <c r="L45" s="386" t="s">
        <v>36</v>
      </c>
      <c r="M45" s="387"/>
      <c r="N45" s="95"/>
      <c r="O45" s="96">
        <f t="shared" ref="O45:O46" si="22">M45+N45</f>
        <v>0</v>
      </c>
      <c r="P45" s="389"/>
    </row>
    <row r="46" spans="1:17" ht="24" hidden="1" x14ac:dyDescent="0.25">
      <c r="A46" s="92">
        <v>23510</v>
      </c>
      <c r="B46" s="93" t="s">
        <v>58</v>
      </c>
      <c r="C46" s="384">
        <f t="shared" si="21"/>
        <v>0</v>
      </c>
      <c r="D46" s="385" t="s">
        <v>36</v>
      </c>
      <c r="E46" s="95" t="s">
        <v>36</v>
      </c>
      <c r="F46" s="386" t="s">
        <v>36</v>
      </c>
      <c r="G46" s="387" t="s">
        <v>36</v>
      </c>
      <c r="H46" s="95" t="s">
        <v>36</v>
      </c>
      <c r="I46" s="388" t="s">
        <v>36</v>
      </c>
      <c r="J46" s="385" t="s">
        <v>36</v>
      </c>
      <c r="K46" s="95" t="s">
        <v>36</v>
      </c>
      <c r="L46" s="386" t="s">
        <v>36</v>
      </c>
      <c r="M46" s="387"/>
      <c r="N46" s="95"/>
      <c r="O46" s="96">
        <f t="shared" si="22"/>
        <v>0</v>
      </c>
      <c r="P46" s="389"/>
    </row>
    <row r="47" spans="1:17" x14ac:dyDescent="0.25">
      <c r="A47" s="98"/>
      <c r="B47" s="93"/>
      <c r="C47" s="390"/>
      <c r="D47" s="391"/>
      <c r="E47" s="142"/>
      <c r="F47" s="475"/>
      <c r="G47" s="387"/>
      <c r="H47" s="95"/>
      <c r="I47" s="388"/>
      <c r="J47" s="385"/>
      <c r="K47" s="388"/>
      <c r="L47" s="393"/>
      <c r="M47" s="392"/>
      <c r="N47" s="101"/>
      <c r="O47" s="102"/>
      <c r="P47" s="384"/>
      <c r="Q47" s="311"/>
    </row>
    <row r="48" spans="1:17" s="25" customFormat="1" x14ac:dyDescent="0.25">
      <c r="A48" s="104"/>
      <c r="B48" s="105" t="s">
        <v>59</v>
      </c>
      <c r="C48" s="394"/>
      <c r="D48" s="395"/>
      <c r="E48" s="468"/>
      <c r="F48" s="397"/>
      <c r="G48" s="396"/>
      <c r="H48" s="107"/>
      <c r="I48" s="108"/>
      <c r="J48" s="106"/>
      <c r="K48" s="108"/>
      <c r="L48" s="397"/>
      <c r="M48" s="396"/>
      <c r="N48" s="107"/>
      <c r="O48" s="108"/>
      <c r="P48" s="394"/>
      <c r="Q48" s="314"/>
    </row>
    <row r="49" spans="1:17" s="25" customFormat="1" ht="12.75" thickBot="1" x14ac:dyDescent="0.3">
      <c r="A49" s="110"/>
      <c r="B49" s="26" t="s">
        <v>60</v>
      </c>
      <c r="C49" s="398">
        <f t="shared" ref="C49:C112" si="23">SUM(F49,I49,L49,O49)</f>
        <v>48886</v>
      </c>
      <c r="D49" s="111">
        <f t="shared" ref="D49:E49" si="24">SUM(D50,D281)</f>
        <v>47982</v>
      </c>
      <c r="E49" s="200">
        <f t="shared" si="24"/>
        <v>904</v>
      </c>
      <c r="F49" s="400">
        <f>SUM(F50,F281)</f>
        <v>48886</v>
      </c>
      <c r="G49" s="399">
        <f t="shared" ref="G49:O49" si="25">SUM(G50,G281)</f>
        <v>0</v>
      </c>
      <c r="H49" s="112">
        <f t="shared" si="25"/>
        <v>0</v>
      </c>
      <c r="I49" s="200">
        <f t="shared" si="25"/>
        <v>0</v>
      </c>
      <c r="J49" s="111">
        <f t="shared" si="25"/>
        <v>0</v>
      </c>
      <c r="K49" s="200">
        <f t="shared" si="25"/>
        <v>0</v>
      </c>
      <c r="L49" s="400">
        <f t="shared" si="25"/>
        <v>0</v>
      </c>
      <c r="M49" s="399">
        <f t="shared" si="25"/>
        <v>0</v>
      </c>
      <c r="N49" s="112">
        <f t="shared" si="25"/>
        <v>0</v>
      </c>
      <c r="O49" s="200">
        <f t="shared" si="25"/>
        <v>0</v>
      </c>
      <c r="P49" s="398"/>
      <c r="Q49" s="314"/>
    </row>
    <row r="50" spans="1:17" s="25" customFormat="1" ht="36.75" thickTop="1" x14ac:dyDescent="0.25">
      <c r="A50" s="114"/>
      <c r="B50" s="115" t="s">
        <v>61</v>
      </c>
      <c r="C50" s="401">
        <f t="shared" si="23"/>
        <v>42235</v>
      </c>
      <c r="D50" s="116">
        <f t="shared" ref="D50:E50" si="26">SUM(D51,D193)</f>
        <v>41964</v>
      </c>
      <c r="E50" s="403">
        <f t="shared" si="26"/>
        <v>271</v>
      </c>
      <c r="F50" s="404">
        <f>SUM(F51,F193)</f>
        <v>42235</v>
      </c>
      <c r="G50" s="402">
        <f t="shared" ref="G50:O50" si="27">SUM(G51,G193)</f>
        <v>0</v>
      </c>
      <c r="H50" s="117">
        <f t="shared" si="27"/>
        <v>0</v>
      </c>
      <c r="I50" s="403">
        <f t="shared" si="27"/>
        <v>0</v>
      </c>
      <c r="J50" s="116">
        <f t="shared" si="27"/>
        <v>0</v>
      </c>
      <c r="K50" s="403">
        <f t="shared" si="27"/>
        <v>0</v>
      </c>
      <c r="L50" s="404">
        <f t="shared" si="27"/>
        <v>0</v>
      </c>
      <c r="M50" s="402">
        <f t="shared" si="27"/>
        <v>0</v>
      </c>
      <c r="N50" s="117">
        <f t="shared" si="27"/>
        <v>0</v>
      </c>
      <c r="O50" s="403">
        <f t="shared" si="27"/>
        <v>0</v>
      </c>
      <c r="P50" s="401"/>
      <c r="Q50" s="314"/>
    </row>
    <row r="51" spans="1:17" s="25" customFormat="1" ht="24" x14ac:dyDescent="0.25">
      <c r="A51" s="119"/>
      <c r="B51" s="19" t="s">
        <v>62</v>
      </c>
      <c r="C51" s="405">
        <f t="shared" si="23"/>
        <v>42235</v>
      </c>
      <c r="D51" s="120">
        <f t="shared" ref="D51:E51" si="28">SUM(D52,D74,D172,D186)</f>
        <v>41964</v>
      </c>
      <c r="E51" s="407">
        <f t="shared" si="28"/>
        <v>271</v>
      </c>
      <c r="F51" s="408">
        <f>SUM(F52,F74,F172,F186)</f>
        <v>42235</v>
      </c>
      <c r="G51" s="406">
        <f t="shared" ref="G51:O51" si="29">SUM(G52,G74,G172,G186)</f>
        <v>0</v>
      </c>
      <c r="H51" s="121">
        <f t="shared" si="29"/>
        <v>0</v>
      </c>
      <c r="I51" s="407">
        <f t="shared" si="29"/>
        <v>0</v>
      </c>
      <c r="J51" s="120">
        <f t="shared" si="29"/>
        <v>0</v>
      </c>
      <c r="K51" s="407">
        <f t="shared" si="29"/>
        <v>0</v>
      </c>
      <c r="L51" s="408">
        <f t="shared" si="29"/>
        <v>0</v>
      </c>
      <c r="M51" s="406">
        <f t="shared" si="29"/>
        <v>0</v>
      </c>
      <c r="N51" s="121">
        <f t="shared" si="29"/>
        <v>0</v>
      </c>
      <c r="O51" s="407">
        <f t="shared" si="29"/>
        <v>0</v>
      </c>
      <c r="P51" s="405"/>
      <c r="Q51" s="314"/>
    </row>
    <row r="52" spans="1:17" s="25" customFormat="1" x14ac:dyDescent="0.25">
      <c r="A52" s="123">
        <v>1000</v>
      </c>
      <c r="B52" s="123" t="s">
        <v>63</v>
      </c>
      <c r="C52" s="409">
        <f t="shared" si="23"/>
        <v>27297</v>
      </c>
      <c r="D52" s="124">
        <f t="shared" ref="D52:E52" si="30">SUM(D53,D66)</f>
        <v>27297</v>
      </c>
      <c r="E52" s="157">
        <f t="shared" si="30"/>
        <v>0</v>
      </c>
      <c r="F52" s="411">
        <f>SUM(F53,F66)</f>
        <v>27297</v>
      </c>
      <c r="G52" s="410">
        <f t="shared" ref="G52:O52" si="31">SUM(G53,G66)</f>
        <v>0</v>
      </c>
      <c r="H52" s="125">
        <f t="shared" si="31"/>
        <v>0</v>
      </c>
      <c r="I52" s="157">
        <f t="shared" si="31"/>
        <v>0</v>
      </c>
      <c r="J52" s="124">
        <f t="shared" si="31"/>
        <v>0</v>
      </c>
      <c r="K52" s="157">
        <f t="shared" si="31"/>
        <v>0</v>
      </c>
      <c r="L52" s="411">
        <f t="shared" si="31"/>
        <v>0</v>
      </c>
      <c r="M52" s="410">
        <f t="shared" si="31"/>
        <v>0</v>
      </c>
      <c r="N52" s="125">
        <f t="shared" si="31"/>
        <v>0</v>
      </c>
      <c r="O52" s="157">
        <f t="shared" si="31"/>
        <v>0</v>
      </c>
      <c r="P52" s="409"/>
      <c r="Q52" s="314"/>
    </row>
    <row r="53" spans="1:17" x14ac:dyDescent="0.25">
      <c r="A53" s="55">
        <v>1100</v>
      </c>
      <c r="B53" s="127" t="s">
        <v>64</v>
      </c>
      <c r="C53" s="347">
        <f t="shared" si="23"/>
        <v>22086</v>
      </c>
      <c r="D53" s="56">
        <f t="shared" ref="D53:E53" si="32">SUM(D54,D57,D65)</f>
        <v>22086</v>
      </c>
      <c r="E53" s="144">
        <f t="shared" si="32"/>
        <v>0</v>
      </c>
      <c r="F53" s="424">
        <f>SUM(F54,F57,F65)</f>
        <v>22086</v>
      </c>
      <c r="G53" s="412">
        <f t="shared" ref="G53:N53" si="33">SUM(G54,G57,G65)</f>
        <v>0</v>
      </c>
      <c r="H53" s="57">
        <f t="shared" si="33"/>
        <v>0</v>
      </c>
      <c r="I53" s="144">
        <f t="shared" si="33"/>
        <v>0</v>
      </c>
      <c r="J53" s="56">
        <f t="shared" si="33"/>
        <v>0</v>
      </c>
      <c r="K53" s="144">
        <f t="shared" si="33"/>
        <v>0</v>
      </c>
      <c r="L53" s="424">
        <f t="shared" si="33"/>
        <v>0</v>
      </c>
      <c r="M53" s="412">
        <f t="shared" si="33"/>
        <v>0</v>
      </c>
      <c r="N53" s="57">
        <f t="shared" si="33"/>
        <v>0</v>
      </c>
      <c r="O53" s="144">
        <f>SUM(O54,O57,O65)</f>
        <v>0</v>
      </c>
      <c r="P53" s="437"/>
      <c r="Q53" s="311"/>
    </row>
    <row r="54" spans="1:17" hidden="1" x14ac:dyDescent="0.25">
      <c r="A54" s="129">
        <v>1110</v>
      </c>
      <c r="B54" s="93" t="s">
        <v>65</v>
      </c>
      <c r="C54" s="390">
        <f t="shared" si="23"/>
        <v>0</v>
      </c>
      <c r="D54" s="391"/>
      <c r="E54" s="141"/>
      <c r="F54" s="131">
        <f>SUM(F55:F56)</f>
        <v>0</v>
      </c>
      <c r="G54" s="414"/>
      <c r="H54" s="100"/>
      <c r="I54" s="130">
        <f>SUM(I55:I56)</f>
        <v>0</v>
      </c>
      <c r="J54" s="99"/>
      <c r="K54" s="100"/>
      <c r="L54" s="131">
        <f>SUM(L55:L56)</f>
        <v>0</v>
      </c>
      <c r="M54" s="414"/>
      <c r="N54" s="100"/>
      <c r="O54" s="130">
        <f>SUM(O55:O56)</f>
        <v>0</v>
      </c>
      <c r="P54" s="415"/>
    </row>
    <row r="55" spans="1:17" hidden="1" x14ac:dyDescent="0.25">
      <c r="A55" s="37">
        <v>1111</v>
      </c>
      <c r="B55" s="63" t="s">
        <v>66</v>
      </c>
      <c r="C55" s="353">
        <f t="shared" si="23"/>
        <v>0</v>
      </c>
      <c r="D55" s="377"/>
      <c r="E55" s="66"/>
      <c r="F55" s="134">
        <f>D55+E55</f>
        <v>0</v>
      </c>
      <c r="G55" s="376"/>
      <c r="H55" s="66"/>
      <c r="I55" s="133">
        <f>G55+H55</f>
        <v>0</v>
      </c>
      <c r="J55" s="377"/>
      <c r="K55" s="66"/>
      <c r="L55" s="134">
        <f>J55+K55</f>
        <v>0</v>
      </c>
      <c r="M55" s="376"/>
      <c r="N55" s="66"/>
      <c r="O55" s="133">
        <f>M55+N55</f>
        <v>0</v>
      </c>
      <c r="P55" s="416"/>
    </row>
    <row r="56" spans="1:17" ht="24" hidden="1" customHeight="1" x14ac:dyDescent="0.25">
      <c r="A56" s="43">
        <v>1119</v>
      </c>
      <c r="B56" s="69" t="s">
        <v>67</v>
      </c>
      <c r="C56" s="358">
        <f t="shared" si="23"/>
        <v>0</v>
      </c>
      <c r="D56" s="417"/>
      <c r="E56" s="72"/>
      <c r="F56" s="137">
        <f>D56+E56</f>
        <v>0</v>
      </c>
      <c r="G56" s="418"/>
      <c r="H56" s="72"/>
      <c r="I56" s="136">
        <f>G56+H56</f>
        <v>0</v>
      </c>
      <c r="J56" s="417"/>
      <c r="K56" s="72"/>
      <c r="L56" s="137">
        <f>J56+K56</f>
        <v>0</v>
      </c>
      <c r="M56" s="418"/>
      <c r="N56" s="72"/>
      <c r="O56" s="136">
        <f>M56+N56</f>
        <v>0</v>
      </c>
      <c r="P56" s="419"/>
    </row>
    <row r="57" spans="1:17" ht="23.25" customHeight="1" x14ac:dyDescent="0.25">
      <c r="A57" s="138">
        <v>1140</v>
      </c>
      <c r="B57" s="69" t="s">
        <v>68</v>
      </c>
      <c r="C57" s="358">
        <f t="shared" si="23"/>
        <v>1158</v>
      </c>
      <c r="D57" s="70">
        <f t="shared" ref="D57:E57" si="34">SUM(D58:D64)</f>
        <v>1158</v>
      </c>
      <c r="E57" s="139">
        <f t="shared" si="34"/>
        <v>0</v>
      </c>
      <c r="F57" s="421">
        <f>SUM(F58:F64)</f>
        <v>1158</v>
      </c>
      <c r="G57" s="420">
        <f t="shared" ref="G57:N57" si="35">SUM(G58:G64)</f>
        <v>0</v>
      </c>
      <c r="H57" s="135">
        <f t="shared" si="35"/>
        <v>0</v>
      </c>
      <c r="I57" s="139">
        <f t="shared" si="35"/>
        <v>0</v>
      </c>
      <c r="J57" s="70">
        <f t="shared" si="35"/>
        <v>0</v>
      </c>
      <c r="K57" s="139">
        <f t="shared" si="35"/>
        <v>0</v>
      </c>
      <c r="L57" s="421">
        <f t="shared" si="35"/>
        <v>0</v>
      </c>
      <c r="M57" s="420">
        <f t="shared" si="35"/>
        <v>0</v>
      </c>
      <c r="N57" s="135">
        <f t="shared" si="35"/>
        <v>0</v>
      </c>
      <c r="O57" s="139">
        <f>SUM(O58:O64)</f>
        <v>0</v>
      </c>
      <c r="P57" s="358"/>
      <c r="Q57" s="311"/>
    </row>
    <row r="58" spans="1:17" hidden="1" x14ac:dyDescent="0.25">
      <c r="A58" s="43">
        <v>1141</v>
      </c>
      <c r="B58" s="69" t="s">
        <v>69</v>
      </c>
      <c r="C58" s="358">
        <f t="shared" si="23"/>
        <v>0</v>
      </c>
      <c r="D58" s="417"/>
      <c r="E58" s="72"/>
      <c r="F58" s="137">
        <f t="shared" ref="F58:F65" si="36">D58+E58</f>
        <v>0</v>
      </c>
      <c r="G58" s="418"/>
      <c r="H58" s="72"/>
      <c r="I58" s="136">
        <f t="shared" ref="I58:I65" si="37">G58+H58</f>
        <v>0</v>
      </c>
      <c r="J58" s="417"/>
      <c r="K58" s="72"/>
      <c r="L58" s="137">
        <f t="shared" ref="L58:L65" si="38">J58+K58</f>
        <v>0</v>
      </c>
      <c r="M58" s="418"/>
      <c r="N58" s="72"/>
      <c r="O58" s="136">
        <f t="shared" ref="O58:O65" si="39">M58+N58</f>
        <v>0</v>
      </c>
      <c r="P58" s="419"/>
    </row>
    <row r="59" spans="1:17" ht="24.75" hidden="1" customHeight="1" x14ac:dyDescent="0.25">
      <c r="A59" s="43">
        <v>1142</v>
      </c>
      <c r="B59" s="69" t="s">
        <v>70</v>
      </c>
      <c r="C59" s="358">
        <f t="shared" si="23"/>
        <v>0</v>
      </c>
      <c r="D59" s="417"/>
      <c r="E59" s="72"/>
      <c r="F59" s="137">
        <f t="shared" si="36"/>
        <v>0</v>
      </c>
      <c r="G59" s="418"/>
      <c r="H59" s="72"/>
      <c r="I59" s="136">
        <f t="shared" si="37"/>
        <v>0</v>
      </c>
      <c r="J59" s="417"/>
      <c r="K59" s="72"/>
      <c r="L59" s="137">
        <f t="shared" si="38"/>
        <v>0</v>
      </c>
      <c r="M59" s="418"/>
      <c r="N59" s="72"/>
      <c r="O59" s="136">
        <f t="shared" si="39"/>
        <v>0</v>
      </c>
      <c r="P59" s="419"/>
    </row>
    <row r="60" spans="1:17" ht="24" hidden="1" x14ac:dyDescent="0.25">
      <c r="A60" s="43">
        <v>1145</v>
      </c>
      <c r="B60" s="69" t="s">
        <v>71</v>
      </c>
      <c r="C60" s="358">
        <f t="shared" si="23"/>
        <v>0</v>
      </c>
      <c r="D60" s="417"/>
      <c r="E60" s="72"/>
      <c r="F60" s="137">
        <f t="shared" si="36"/>
        <v>0</v>
      </c>
      <c r="G60" s="418"/>
      <c r="H60" s="72"/>
      <c r="I60" s="136">
        <f t="shared" si="37"/>
        <v>0</v>
      </c>
      <c r="J60" s="417"/>
      <c r="K60" s="72"/>
      <c r="L60" s="137">
        <f t="shared" si="38"/>
        <v>0</v>
      </c>
      <c r="M60" s="418"/>
      <c r="N60" s="72"/>
      <c r="O60" s="136">
        <f t="shared" si="39"/>
        <v>0</v>
      </c>
      <c r="P60" s="419"/>
    </row>
    <row r="61" spans="1:17" ht="27.75" hidden="1" customHeight="1" x14ac:dyDescent="0.25">
      <c r="A61" s="43">
        <v>1146</v>
      </c>
      <c r="B61" s="69" t="s">
        <v>72</v>
      </c>
      <c r="C61" s="358">
        <f t="shared" si="23"/>
        <v>0</v>
      </c>
      <c r="D61" s="417"/>
      <c r="E61" s="72"/>
      <c r="F61" s="137">
        <f t="shared" si="36"/>
        <v>0</v>
      </c>
      <c r="G61" s="418"/>
      <c r="H61" s="72"/>
      <c r="I61" s="136">
        <f t="shared" si="37"/>
        <v>0</v>
      </c>
      <c r="J61" s="417"/>
      <c r="K61" s="72"/>
      <c r="L61" s="137">
        <f t="shared" si="38"/>
        <v>0</v>
      </c>
      <c r="M61" s="418"/>
      <c r="N61" s="72"/>
      <c r="O61" s="136">
        <f t="shared" si="39"/>
        <v>0</v>
      </c>
      <c r="P61" s="419"/>
    </row>
    <row r="62" spans="1:17" x14ac:dyDescent="0.25">
      <c r="A62" s="43">
        <v>1147</v>
      </c>
      <c r="B62" s="69" t="s">
        <v>73</v>
      </c>
      <c r="C62" s="358">
        <f t="shared" si="23"/>
        <v>1158</v>
      </c>
      <c r="D62" s="417">
        <v>1158</v>
      </c>
      <c r="E62" s="136"/>
      <c r="F62" s="419">
        <f t="shared" si="36"/>
        <v>1158</v>
      </c>
      <c r="G62" s="418"/>
      <c r="H62" s="72"/>
      <c r="I62" s="136">
        <f t="shared" si="37"/>
        <v>0</v>
      </c>
      <c r="J62" s="417"/>
      <c r="K62" s="136"/>
      <c r="L62" s="419">
        <f t="shared" si="38"/>
        <v>0</v>
      </c>
      <c r="M62" s="418"/>
      <c r="N62" s="72"/>
      <c r="O62" s="136">
        <f t="shared" si="39"/>
        <v>0</v>
      </c>
      <c r="P62" s="539"/>
      <c r="Q62" s="311"/>
    </row>
    <row r="63" spans="1:17" hidden="1" x14ac:dyDescent="0.25">
      <c r="A63" s="43">
        <v>1148</v>
      </c>
      <c r="B63" s="69" t="s">
        <v>74</v>
      </c>
      <c r="C63" s="358">
        <f t="shared" si="23"/>
        <v>0</v>
      </c>
      <c r="D63" s="417"/>
      <c r="E63" s="72"/>
      <c r="F63" s="137">
        <f t="shared" si="36"/>
        <v>0</v>
      </c>
      <c r="G63" s="418"/>
      <c r="H63" s="72"/>
      <c r="I63" s="136">
        <f t="shared" si="37"/>
        <v>0</v>
      </c>
      <c r="J63" s="417"/>
      <c r="K63" s="72"/>
      <c r="L63" s="137">
        <f t="shared" si="38"/>
        <v>0</v>
      </c>
      <c r="M63" s="418"/>
      <c r="N63" s="72"/>
      <c r="O63" s="136">
        <f t="shared" si="39"/>
        <v>0</v>
      </c>
      <c r="P63" s="419"/>
    </row>
    <row r="64" spans="1:17" ht="36" hidden="1" x14ac:dyDescent="0.25">
      <c r="A64" s="43">
        <v>1149</v>
      </c>
      <c r="B64" s="69" t="s">
        <v>75</v>
      </c>
      <c r="C64" s="358">
        <f t="shared" si="23"/>
        <v>0</v>
      </c>
      <c r="D64" s="417"/>
      <c r="E64" s="72"/>
      <c r="F64" s="137">
        <f t="shared" si="36"/>
        <v>0</v>
      </c>
      <c r="G64" s="418"/>
      <c r="H64" s="72"/>
      <c r="I64" s="136">
        <f t="shared" si="37"/>
        <v>0</v>
      </c>
      <c r="J64" s="417"/>
      <c r="K64" s="72"/>
      <c r="L64" s="137">
        <f t="shared" si="38"/>
        <v>0</v>
      </c>
      <c r="M64" s="418"/>
      <c r="N64" s="72"/>
      <c r="O64" s="136">
        <f t="shared" si="39"/>
        <v>0</v>
      </c>
      <c r="P64" s="419"/>
    </row>
    <row r="65" spans="1:17" ht="36" x14ac:dyDescent="0.25">
      <c r="A65" s="129">
        <v>1150</v>
      </c>
      <c r="B65" s="93" t="s">
        <v>76</v>
      </c>
      <c r="C65" s="390">
        <f t="shared" si="23"/>
        <v>20928</v>
      </c>
      <c r="D65" s="391">
        <v>20928</v>
      </c>
      <c r="E65" s="142"/>
      <c r="F65" s="423">
        <f t="shared" si="36"/>
        <v>20928</v>
      </c>
      <c r="G65" s="422"/>
      <c r="H65" s="141"/>
      <c r="I65" s="142">
        <f t="shared" si="37"/>
        <v>0</v>
      </c>
      <c r="J65" s="391"/>
      <c r="K65" s="142"/>
      <c r="L65" s="423">
        <f t="shared" si="38"/>
        <v>0</v>
      </c>
      <c r="M65" s="422"/>
      <c r="N65" s="141"/>
      <c r="O65" s="142">
        <f t="shared" si="39"/>
        <v>0</v>
      </c>
      <c r="P65" s="540"/>
      <c r="Q65" s="311"/>
    </row>
    <row r="66" spans="1:17" ht="36" x14ac:dyDescent="0.25">
      <c r="A66" s="55">
        <v>1200</v>
      </c>
      <c r="B66" s="127" t="s">
        <v>77</v>
      </c>
      <c r="C66" s="347">
        <f t="shared" si="23"/>
        <v>5211</v>
      </c>
      <c r="D66" s="56">
        <f t="shared" ref="D66:E66" si="40">SUM(D67:D68)</f>
        <v>5211</v>
      </c>
      <c r="E66" s="144">
        <f t="shared" si="40"/>
        <v>0</v>
      </c>
      <c r="F66" s="424">
        <f>SUM(F67:F68)</f>
        <v>5211</v>
      </c>
      <c r="G66" s="412">
        <f t="shared" ref="G66:N66" si="41">SUM(G67:G68)</f>
        <v>0</v>
      </c>
      <c r="H66" s="57">
        <f t="shared" si="41"/>
        <v>0</v>
      </c>
      <c r="I66" s="144">
        <f t="shared" si="41"/>
        <v>0</v>
      </c>
      <c r="J66" s="56">
        <f t="shared" si="41"/>
        <v>0</v>
      </c>
      <c r="K66" s="144">
        <f t="shared" si="41"/>
        <v>0</v>
      </c>
      <c r="L66" s="424">
        <f t="shared" si="41"/>
        <v>0</v>
      </c>
      <c r="M66" s="412">
        <f t="shared" si="41"/>
        <v>0</v>
      </c>
      <c r="N66" s="57">
        <f t="shared" si="41"/>
        <v>0</v>
      </c>
      <c r="O66" s="144">
        <f>SUM(O67:O68)</f>
        <v>0</v>
      </c>
      <c r="P66" s="347"/>
      <c r="Q66" s="311"/>
    </row>
    <row r="67" spans="1:17" ht="24" x14ac:dyDescent="0.25">
      <c r="A67" s="513">
        <v>1210</v>
      </c>
      <c r="B67" s="63" t="s">
        <v>78</v>
      </c>
      <c r="C67" s="353">
        <f t="shared" si="23"/>
        <v>5211</v>
      </c>
      <c r="D67" s="377">
        <v>5211</v>
      </c>
      <c r="E67" s="133"/>
      <c r="F67" s="416">
        <f>D67+E67</f>
        <v>5211</v>
      </c>
      <c r="G67" s="376"/>
      <c r="H67" s="66"/>
      <c r="I67" s="133">
        <f>G67+H67</f>
        <v>0</v>
      </c>
      <c r="J67" s="377"/>
      <c r="K67" s="133"/>
      <c r="L67" s="416">
        <f>J67+K67</f>
        <v>0</v>
      </c>
      <c r="M67" s="376"/>
      <c r="N67" s="66"/>
      <c r="O67" s="133">
        <f>M67+N67</f>
        <v>0</v>
      </c>
      <c r="P67" s="541"/>
      <c r="Q67" s="311"/>
    </row>
    <row r="68" spans="1:17" ht="24" hidden="1" x14ac:dyDescent="0.25">
      <c r="A68" s="138">
        <v>1220</v>
      </c>
      <c r="B68" s="69" t="s">
        <v>79</v>
      </c>
      <c r="C68" s="358">
        <f t="shared" si="23"/>
        <v>0</v>
      </c>
      <c r="D68" s="70">
        <f t="shared" ref="D68:E68" si="42">SUM(D69:D73)</f>
        <v>0</v>
      </c>
      <c r="E68" s="135">
        <f t="shared" si="42"/>
        <v>0</v>
      </c>
      <c r="F68" s="140">
        <f>SUM(F69:F73)</f>
        <v>0</v>
      </c>
      <c r="G68" s="420">
        <f t="shared" ref="G68:O68" si="43">SUM(G69:G73)</f>
        <v>0</v>
      </c>
      <c r="H68" s="135">
        <f t="shared" si="43"/>
        <v>0</v>
      </c>
      <c r="I68" s="139">
        <f t="shared" si="43"/>
        <v>0</v>
      </c>
      <c r="J68" s="70">
        <f t="shared" si="43"/>
        <v>0</v>
      </c>
      <c r="K68" s="135">
        <f t="shared" si="43"/>
        <v>0</v>
      </c>
      <c r="L68" s="140">
        <f t="shared" si="43"/>
        <v>0</v>
      </c>
      <c r="M68" s="420">
        <f t="shared" si="43"/>
        <v>0</v>
      </c>
      <c r="N68" s="135">
        <f t="shared" si="43"/>
        <v>0</v>
      </c>
      <c r="O68" s="139">
        <f t="shared" si="43"/>
        <v>0</v>
      </c>
      <c r="P68" s="421"/>
    </row>
    <row r="69" spans="1:17" ht="60" hidden="1" x14ac:dyDescent="0.25">
      <c r="A69" s="43">
        <v>1221</v>
      </c>
      <c r="B69" s="69" t="s">
        <v>80</v>
      </c>
      <c r="C69" s="358">
        <f t="shared" si="23"/>
        <v>0</v>
      </c>
      <c r="D69" s="417"/>
      <c r="E69" s="72"/>
      <c r="F69" s="137">
        <f t="shared" ref="F69:F73" si="44">D69+E69</f>
        <v>0</v>
      </c>
      <c r="G69" s="418"/>
      <c r="H69" s="72"/>
      <c r="I69" s="136">
        <f t="shared" ref="I69:I73" si="45">G69+H69</f>
        <v>0</v>
      </c>
      <c r="J69" s="417"/>
      <c r="K69" s="72"/>
      <c r="L69" s="137">
        <f t="shared" ref="L69:L73" si="46">J69+K69</f>
        <v>0</v>
      </c>
      <c r="M69" s="418"/>
      <c r="N69" s="72"/>
      <c r="O69" s="136">
        <f t="shared" ref="O69:O73" si="47">M69+N69</f>
        <v>0</v>
      </c>
      <c r="P69" s="419"/>
    </row>
    <row r="70" spans="1:17" hidden="1" x14ac:dyDescent="0.25">
      <c r="A70" s="43">
        <v>1223</v>
      </c>
      <c r="B70" s="69" t="s">
        <v>81</v>
      </c>
      <c r="C70" s="358">
        <f t="shared" si="23"/>
        <v>0</v>
      </c>
      <c r="D70" s="417"/>
      <c r="E70" s="72"/>
      <c r="F70" s="137">
        <f t="shared" si="44"/>
        <v>0</v>
      </c>
      <c r="G70" s="418"/>
      <c r="H70" s="72"/>
      <c r="I70" s="136">
        <f t="shared" si="45"/>
        <v>0</v>
      </c>
      <c r="J70" s="417"/>
      <c r="K70" s="72"/>
      <c r="L70" s="137">
        <f t="shared" si="46"/>
        <v>0</v>
      </c>
      <c r="M70" s="418"/>
      <c r="N70" s="72"/>
      <c r="O70" s="136">
        <f t="shared" si="47"/>
        <v>0</v>
      </c>
      <c r="P70" s="419"/>
    </row>
    <row r="71" spans="1:17" hidden="1" x14ac:dyDescent="0.25">
      <c r="A71" s="43">
        <v>1225</v>
      </c>
      <c r="B71" s="69" t="s">
        <v>82</v>
      </c>
      <c r="C71" s="358">
        <f t="shared" si="23"/>
        <v>0</v>
      </c>
      <c r="D71" s="417"/>
      <c r="E71" s="72"/>
      <c r="F71" s="137">
        <f t="shared" si="44"/>
        <v>0</v>
      </c>
      <c r="G71" s="418"/>
      <c r="H71" s="72"/>
      <c r="I71" s="136">
        <f t="shared" si="45"/>
        <v>0</v>
      </c>
      <c r="J71" s="417"/>
      <c r="K71" s="72"/>
      <c r="L71" s="137">
        <f t="shared" si="46"/>
        <v>0</v>
      </c>
      <c r="M71" s="418"/>
      <c r="N71" s="72"/>
      <c r="O71" s="136">
        <f t="shared" si="47"/>
        <v>0</v>
      </c>
      <c r="P71" s="419"/>
    </row>
    <row r="72" spans="1:17" ht="36" hidden="1" x14ac:dyDescent="0.25">
      <c r="A72" s="43">
        <v>1227</v>
      </c>
      <c r="B72" s="69" t="s">
        <v>83</v>
      </c>
      <c r="C72" s="358">
        <f t="shared" si="23"/>
        <v>0</v>
      </c>
      <c r="D72" s="417"/>
      <c r="E72" s="72"/>
      <c r="F72" s="137">
        <f t="shared" si="44"/>
        <v>0</v>
      </c>
      <c r="G72" s="418"/>
      <c r="H72" s="72"/>
      <c r="I72" s="136">
        <f t="shared" si="45"/>
        <v>0</v>
      </c>
      <c r="J72" s="417"/>
      <c r="K72" s="72"/>
      <c r="L72" s="137">
        <f t="shared" si="46"/>
        <v>0</v>
      </c>
      <c r="M72" s="418"/>
      <c r="N72" s="72"/>
      <c r="O72" s="136">
        <f t="shared" si="47"/>
        <v>0</v>
      </c>
      <c r="P72" s="419"/>
    </row>
    <row r="73" spans="1:17" ht="60" hidden="1" x14ac:dyDescent="0.25">
      <c r="A73" s="43">
        <v>1228</v>
      </c>
      <c r="B73" s="69" t="s">
        <v>84</v>
      </c>
      <c r="C73" s="358">
        <f t="shared" si="23"/>
        <v>0</v>
      </c>
      <c r="D73" s="417"/>
      <c r="E73" s="72"/>
      <c r="F73" s="137">
        <f t="shared" si="44"/>
        <v>0</v>
      </c>
      <c r="G73" s="418"/>
      <c r="H73" s="72"/>
      <c r="I73" s="136">
        <f t="shared" si="45"/>
        <v>0</v>
      </c>
      <c r="J73" s="417"/>
      <c r="K73" s="72"/>
      <c r="L73" s="137">
        <f t="shared" si="46"/>
        <v>0</v>
      </c>
      <c r="M73" s="418"/>
      <c r="N73" s="72"/>
      <c r="O73" s="136">
        <f t="shared" si="47"/>
        <v>0</v>
      </c>
      <c r="P73" s="419"/>
    </row>
    <row r="74" spans="1:17" x14ac:dyDescent="0.25">
      <c r="A74" s="123">
        <v>2000</v>
      </c>
      <c r="B74" s="123" t="s">
        <v>85</v>
      </c>
      <c r="C74" s="409">
        <f t="shared" si="23"/>
        <v>14938</v>
      </c>
      <c r="D74" s="124">
        <f t="shared" ref="D74:E74" si="48">SUM(D75,D82,D129,D163,D164,D171)</f>
        <v>14667</v>
      </c>
      <c r="E74" s="157">
        <f t="shared" si="48"/>
        <v>271</v>
      </c>
      <c r="F74" s="411">
        <f>SUM(F75,F82,F129,F163,F164,F171)</f>
        <v>14938</v>
      </c>
      <c r="G74" s="410">
        <f t="shared" ref="G74:O74" si="49">SUM(G75,G82,G129,G163,G164,G171)</f>
        <v>0</v>
      </c>
      <c r="H74" s="125">
        <f t="shared" si="49"/>
        <v>0</v>
      </c>
      <c r="I74" s="157">
        <f t="shared" si="49"/>
        <v>0</v>
      </c>
      <c r="J74" s="124">
        <f t="shared" si="49"/>
        <v>0</v>
      </c>
      <c r="K74" s="157">
        <f t="shared" si="49"/>
        <v>0</v>
      </c>
      <c r="L74" s="411">
        <f t="shared" si="49"/>
        <v>0</v>
      </c>
      <c r="M74" s="410">
        <f t="shared" si="49"/>
        <v>0</v>
      </c>
      <c r="N74" s="125">
        <f t="shared" si="49"/>
        <v>0</v>
      </c>
      <c r="O74" s="157">
        <f t="shared" si="49"/>
        <v>0</v>
      </c>
      <c r="P74" s="409"/>
      <c r="Q74" s="311"/>
    </row>
    <row r="75" spans="1:17" ht="24" x14ac:dyDescent="0.25">
      <c r="A75" s="55">
        <v>2100</v>
      </c>
      <c r="B75" s="127" t="s">
        <v>86</v>
      </c>
      <c r="C75" s="347">
        <f t="shared" si="23"/>
        <v>3935</v>
      </c>
      <c r="D75" s="56">
        <f t="shared" ref="D75:E75" si="50">SUM(D76,D79)</f>
        <v>3935</v>
      </c>
      <c r="E75" s="144">
        <f t="shared" si="50"/>
        <v>0</v>
      </c>
      <c r="F75" s="424">
        <f>SUM(F76,F79)</f>
        <v>3935</v>
      </c>
      <c r="G75" s="412">
        <f t="shared" ref="G75:O75" si="51">SUM(G76,G79)</f>
        <v>0</v>
      </c>
      <c r="H75" s="57">
        <f t="shared" si="51"/>
        <v>0</v>
      </c>
      <c r="I75" s="144">
        <f t="shared" si="51"/>
        <v>0</v>
      </c>
      <c r="J75" s="56">
        <f t="shared" si="51"/>
        <v>0</v>
      </c>
      <c r="K75" s="144">
        <f t="shared" si="51"/>
        <v>0</v>
      </c>
      <c r="L75" s="424">
        <f t="shared" si="51"/>
        <v>0</v>
      </c>
      <c r="M75" s="412">
        <f t="shared" si="51"/>
        <v>0</v>
      </c>
      <c r="N75" s="57">
        <f t="shared" si="51"/>
        <v>0</v>
      </c>
      <c r="O75" s="144">
        <f t="shared" si="51"/>
        <v>0</v>
      </c>
      <c r="P75" s="347"/>
      <c r="Q75" s="311"/>
    </row>
    <row r="76" spans="1:17" ht="24" hidden="1" x14ac:dyDescent="0.25">
      <c r="A76" s="513">
        <v>2110</v>
      </c>
      <c r="B76" s="63" t="s">
        <v>87</v>
      </c>
      <c r="C76" s="353">
        <f t="shared" si="23"/>
        <v>0</v>
      </c>
      <c r="D76" s="64">
        <f t="shared" ref="D76:E76" si="52">SUM(D77:D78)</f>
        <v>0</v>
      </c>
      <c r="E76" s="132">
        <f t="shared" si="52"/>
        <v>0</v>
      </c>
      <c r="F76" s="146">
        <f>SUM(F77:F78)</f>
        <v>0</v>
      </c>
      <c r="G76" s="426">
        <f t="shared" ref="G76:O76" si="53">SUM(G77:G78)</f>
        <v>0</v>
      </c>
      <c r="H76" s="132">
        <f t="shared" si="53"/>
        <v>0</v>
      </c>
      <c r="I76" s="150">
        <f t="shared" si="53"/>
        <v>0</v>
      </c>
      <c r="J76" s="64">
        <f t="shared" si="53"/>
        <v>0</v>
      </c>
      <c r="K76" s="132">
        <f t="shared" si="53"/>
        <v>0</v>
      </c>
      <c r="L76" s="146">
        <f t="shared" si="53"/>
        <v>0</v>
      </c>
      <c r="M76" s="426">
        <f t="shared" si="53"/>
        <v>0</v>
      </c>
      <c r="N76" s="132">
        <f t="shared" si="53"/>
        <v>0</v>
      </c>
      <c r="O76" s="150">
        <f t="shared" si="53"/>
        <v>0</v>
      </c>
      <c r="P76" s="427"/>
    </row>
    <row r="77" spans="1:17" hidden="1" x14ac:dyDescent="0.25">
      <c r="A77" s="43">
        <v>2111</v>
      </c>
      <c r="B77" s="69" t="s">
        <v>88</v>
      </c>
      <c r="C77" s="358">
        <f t="shared" si="23"/>
        <v>0</v>
      </c>
      <c r="D77" s="417"/>
      <c r="E77" s="72"/>
      <c r="F77" s="137">
        <f t="shared" ref="F77:F78" si="54">D77+E77</f>
        <v>0</v>
      </c>
      <c r="G77" s="418"/>
      <c r="H77" s="72"/>
      <c r="I77" s="136">
        <f t="shared" ref="I77:I78" si="55">G77+H77</f>
        <v>0</v>
      </c>
      <c r="J77" s="417"/>
      <c r="K77" s="72"/>
      <c r="L77" s="137">
        <f t="shared" ref="L77:L78" si="56">J77+K77</f>
        <v>0</v>
      </c>
      <c r="M77" s="418"/>
      <c r="N77" s="72"/>
      <c r="O77" s="136">
        <f t="shared" ref="O77:O78" si="57">M77+N77</f>
        <v>0</v>
      </c>
      <c r="P77" s="419"/>
    </row>
    <row r="78" spans="1:17" ht="24" hidden="1" x14ac:dyDescent="0.25">
      <c r="A78" s="43">
        <v>2112</v>
      </c>
      <c r="B78" s="69" t="s">
        <v>89</v>
      </c>
      <c r="C78" s="358">
        <f t="shared" si="23"/>
        <v>0</v>
      </c>
      <c r="D78" s="417"/>
      <c r="E78" s="72"/>
      <c r="F78" s="137">
        <f t="shared" si="54"/>
        <v>0</v>
      </c>
      <c r="G78" s="418"/>
      <c r="H78" s="72"/>
      <c r="I78" s="136">
        <f t="shared" si="55"/>
        <v>0</v>
      </c>
      <c r="J78" s="417"/>
      <c r="K78" s="72"/>
      <c r="L78" s="137">
        <f t="shared" si="56"/>
        <v>0</v>
      </c>
      <c r="M78" s="418"/>
      <c r="N78" s="72"/>
      <c r="O78" s="136">
        <f t="shared" si="57"/>
        <v>0</v>
      </c>
      <c r="P78" s="419"/>
    </row>
    <row r="79" spans="1:17" ht="24" x14ac:dyDescent="0.25">
      <c r="A79" s="138">
        <v>2120</v>
      </c>
      <c r="B79" s="69" t="s">
        <v>90</v>
      </c>
      <c r="C79" s="358">
        <f t="shared" si="23"/>
        <v>3935</v>
      </c>
      <c r="D79" s="70">
        <f t="shared" ref="D79:E79" si="58">SUM(D80:D81)</f>
        <v>3935</v>
      </c>
      <c r="E79" s="139">
        <f t="shared" si="58"/>
        <v>0</v>
      </c>
      <c r="F79" s="421">
        <f>SUM(F80:F81)</f>
        <v>3935</v>
      </c>
      <c r="G79" s="420">
        <f t="shared" ref="G79:O79" si="59">SUM(G80:G81)</f>
        <v>0</v>
      </c>
      <c r="H79" s="135">
        <f t="shared" si="59"/>
        <v>0</v>
      </c>
      <c r="I79" s="139">
        <f t="shared" si="59"/>
        <v>0</v>
      </c>
      <c r="J79" s="70">
        <f t="shared" si="59"/>
        <v>0</v>
      </c>
      <c r="K79" s="139">
        <f t="shared" si="59"/>
        <v>0</v>
      </c>
      <c r="L79" s="421">
        <f t="shared" si="59"/>
        <v>0</v>
      </c>
      <c r="M79" s="420">
        <f t="shared" si="59"/>
        <v>0</v>
      </c>
      <c r="N79" s="135">
        <f t="shared" si="59"/>
        <v>0</v>
      </c>
      <c r="O79" s="139">
        <f t="shared" si="59"/>
        <v>0</v>
      </c>
      <c r="P79" s="358"/>
      <c r="Q79" s="311"/>
    </row>
    <row r="80" spans="1:17" x14ac:dyDescent="0.25">
      <c r="A80" s="43">
        <v>2121</v>
      </c>
      <c r="B80" s="69" t="s">
        <v>88</v>
      </c>
      <c r="C80" s="358">
        <f t="shared" si="23"/>
        <v>895</v>
      </c>
      <c r="D80" s="417">
        <v>895</v>
      </c>
      <c r="E80" s="136"/>
      <c r="F80" s="419">
        <f t="shared" ref="F80:F81" si="60">D80+E80</f>
        <v>895</v>
      </c>
      <c r="G80" s="418"/>
      <c r="H80" s="72"/>
      <c r="I80" s="136">
        <f t="shared" ref="I80:I81" si="61">G80+H80</f>
        <v>0</v>
      </c>
      <c r="J80" s="417"/>
      <c r="K80" s="136"/>
      <c r="L80" s="419">
        <f t="shared" ref="L80:L81" si="62">J80+K80</f>
        <v>0</v>
      </c>
      <c r="M80" s="418"/>
      <c r="N80" s="72"/>
      <c r="O80" s="136">
        <f t="shared" ref="O80:O81" si="63">M80+N80</f>
        <v>0</v>
      </c>
      <c r="P80" s="539"/>
      <c r="Q80" s="311"/>
    </row>
    <row r="81" spans="1:17" ht="24" x14ac:dyDescent="0.25">
      <c r="A81" s="43">
        <v>2122</v>
      </c>
      <c r="B81" s="69" t="s">
        <v>89</v>
      </c>
      <c r="C81" s="358">
        <f t="shared" si="23"/>
        <v>3040</v>
      </c>
      <c r="D81" s="417">
        <v>3040</v>
      </c>
      <c r="E81" s="136"/>
      <c r="F81" s="419">
        <f t="shared" si="60"/>
        <v>3040</v>
      </c>
      <c r="G81" s="418"/>
      <c r="H81" s="72"/>
      <c r="I81" s="136">
        <f t="shared" si="61"/>
        <v>0</v>
      </c>
      <c r="J81" s="417"/>
      <c r="K81" s="136"/>
      <c r="L81" s="419">
        <f t="shared" si="62"/>
        <v>0</v>
      </c>
      <c r="M81" s="418"/>
      <c r="N81" s="72"/>
      <c r="O81" s="136">
        <f t="shared" si="63"/>
        <v>0</v>
      </c>
      <c r="P81" s="539"/>
      <c r="Q81" s="311"/>
    </row>
    <row r="82" spans="1:17" x14ac:dyDescent="0.25">
      <c r="A82" s="55">
        <v>2200</v>
      </c>
      <c r="B82" s="127" t="s">
        <v>91</v>
      </c>
      <c r="C82" s="347">
        <f t="shared" si="23"/>
        <v>6983</v>
      </c>
      <c r="D82" s="56">
        <f t="shared" ref="D82:E82" si="64">SUM(D83,D88,D94,D102,D111,D115,D121,D127)</f>
        <v>6676</v>
      </c>
      <c r="E82" s="144">
        <f t="shared" si="64"/>
        <v>307</v>
      </c>
      <c r="F82" s="424">
        <f>SUM(F83,F88,F94,F102,F111,F115,F121,F127)</f>
        <v>6983</v>
      </c>
      <c r="G82" s="412">
        <f t="shared" ref="G82:O82" si="65">SUM(G83,G88,G94,G102,G111,G115,G121,G127)</f>
        <v>0</v>
      </c>
      <c r="H82" s="57">
        <f t="shared" si="65"/>
        <v>0</v>
      </c>
      <c r="I82" s="144">
        <f t="shared" si="65"/>
        <v>0</v>
      </c>
      <c r="J82" s="56">
        <f t="shared" si="65"/>
        <v>0</v>
      </c>
      <c r="K82" s="144">
        <f t="shared" si="65"/>
        <v>0</v>
      </c>
      <c r="L82" s="424">
        <f t="shared" si="65"/>
        <v>0</v>
      </c>
      <c r="M82" s="412">
        <f t="shared" si="65"/>
        <v>0</v>
      </c>
      <c r="N82" s="57">
        <f t="shared" si="65"/>
        <v>0</v>
      </c>
      <c r="O82" s="144">
        <f t="shared" si="65"/>
        <v>0</v>
      </c>
      <c r="P82" s="446"/>
      <c r="Q82" s="311"/>
    </row>
    <row r="83" spans="1:17" ht="24" x14ac:dyDescent="0.25">
      <c r="A83" s="129">
        <v>2210</v>
      </c>
      <c r="B83" s="93" t="s">
        <v>92</v>
      </c>
      <c r="C83" s="390">
        <f t="shared" si="23"/>
        <v>424</v>
      </c>
      <c r="D83" s="99">
        <f t="shared" ref="D83:E83" si="66">SUM(D84:D87)</f>
        <v>424</v>
      </c>
      <c r="E83" s="130">
        <f t="shared" si="66"/>
        <v>0</v>
      </c>
      <c r="F83" s="415">
        <f>SUM(F84:F87)</f>
        <v>424</v>
      </c>
      <c r="G83" s="414">
        <f t="shared" ref="G83:O83" si="67">SUM(G84:G87)</f>
        <v>0</v>
      </c>
      <c r="H83" s="100">
        <f t="shared" si="67"/>
        <v>0</v>
      </c>
      <c r="I83" s="130">
        <f t="shared" si="67"/>
        <v>0</v>
      </c>
      <c r="J83" s="99">
        <f t="shared" si="67"/>
        <v>0</v>
      </c>
      <c r="K83" s="130">
        <f t="shared" si="67"/>
        <v>0</v>
      </c>
      <c r="L83" s="415">
        <f t="shared" si="67"/>
        <v>0</v>
      </c>
      <c r="M83" s="414">
        <f t="shared" si="67"/>
        <v>0</v>
      </c>
      <c r="N83" s="100">
        <f t="shared" si="67"/>
        <v>0</v>
      </c>
      <c r="O83" s="130">
        <f t="shared" si="67"/>
        <v>0</v>
      </c>
      <c r="P83" s="390"/>
      <c r="Q83" s="311"/>
    </row>
    <row r="84" spans="1:17" ht="24" hidden="1" x14ac:dyDescent="0.25">
      <c r="A84" s="37">
        <v>2211</v>
      </c>
      <c r="B84" s="63" t="s">
        <v>93</v>
      </c>
      <c r="C84" s="353">
        <f t="shared" si="23"/>
        <v>0</v>
      </c>
      <c r="D84" s="377"/>
      <c r="E84" s="66"/>
      <c r="F84" s="134">
        <f t="shared" ref="F84:F87" si="68">D84+E84</f>
        <v>0</v>
      </c>
      <c r="G84" s="376"/>
      <c r="H84" s="66"/>
      <c r="I84" s="133">
        <f t="shared" ref="I84:I87" si="69">G84+H84</f>
        <v>0</v>
      </c>
      <c r="J84" s="377"/>
      <c r="K84" s="66"/>
      <c r="L84" s="134">
        <f t="shared" ref="L84:L87" si="70">J84+K84</f>
        <v>0</v>
      </c>
      <c r="M84" s="376"/>
      <c r="N84" s="66"/>
      <c r="O84" s="133">
        <f t="shared" ref="O84:O87" si="71">M84+N84</f>
        <v>0</v>
      </c>
      <c r="P84" s="416"/>
    </row>
    <row r="85" spans="1:17" ht="36" x14ac:dyDescent="0.25">
      <c r="A85" s="43">
        <v>2212</v>
      </c>
      <c r="B85" s="69" t="s">
        <v>94</v>
      </c>
      <c r="C85" s="358">
        <f t="shared" si="23"/>
        <v>424</v>
      </c>
      <c r="D85" s="417">
        <v>424</v>
      </c>
      <c r="E85" s="136"/>
      <c r="F85" s="419">
        <f t="shared" si="68"/>
        <v>424</v>
      </c>
      <c r="G85" s="418"/>
      <c r="H85" s="72"/>
      <c r="I85" s="136">
        <f t="shared" si="69"/>
        <v>0</v>
      </c>
      <c r="J85" s="417"/>
      <c r="K85" s="136"/>
      <c r="L85" s="419">
        <f t="shared" si="70"/>
        <v>0</v>
      </c>
      <c r="M85" s="418"/>
      <c r="N85" s="72"/>
      <c r="O85" s="136">
        <f t="shared" si="71"/>
        <v>0</v>
      </c>
      <c r="P85" s="539"/>
      <c r="Q85" s="311"/>
    </row>
    <row r="86" spans="1:17" ht="24" hidden="1" x14ac:dyDescent="0.25">
      <c r="A86" s="43">
        <v>2214</v>
      </c>
      <c r="B86" s="69" t="s">
        <v>95</v>
      </c>
      <c r="C86" s="358">
        <f t="shared" si="23"/>
        <v>0</v>
      </c>
      <c r="D86" s="417"/>
      <c r="E86" s="72"/>
      <c r="F86" s="137">
        <f t="shared" si="68"/>
        <v>0</v>
      </c>
      <c r="G86" s="418"/>
      <c r="H86" s="72"/>
      <c r="I86" s="136">
        <f t="shared" si="69"/>
        <v>0</v>
      </c>
      <c r="J86" s="417"/>
      <c r="K86" s="72"/>
      <c r="L86" s="137">
        <f t="shared" si="70"/>
        <v>0</v>
      </c>
      <c r="M86" s="418"/>
      <c r="N86" s="72"/>
      <c r="O86" s="136">
        <f t="shared" si="71"/>
        <v>0</v>
      </c>
      <c r="P86" s="419"/>
    </row>
    <row r="87" spans="1:17" hidden="1" x14ac:dyDescent="0.25">
      <c r="A87" s="43">
        <v>2219</v>
      </c>
      <c r="B87" s="69" t="s">
        <v>96</v>
      </c>
      <c r="C87" s="358">
        <f t="shared" si="23"/>
        <v>0</v>
      </c>
      <c r="D87" s="417"/>
      <c r="E87" s="72"/>
      <c r="F87" s="137">
        <f t="shared" si="68"/>
        <v>0</v>
      </c>
      <c r="G87" s="418"/>
      <c r="H87" s="72"/>
      <c r="I87" s="136">
        <f t="shared" si="69"/>
        <v>0</v>
      </c>
      <c r="J87" s="417"/>
      <c r="K87" s="72"/>
      <c r="L87" s="137">
        <f t="shared" si="70"/>
        <v>0</v>
      </c>
      <c r="M87" s="418"/>
      <c r="N87" s="72"/>
      <c r="O87" s="136">
        <f t="shared" si="71"/>
        <v>0</v>
      </c>
      <c r="P87" s="419"/>
    </row>
    <row r="88" spans="1:17" ht="24" hidden="1" x14ac:dyDescent="0.25">
      <c r="A88" s="138">
        <v>2220</v>
      </c>
      <c r="B88" s="69" t="s">
        <v>97</v>
      </c>
      <c r="C88" s="358">
        <f t="shared" si="23"/>
        <v>0</v>
      </c>
      <c r="D88" s="70">
        <f t="shared" ref="D88:E88" si="72">SUM(D89:D93)</f>
        <v>0</v>
      </c>
      <c r="E88" s="135">
        <f t="shared" si="72"/>
        <v>0</v>
      </c>
      <c r="F88" s="140">
        <f>SUM(F89:F93)</f>
        <v>0</v>
      </c>
      <c r="G88" s="420">
        <f t="shared" ref="G88:O88" si="73">SUM(G89:G93)</f>
        <v>0</v>
      </c>
      <c r="H88" s="135">
        <f t="shared" si="73"/>
        <v>0</v>
      </c>
      <c r="I88" s="139">
        <f t="shared" si="73"/>
        <v>0</v>
      </c>
      <c r="J88" s="70">
        <f t="shared" si="73"/>
        <v>0</v>
      </c>
      <c r="K88" s="135">
        <f t="shared" si="73"/>
        <v>0</v>
      </c>
      <c r="L88" s="140">
        <f t="shared" si="73"/>
        <v>0</v>
      </c>
      <c r="M88" s="420">
        <f t="shared" si="73"/>
        <v>0</v>
      </c>
      <c r="N88" s="135">
        <f t="shared" si="73"/>
        <v>0</v>
      </c>
      <c r="O88" s="139">
        <f t="shared" si="73"/>
        <v>0</v>
      </c>
      <c r="P88" s="421"/>
    </row>
    <row r="89" spans="1:17" ht="24" hidden="1" x14ac:dyDescent="0.25">
      <c r="A89" s="43">
        <v>2221</v>
      </c>
      <c r="B89" s="69" t="s">
        <v>98</v>
      </c>
      <c r="C89" s="358">
        <f t="shared" si="23"/>
        <v>0</v>
      </c>
      <c r="D89" s="417"/>
      <c r="E89" s="72"/>
      <c r="F89" s="137">
        <f t="shared" ref="F89:F93" si="74">D89+E89</f>
        <v>0</v>
      </c>
      <c r="G89" s="418"/>
      <c r="H89" s="72"/>
      <c r="I89" s="136">
        <f t="shared" ref="I89:I93" si="75">G89+H89</f>
        <v>0</v>
      </c>
      <c r="J89" s="417"/>
      <c r="K89" s="72"/>
      <c r="L89" s="137">
        <f t="shared" ref="L89:L93" si="76">J89+K89</f>
        <v>0</v>
      </c>
      <c r="M89" s="418"/>
      <c r="N89" s="72"/>
      <c r="O89" s="136">
        <f t="shared" ref="O89:O93" si="77">M89+N89</f>
        <v>0</v>
      </c>
      <c r="P89" s="419"/>
    </row>
    <row r="90" spans="1:17" hidden="1" x14ac:dyDescent="0.25">
      <c r="A90" s="43">
        <v>2222</v>
      </c>
      <c r="B90" s="69" t="s">
        <v>99</v>
      </c>
      <c r="C90" s="358">
        <f t="shared" si="23"/>
        <v>0</v>
      </c>
      <c r="D90" s="417"/>
      <c r="E90" s="72"/>
      <c r="F90" s="137">
        <f t="shared" si="74"/>
        <v>0</v>
      </c>
      <c r="G90" s="418"/>
      <c r="H90" s="72"/>
      <c r="I90" s="136">
        <f t="shared" si="75"/>
        <v>0</v>
      </c>
      <c r="J90" s="417"/>
      <c r="K90" s="72"/>
      <c r="L90" s="137">
        <f t="shared" si="76"/>
        <v>0</v>
      </c>
      <c r="M90" s="418"/>
      <c r="N90" s="72"/>
      <c r="O90" s="136">
        <f t="shared" si="77"/>
        <v>0</v>
      </c>
      <c r="P90" s="419"/>
    </row>
    <row r="91" spans="1:17" hidden="1" x14ac:dyDescent="0.25">
      <c r="A91" s="43">
        <v>2223</v>
      </c>
      <c r="B91" s="69" t="s">
        <v>100</v>
      </c>
      <c r="C91" s="358">
        <f t="shared" si="23"/>
        <v>0</v>
      </c>
      <c r="D91" s="417"/>
      <c r="E91" s="72"/>
      <c r="F91" s="137">
        <f t="shared" si="74"/>
        <v>0</v>
      </c>
      <c r="G91" s="418"/>
      <c r="H91" s="72"/>
      <c r="I91" s="136">
        <f t="shared" si="75"/>
        <v>0</v>
      </c>
      <c r="J91" s="417"/>
      <c r="K91" s="72"/>
      <c r="L91" s="137">
        <f t="shared" si="76"/>
        <v>0</v>
      </c>
      <c r="M91" s="418"/>
      <c r="N91" s="72"/>
      <c r="O91" s="136">
        <f t="shared" si="77"/>
        <v>0</v>
      </c>
      <c r="P91" s="419"/>
    </row>
    <row r="92" spans="1:17" ht="48" hidden="1" x14ac:dyDescent="0.25">
      <c r="A92" s="43">
        <v>2224</v>
      </c>
      <c r="B92" s="69" t="s">
        <v>101</v>
      </c>
      <c r="C92" s="358">
        <f t="shared" si="23"/>
        <v>0</v>
      </c>
      <c r="D92" s="417"/>
      <c r="E92" s="72"/>
      <c r="F92" s="137">
        <f t="shared" si="74"/>
        <v>0</v>
      </c>
      <c r="G92" s="418"/>
      <c r="H92" s="72"/>
      <c r="I92" s="136">
        <f t="shared" si="75"/>
        <v>0</v>
      </c>
      <c r="J92" s="417"/>
      <c r="K92" s="72"/>
      <c r="L92" s="137">
        <f t="shared" si="76"/>
        <v>0</v>
      </c>
      <c r="M92" s="418"/>
      <c r="N92" s="72"/>
      <c r="O92" s="136">
        <f t="shared" si="77"/>
        <v>0</v>
      </c>
      <c r="P92" s="419"/>
    </row>
    <row r="93" spans="1:17" ht="24" hidden="1" x14ac:dyDescent="0.25">
      <c r="A93" s="43">
        <v>2229</v>
      </c>
      <c r="B93" s="69" t="s">
        <v>102</v>
      </c>
      <c r="C93" s="358">
        <f t="shared" si="23"/>
        <v>0</v>
      </c>
      <c r="D93" s="417"/>
      <c r="E93" s="72"/>
      <c r="F93" s="137">
        <f t="shared" si="74"/>
        <v>0</v>
      </c>
      <c r="G93" s="418"/>
      <c r="H93" s="72"/>
      <c r="I93" s="136">
        <f t="shared" si="75"/>
        <v>0</v>
      </c>
      <c r="J93" s="417"/>
      <c r="K93" s="72"/>
      <c r="L93" s="137">
        <f t="shared" si="76"/>
        <v>0</v>
      </c>
      <c r="M93" s="418"/>
      <c r="N93" s="72"/>
      <c r="O93" s="136">
        <f t="shared" si="77"/>
        <v>0</v>
      </c>
      <c r="P93" s="419"/>
    </row>
    <row r="94" spans="1:17" ht="36" x14ac:dyDescent="0.25">
      <c r="A94" s="138">
        <v>2230</v>
      </c>
      <c r="B94" s="69" t="s">
        <v>103</v>
      </c>
      <c r="C94" s="358">
        <f t="shared" si="23"/>
        <v>2069</v>
      </c>
      <c r="D94" s="70">
        <f t="shared" ref="D94:E94" si="78">SUM(D95:D101)</f>
        <v>2069</v>
      </c>
      <c r="E94" s="139">
        <f t="shared" si="78"/>
        <v>0</v>
      </c>
      <c r="F94" s="421">
        <f>SUM(F95:F101)</f>
        <v>2069</v>
      </c>
      <c r="G94" s="420">
        <f t="shared" ref="G94:N94" si="79">SUM(G95:G101)</f>
        <v>0</v>
      </c>
      <c r="H94" s="135">
        <f t="shared" si="79"/>
        <v>0</v>
      </c>
      <c r="I94" s="139">
        <f t="shared" si="79"/>
        <v>0</v>
      </c>
      <c r="J94" s="70">
        <f t="shared" si="79"/>
        <v>0</v>
      </c>
      <c r="K94" s="139">
        <f t="shared" si="79"/>
        <v>0</v>
      </c>
      <c r="L94" s="421">
        <f t="shared" si="79"/>
        <v>0</v>
      </c>
      <c r="M94" s="420">
        <f t="shared" si="79"/>
        <v>0</v>
      </c>
      <c r="N94" s="135">
        <f t="shared" si="79"/>
        <v>0</v>
      </c>
      <c r="O94" s="139">
        <f>SUM(O95:O101)</f>
        <v>0</v>
      </c>
      <c r="P94" s="358"/>
      <c r="Q94" s="311"/>
    </row>
    <row r="95" spans="1:17" ht="24" x14ac:dyDescent="0.25">
      <c r="A95" s="43">
        <v>2231</v>
      </c>
      <c r="B95" s="69" t="s">
        <v>104</v>
      </c>
      <c r="C95" s="358">
        <f t="shared" si="23"/>
        <v>1269</v>
      </c>
      <c r="D95" s="417">
        <v>1269</v>
      </c>
      <c r="E95" s="136"/>
      <c r="F95" s="419">
        <f t="shared" ref="F95:F101" si="80">D95+E95</f>
        <v>1269</v>
      </c>
      <c r="G95" s="418"/>
      <c r="H95" s="72"/>
      <c r="I95" s="136">
        <f t="shared" ref="I95:I101" si="81">G95+H95</f>
        <v>0</v>
      </c>
      <c r="J95" s="417"/>
      <c r="K95" s="136"/>
      <c r="L95" s="419">
        <f t="shared" ref="L95:L101" si="82">J95+K95</f>
        <v>0</v>
      </c>
      <c r="M95" s="418"/>
      <c r="N95" s="72"/>
      <c r="O95" s="136">
        <f t="shared" ref="O95:O101" si="83">M95+N95</f>
        <v>0</v>
      </c>
      <c r="P95" s="539"/>
      <c r="Q95" s="311"/>
    </row>
    <row r="96" spans="1:17" ht="36" x14ac:dyDescent="0.25">
      <c r="A96" s="43">
        <v>2232</v>
      </c>
      <c r="B96" s="69" t="s">
        <v>105</v>
      </c>
      <c r="C96" s="358">
        <f t="shared" si="23"/>
        <v>800</v>
      </c>
      <c r="D96" s="417">
        <v>800</v>
      </c>
      <c r="E96" s="136"/>
      <c r="F96" s="419">
        <f t="shared" si="80"/>
        <v>800</v>
      </c>
      <c r="G96" s="418"/>
      <c r="H96" s="72"/>
      <c r="I96" s="136">
        <f t="shared" si="81"/>
        <v>0</v>
      </c>
      <c r="J96" s="417"/>
      <c r="K96" s="136"/>
      <c r="L96" s="419">
        <f t="shared" si="82"/>
        <v>0</v>
      </c>
      <c r="M96" s="418"/>
      <c r="N96" s="72"/>
      <c r="O96" s="136">
        <f t="shared" si="83"/>
        <v>0</v>
      </c>
      <c r="P96" s="539"/>
      <c r="Q96" s="311"/>
    </row>
    <row r="97" spans="1:16" ht="24" hidden="1" x14ac:dyDescent="0.25">
      <c r="A97" s="37">
        <v>2233</v>
      </c>
      <c r="B97" s="63" t="s">
        <v>106</v>
      </c>
      <c r="C97" s="353">
        <f t="shared" si="23"/>
        <v>0</v>
      </c>
      <c r="D97" s="377"/>
      <c r="E97" s="66"/>
      <c r="F97" s="134">
        <f t="shared" si="80"/>
        <v>0</v>
      </c>
      <c r="G97" s="376"/>
      <c r="H97" s="66"/>
      <c r="I97" s="133">
        <f t="shared" si="81"/>
        <v>0</v>
      </c>
      <c r="J97" s="377"/>
      <c r="K97" s="66"/>
      <c r="L97" s="134">
        <f t="shared" si="82"/>
        <v>0</v>
      </c>
      <c r="M97" s="376"/>
      <c r="N97" s="66"/>
      <c r="O97" s="133">
        <f t="shared" si="83"/>
        <v>0</v>
      </c>
      <c r="P97" s="416"/>
    </row>
    <row r="98" spans="1:16" ht="36" hidden="1" x14ac:dyDescent="0.25">
      <c r="A98" s="43">
        <v>2234</v>
      </c>
      <c r="B98" s="69" t="s">
        <v>107</v>
      </c>
      <c r="C98" s="358">
        <f t="shared" si="23"/>
        <v>0</v>
      </c>
      <c r="D98" s="417"/>
      <c r="E98" s="72"/>
      <c r="F98" s="137">
        <f t="shared" si="80"/>
        <v>0</v>
      </c>
      <c r="G98" s="418"/>
      <c r="H98" s="72"/>
      <c r="I98" s="136">
        <f t="shared" si="81"/>
        <v>0</v>
      </c>
      <c r="J98" s="417"/>
      <c r="K98" s="72"/>
      <c r="L98" s="137">
        <f t="shared" si="82"/>
        <v>0</v>
      </c>
      <c r="M98" s="418"/>
      <c r="N98" s="72"/>
      <c r="O98" s="136">
        <f t="shared" si="83"/>
        <v>0</v>
      </c>
      <c r="P98" s="419"/>
    </row>
    <row r="99" spans="1:16" ht="24" hidden="1" x14ac:dyDescent="0.25">
      <c r="A99" s="43">
        <v>2235</v>
      </c>
      <c r="B99" s="69" t="s">
        <v>108</v>
      </c>
      <c r="C99" s="358">
        <f t="shared" si="23"/>
        <v>0</v>
      </c>
      <c r="D99" s="417"/>
      <c r="E99" s="72"/>
      <c r="F99" s="137">
        <f t="shared" si="80"/>
        <v>0</v>
      </c>
      <c r="G99" s="418"/>
      <c r="H99" s="72"/>
      <c r="I99" s="136">
        <f t="shared" si="81"/>
        <v>0</v>
      </c>
      <c r="J99" s="417"/>
      <c r="K99" s="72"/>
      <c r="L99" s="137">
        <f t="shared" si="82"/>
        <v>0</v>
      </c>
      <c r="M99" s="418"/>
      <c r="N99" s="72"/>
      <c r="O99" s="136">
        <f t="shared" si="83"/>
        <v>0</v>
      </c>
      <c r="P99" s="419"/>
    </row>
    <row r="100" spans="1:16" hidden="1" x14ac:dyDescent="0.25">
      <c r="A100" s="43">
        <v>2236</v>
      </c>
      <c r="B100" s="69" t="s">
        <v>109</v>
      </c>
      <c r="C100" s="358">
        <f t="shared" si="23"/>
        <v>0</v>
      </c>
      <c r="D100" s="417"/>
      <c r="E100" s="72"/>
      <c r="F100" s="137">
        <f t="shared" si="80"/>
        <v>0</v>
      </c>
      <c r="G100" s="418"/>
      <c r="H100" s="72"/>
      <c r="I100" s="136">
        <f t="shared" si="81"/>
        <v>0</v>
      </c>
      <c r="J100" s="417"/>
      <c r="K100" s="72"/>
      <c r="L100" s="137">
        <f t="shared" si="82"/>
        <v>0</v>
      </c>
      <c r="M100" s="418"/>
      <c r="N100" s="72"/>
      <c r="O100" s="136">
        <f t="shared" si="83"/>
        <v>0</v>
      </c>
      <c r="P100" s="419"/>
    </row>
    <row r="101" spans="1:16" ht="24" hidden="1" x14ac:dyDescent="0.25">
      <c r="A101" s="43">
        <v>2239</v>
      </c>
      <c r="B101" s="69" t="s">
        <v>110</v>
      </c>
      <c r="C101" s="358">
        <f t="shared" si="23"/>
        <v>0</v>
      </c>
      <c r="D101" s="417"/>
      <c r="E101" s="72"/>
      <c r="F101" s="137">
        <f t="shared" si="80"/>
        <v>0</v>
      </c>
      <c r="G101" s="418"/>
      <c r="H101" s="72"/>
      <c r="I101" s="136">
        <f t="shared" si="81"/>
        <v>0</v>
      </c>
      <c r="J101" s="417"/>
      <c r="K101" s="72"/>
      <c r="L101" s="137">
        <f t="shared" si="82"/>
        <v>0</v>
      </c>
      <c r="M101" s="418"/>
      <c r="N101" s="72"/>
      <c r="O101" s="136">
        <f t="shared" si="83"/>
        <v>0</v>
      </c>
      <c r="P101" s="419"/>
    </row>
    <row r="102" spans="1:16" ht="36" hidden="1" x14ac:dyDescent="0.25">
      <c r="A102" s="138">
        <v>2240</v>
      </c>
      <c r="B102" s="69" t="s">
        <v>111</v>
      </c>
      <c r="C102" s="358">
        <f t="shared" si="23"/>
        <v>0</v>
      </c>
      <c r="D102" s="70">
        <f t="shared" ref="D102:E102" si="84">SUM(D103:D110)</f>
        <v>0</v>
      </c>
      <c r="E102" s="135">
        <f t="shared" si="84"/>
        <v>0</v>
      </c>
      <c r="F102" s="140">
        <f>SUM(F103:F110)</f>
        <v>0</v>
      </c>
      <c r="G102" s="420">
        <f t="shared" ref="G102:N102" si="85">SUM(G103:G110)</f>
        <v>0</v>
      </c>
      <c r="H102" s="135">
        <f t="shared" si="85"/>
        <v>0</v>
      </c>
      <c r="I102" s="139">
        <f t="shared" si="85"/>
        <v>0</v>
      </c>
      <c r="J102" s="70">
        <f t="shared" si="85"/>
        <v>0</v>
      </c>
      <c r="K102" s="135">
        <f t="shared" si="85"/>
        <v>0</v>
      </c>
      <c r="L102" s="140">
        <f t="shared" si="85"/>
        <v>0</v>
      </c>
      <c r="M102" s="420">
        <f t="shared" si="85"/>
        <v>0</v>
      </c>
      <c r="N102" s="135">
        <f t="shared" si="85"/>
        <v>0</v>
      </c>
      <c r="O102" s="139">
        <f>SUM(O103:O110)</f>
        <v>0</v>
      </c>
      <c r="P102" s="421"/>
    </row>
    <row r="103" spans="1:16" hidden="1" x14ac:dyDescent="0.25">
      <c r="A103" s="43">
        <v>2241</v>
      </c>
      <c r="B103" s="69" t="s">
        <v>112</v>
      </c>
      <c r="C103" s="358">
        <f t="shared" si="23"/>
        <v>0</v>
      </c>
      <c r="D103" s="417"/>
      <c r="E103" s="72"/>
      <c r="F103" s="137">
        <f t="shared" ref="F103:F110" si="86">D103+E103</f>
        <v>0</v>
      </c>
      <c r="G103" s="418"/>
      <c r="H103" s="72"/>
      <c r="I103" s="136">
        <f t="shared" ref="I103:I110" si="87">G103+H103</f>
        <v>0</v>
      </c>
      <c r="J103" s="417"/>
      <c r="K103" s="72"/>
      <c r="L103" s="137">
        <f t="shared" ref="L103:L110" si="88">J103+K103</f>
        <v>0</v>
      </c>
      <c r="M103" s="418"/>
      <c r="N103" s="72"/>
      <c r="O103" s="136">
        <f t="shared" ref="O103:O110" si="89">M103+N103</f>
        <v>0</v>
      </c>
      <c r="P103" s="419"/>
    </row>
    <row r="104" spans="1:16" ht="24" hidden="1" x14ac:dyDescent="0.25">
      <c r="A104" s="43">
        <v>2242</v>
      </c>
      <c r="B104" s="69" t="s">
        <v>113</v>
      </c>
      <c r="C104" s="358">
        <f t="shared" si="23"/>
        <v>0</v>
      </c>
      <c r="D104" s="417"/>
      <c r="E104" s="72"/>
      <c r="F104" s="137">
        <f t="shared" si="86"/>
        <v>0</v>
      </c>
      <c r="G104" s="418"/>
      <c r="H104" s="72"/>
      <c r="I104" s="136">
        <f t="shared" si="87"/>
        <v>0</v>
      </c>
      <c r="J104" s="417"/>
      <c r="K104" s="72"/>
      <c r="L104" s="137">
        <f t="shared" si="88"/>
        <v>0</v>
      </c>
      <c r="M104" s="418"/>
      <c r="N104" s="72"/>
      <c r="O104" s="136">
        <f t="shared" si="89"/>
        <v>0</v>
      </c>
      <c r="P104" s="419"/>
    </row>
    <row r="105" spans="1:16" ht="24" hidden="1" x14ac:dyDescent="0.25">
      <c r="A105" s="43">
        <v>2243</v>
      </c>
      <c r="B105" s="69" t="s">
        <v>114</v>
      </c>
      <c r="C105" s="358">
        <f t="shared" si="23"/>
        <v>0</v>
      </c>
      <c r="D105" s="417"/>
      <c r="E105" s="72"/>
      <c r="F105" s="137">
        <f t="shared" si="86"/>
        <v>0</v>
      </c>
      <c r="G105" s="418"/>
      <c r="H105" s="72"/>
      <c r="I105" s="136">
        <f t="shared" si="87"/>
        <v>0</v>
      </c>
      <c r="J105" s="417"/>
      <c r="K105" s="72"/>
      <c r="L105" s="137">
        <f t="shared" si="88"/>
        <v>0</v>
      </c>
      <c r="M105" s="418"/>
      <c r="N105" s="72"/>
      <c r="O105" s="136">
        <f t="shared" si="89"/>
        <v>0</v>
      </c>
      <c r="P105" s="419"/>
    </row>
    <row r="106" spans="1:16" hidden="1" x14ac:dyDescent="0.25">
      <c r="A106" s="43">
        <v>2244</v>
      </c>
      <c r="B106" s="69" t="s">
        <v>115</v>
      </c>
      <c r="C106" s="358">
        <f t="shared" si="23"/>
        <v>0</v>
      </c>
      <c r="D106" s="417"/>
      <c r="E106" s="72"/>
      <c r="F106" s="137">
        <f t="shared" si="86"/>
        <v>0</v>
      </c>
      <c r="G106" s="418"/>
      <c r="H106" s="72"/>
      <c r="I106" s="136">
        <f t="shared" si="87"/>
        <v>0</v>
      </c>
      <c r="J106" s="417"/>
      <c r="K106" s="72"/>
      <c r="L106" s="137">
        <f t="shared" si="88"/>
        <v>0</v>
      </c>
      <c r="M106" s="418"/>
      <c r="N106" s="72"/>
      <c r="O106" s="136">
        <f t="shared" si="89"/>
        <v>0</v>
      </c>
      <c r="P106" s="419"/>
    </row>
    <row r="107" spans="1:16" ht="24" hidden="1" x14ac:dyDescent="0.25">
      <c r="A107" s="43">
        <v>2246</v>
      </c>
      <c r="B107" s="69" t="s">
        <v>116</v>
      </c>
      <c r="C107" s="358">
        <f t="shared" si="23"/>
        <v>0</v>
      </c>
      <c r="D107" s="417"/>
      <c r="E107" s="72"/>
      <c r="F107" s="137">
        <f t="shared" si="86"/>
        <v>0</v>
      </c>
      <c r="G107" s="418"/>
      <c r="H107" s="72"/>
      <c r="I107" s="136">
        <f t="shared" si="87"/>
        <v>0</v>
      </c>
      <c r="J107" s="417"/>
      <c r="K107" s="72"/>
      <c r="L107" s="137">
        <f t="shared" si="88"/>
        <v>0</v>
      </c>
      <c r="M107" s="418"/>
      <c r="N107" s="72"/>
      <c r="O107" s="136">
        <f t="shared" si="89"/>
        <v>0</v>
      </c>
      <c r="P107" s="419"/>
    </row>
    <row r="108" spans="1:16" hidden="1" x14ac:dyDescent="0.25">
      <c r="A108" s="43">
        <v>2247</v>
      </c>
      <c r="B108" s="69" t="s">
        <v>117</v>
      </c>
      <c r="C108" s="358">
        <f t="shared" si="23"/>
        <v>0</v>
      </c>
      <c r="D108" s="417"/>
      <c r="E108" s="72"/>
      <c r="F108" s="137">
        <f t="shared" si="86"/>
        <v>0</v>
      </c>
      <c r="G108" s="418"/>
      <c r="H108" s="72"/>
      <c r="I108" s="136">
        <f t="shared" si="87"/>
        <v>0</v>
      </c>
      <c r="J108" s="417"/>
      <c r="K108" s="72"/>
      <c r="L108" s="137">
        <f t="shared" si="88"/>
        <v>0</v>
      </c>
      <c r="M108" s="418"/>
      <c r="N108" s="72"/>
      <c r="O108" s="136">
        <f t="shared" si="89"/>
        <v>0</v>
      </c>
      <c r="P108" s="419"/>
    </row>
    <row r="109" spans="1:16" ht="24" hidden="1" x14ac:dyDescent="0.25">
      <c r="A109" s="43">
        <v>2248</v>
      </c>
      <c r="B109" s="69" t="s">
        <v>118</v>
      </c>
      <c r="C109" s="358">
        <f t="shared" si="23"/>
        <v>0</v>
      </c>
      <c r="D109" s="417"/>
      <c r="E109" s="72"/>
      <c r="F109" s="137">
        <f t="shared" si="86"/>
        <v>0</v>
      </c>
      <c r="G109" s="418"/>
      <c r="H109" s="72"/>
      <c r="I109" s="136">
        <f t="shared" si="87"/>
        <v>0</v>
      </c>
      <c r="J109" s="417"/>
      <c r="K109" s="72"/>
      <c r="L109" s="137">
        <f t="shared" si="88"/>
        <v>0</v>
      </c>
      <c r="M109" s="418"/>
      <c r="N109" s="72"/>
      <c r="O109" s="136">
        <f t="shared" si="89"/>
        <v>0</v>
      </c>
      <c r="P109" s="419"/>
    </row>
    <row r="110" spans="1:16" ht="24" hidden="1" x14ac:dyDescent="0.25">
      <c r="A110" s="43">
        <v>2249</v>
      </c>
      <c r="B110" s="69" t="s">
        <v>119</v>
      </c>
      <c r="C110" s="358">
        <f t="shared" si="23"/>
        <v>0</v>
      </c>
      <c r="D110" s="417"/>
      <c r="E110" s="72"/>
      <c r="F110" s="137">
        <f t="shared" si="86"/>
        <v>0</v>
      </c>
      <c r="G110" s="418"/>
      <c r="H110" s="72"/>
      <c r="I110" s="136">
        <f t="shared" si="87"/>
        <v>0</v>
      </c>
      <c r="J110" s="417"/>
      <c r="K110" s="72"/>
      <c r="L110" s="137">
        <f t="shared" si="88"/>
        <v>0</v>
      </c>
      <c r="M110" s="418"/>
      <c r="N110" s="72"/>
      <c r="O110" s="136">
        <f t="shared" si="89"/>
        <v>0</v>
      </c>
      <c r="P110" s="419"/>
    </row>
    <row r="111" spans="1:16" hidden="1" x14ac:dyDescent="0.25">
      <c r="A111" s="138">
        <v>2250</v>
      </c>
      <c r="B111" s="69" t="s">
        <v>120</v>
      </c>
      <c r="C111" s="358">
        <f t="shared" si="23"/>
        <v>0</v>
      </c>
      <c r="D111" s="70">
        <f t="shared" ref="D111:E111" si="90">SUM(D112:D114)</f>
        <v>0</v>
      </c>
      <c r="E111" s="135">
        <f t="shared" si="90"/>
        <v>0</v>
      </c>
      <c r="F111" s="140">
        <f>SUM(F112:F114)</f>
        <v>0</v>
      </c>
      <c r="G111" s="420">
        <f t="shared" ref="G111:N111" si="91">SUM(G112:G114)</f>
        <v>0</v>
      </c>
      <c r="H111" s="135">
        <f t="shared" si="91"/>
        <v>0</v>
      </c>
      <c r="I111" s="139">
        <f t="shared" si="91"/>
        <v>0</v>
      </c>
      <c r="J111" s="70">
        <f t="shared" si="91"/>
        <v>0</v>
      </c>
      <c r="K111" s="135">
        <f t="shared" si="91"/>
        <v>0</v>
      </c>
      <c r="L111" s="140">
        <f t="shared" si="91"/>
        <v>0</v>
      </c>
      <c r="M111" s="420">
        <f t="shared" si="91"/>
        <v>0</v>
      </c>
      <c r="N111" s="135">
        <f t="shared" si="91"/>
        <v>0</v>
      </c>
      <c r="O111" s="139">
        <f>SUM(O112:O114)</f>
        <v>0</v>
      </c>
      <c r="P111" s="421"/>
    </row>
    <row r="112" spans="1:16" hidden="1" x14ac:dyDescent="0.25">
      <c r="A112" s="43">
        <v>2251</v>
      </c>
      <c r="B112" s="69" t="s">
        <v>121</v>
      </c>
      <c r="C112" s="358">
        <f t="shared" si="23"/>
        <v>0</v>
      </c>
      <c r="D112" s="417"/>
      <c r="E112" s="72"/>
      <c r="F112" s="137">
        <f t="shared" ref="F112:F114" si="92">D112+E112</f>
        <v>0</v>
      </c>
      <c r="G112" s="418"/>
      <c r="H112" s="72"/>
      <c r="I112" s="136">
        <f t="shared" ref="I112:I114" si="93">G112+H112</f>
        <v>0</v>
      </c>
      <c r="J112" s="417"/>
      <c r="K112" s="72"/>
      <c r="L112" s="137">
        <f t="shared" ref="L112:L114" si="94">J112+K112</f>
        <v>0</v>
      </c>
      <c r="M112" s="418"/>
      <c r="N112" s="72"/>
      <c r="O112" s="136">
        <f t="shared" ref="O112:O114" si="95">M112+N112</f>
        <v>0</v>
      </c>
      <c r="P112" s="419"/>
    </row>
    <row r="113" spans="1:17" ht="24" hidden="1" x14ac:dyDescent="0.25">
      <c r="A113" s="43">
        <v>2252</v>
      </c>
      <c r="B113" s="69" t="s">
        <v>122</v>
      </c>
      <c r="C113" s="358">
        <f t="shared" ref="C113:C176" si="96">SUM(F113,I113,L113,O113)</f>
        <v>0</v>
      </c>
      <c r="D113" s="417"/>
      <c r="E113" s="72"/>
      <c r="F113" s="137">
        <f t="shared" si="92"/>
        <v>0</v>
      </c>
      <c r="G113" s="418"/>
      <c r="H113" s="72"/>
      <c r="I113" s="136">
        <f t="shared" si="93"/>
        <v>0</v>
      </c>
      <c r="J113" s="417"/>
      <c r="K113" s="72"/>
      <c r="L113" s="137">
        <f t="shared" si="94"/>
        <v>0</v>
      </c>
      <c r="M113" s="418"/>
      <c r="N113" s="72"/>
      <c r="O113" s="136">
        <f t="shared" si="95"/>
        <v>0</v>
      </c>
      <c r="P113" s="419"/>
    </row>
    <row r="114" spans="1:17" ht="24" hidden="1" x14ac:dyDescent="0.25">
      <c r="A114" s="43">
        <v>2259</v>
      </c>
      <c r="B114" s="69" t="s">
        <v>123</v>
      </c>
      <c r="C114" s="358">
        <f t="shared" si="96"/>
        <v>0</v>
      </c>
      <c r="D114" s="417"/>
      <c r="E114" s="72"/>
      <c r="F114" s="137">
        <f t="shared" si="92"/>
        <v>0</v>
      </c>
      <c r="G114" s="418"/>
      <c r="H114" s="72"/>
      <c r="I114" s="136">
        <f t="shared" si="93"/>
        <v>0</v>
      </c>
      <c r="J114" s="417"/>
      <c r="K114" s="72"/>
      <c r="L114" s="137">
        <f t="shared" si="94"/>
        <v>0</v>
      </c>
      <c r="M114" s="418"/>
      <c r="N114" s="72"/>
      <c r="O114" s="136">
        <f t="shared" si="95"/>
        <v>0</v>
      </c>
      <c r="P114" s="419"/>
    </row>
    <row r="115" spans="1:17" x14ac:dyDescent="0.25">
      <c r="A115" s="138">
        <v>2260</v>
      </c>
      <c r="B115" s="69" t="s">
        <v>124</v>
      </c>
      <c r="C115" s="358">
        <f t="shared" si="96"/>
        <v>2100</v>
      </c>
      <c r="D115" s="70">
        <f t="shared" ref="D115:E115" si="97">SUM(D116:D120)</f>
        <v>2100</v>
      </c>
      <c r="E115" s="139">
        <f t="shared" si="97"/>
        <v>0</v>
      </c>
      <c r="F115" s="421">
        <f>SUM(F116:F120)</f>
        <v>2100</v>
      </c>
      <c r="G115" s="420">
        <f t="shared" ref="G115:N115" si="98">SUM(G116:G120)</f>
        <v>0</v>
      </c>
      <c r="H115" s="135">
        <f t="shared" si="98"/>
        <v>0</v>
      </c>
      <c r="I115" s="139">
        <f t="shared" si="98"/>
        <v>0</v>
      </c>
      <c r="J115" s="70">
        <f t="shared" si="98"/>
        <v>0</v>
      </c>
      <c r="K115" s="139">
        <f t="shared" si="98"/>
        <v>0</v>
      </c>
      <c r="L115" s="421">
        <f t="shared" si="98"/>
        <v>0</v>
      </c>
      <c r="M115" s="420">
        <f t="shared" si="98"/>
        <v>0</v>
      </c>
      <c r="N115" s="135">
        <f t="shared" si="98"/>
        <v>0</v>
      </c>
      <c r="O115" s="139">
        <f>SUM(O116:O120)</f>
        <v>0</v>
      </c>
      <c r="P115" s="358"/>
      <c r="Q115" s="311"/>
    </row>
    <row r="116" spans="1:17" hidden="1" x14ac:dyDescent="0.25">
      <c r="A116" s="43">
        <v>2261</v>
      </c>
      <c r="B116" s="69" t="s">
        <v>125</v>
      </c>
      <c r="C116" s="358">
        <f t="shared" si="96"/>
        <v>0</v>
      </c>
      <c r="D116" s="417"/>
      <c r="E116" s="72"/>
      <c r="F116" s="137">
        <f t="shared" ref="F116:F120" si="99">D116+E116</f>
        <v>0</v>
      </c>
      <c r="G116" s="418"/>
      <c r="H116" s="72"/>
      <c r="I116" s="136">
        <f t="shared" ref="I116:I120" si="100">G116+H116</f>
        <v>0</v>
      </c>
      <c r="J116" s="417"/>
      <c r="K116" s="72"/>
      <c r="L116" s="137">
        <f t="shared" ref="L116:L120" si="101">J116+K116</f>
        <v>0</v>
      </c>
      <c r="M116" s="418"/>
      <c r="N116" s="72"/>
      <c r="O116" s="136">
        <f t="shared" ref="O116:O120" si="102">M116+N116</f>
        <v>0</v>
      </c>
      <c r="P116" s="419"/>
    </row>
    <row r="117" spans="1:17" x14ac:dyDescent="0.25">
      <c r="A117" s="43">
        <v>2262</v>
      </c>
      <c r="B117" s="69" t="s">
        <v>126</v>
      </c>
      <c r="C117" s="358">
        <f t="shared" si="96"/>
        <v>300</v>
      </c>
      <c r="D117" s="417">
        <v>300</v>
      </c>
      <c r="E117" s="136"/>
      <c r="F117" s="419">
        <f t="shared" si="99"/>
        <v>300</v>
      </c>
      <c r="G117" s="418"/>
      <c r="H117" s="72"/>
      <c r="I117" s="136">
        <f t="shared" si="100"/>
        <v>0</v>
      </c>
      <c r="J117" s="417"/>
      <c r="K117" s="136"/>
      <c r="L117" s="419">
        <f t="shared" si="101"/>
        <v>0</v>
      </c>
      <c r="M117" s="418"/>
      <c r="N117" s="72"/>
      <c r="O117" s="136">
        <f t="shared" si="102"/>
        <v>0</v>
      </c>
      <c r="P117" s="539"/>
      <c r="Q117" s="311"/>
    </row>
    <row r="118" spans="1:17" hidden="1" x14ac:dyDescent="0.25">
      <c r="A118" s="43">
        <v>2263</v>
      </c>
      <c r="B118" s="69" t="s">
        <v>127</v>
      </c>
      <c r="C118" s="358">
        <f t="shared" si="96"/>
        <v>0</v>
      </c>
      <c r="D118" s="417"/>
      <c r="E118" s="72"/>
      <c r="F118" s="137">
        <f t="shared" si="99"/>
        <v>0</v>
      </c>
      <c r="G118" s="418"/>
      <c r="H118" s="72"/>
      <c r="I118" s="136">
        <f t="shared" si="100"/>
        <v>0</v>
      </c>
      <c r="J118" s="417"/>
      <c r="K118" s="72"/>
      <c r="L118" s="137">
        <f t="shared" si="101"/>
        <v>0</v>
      </c>
      <c r="M118" s="418"/>
      <c r="N118" s="72"/>
      <c r="O118" s="136">
        <f t="shared" si="102"/>
        <v>0</v>
      </c>
      <c r="P118" s="419"/>
    </row>
    <row r="119" spans="1:17" ht="24" x14ac:dyDescent="0.25">
      <c r="A119" s="43">
        <v>2264</v>
      </c>
      <c r="B119" s="69" t="s">
        <v>128</v>
      </c>
      <c r="C119" s="358">
        <f t="shared" si="96"/>
        <v>1800</v>
      </c>
      <c r="D119" s="417">
        <v>1800</v>
      </c>
      <c r="E119" s="136"/>
      <c r="F119" s="419">
        <f t="shared" si="99"/>
        <v>1800</v>
      </c>
      <c r="G119" s="418"/>
      <c r="H119" s="72"/>
      <c r="I119" s="136">
        <f t="shared" si="100"/>
        <v>0</v>
      </c>
      <c r="J119" s="417"/>
      <c r="K119" s="136"/>
      <c r="L119" s="419">
        <f t="shared" si="101"/>
        <v>0</v>
      </c>
      <c r="M119" s="418"/>
      <c r="N119" s="72"/>
      <c r="O119" s="136">
        <f t="shared" si="102"/>
        <v>0</v>
      </c>
      <c r="P119" s="539"/>
      <c r="Q119" s="311"/>
    </row>
    <row r="120" spans="1:17" hidden="1" x14ac:dyDescent="0.25">
      <c r="A120" s="43">
        <v>2269</v>
      </c>
      <c r="B120" s="69" t="s">
        <v>129</v>
      </c>
      <c r="C120" s="358">
        <f t="shared" si="96"/>
        <v>0</v>
      </c>
      <c r="D120" s="417"/>
      <c r="E120" s="72"/>
      <c r="F120" s="137">
        <f t="shared" si="99"/>
        <v>0</v>
      </c>
      <c r="G120" s="418"/>
      <c r="H120" s="72"/>
      <c r="I120" s="136">
        <f t="shared" si="100"/>
        <v>0</v>
      </c>
      <c r="J120" s="417"/>
      <c r="K120" s="72"/>
      <c r="L120" s="137">
        <f t="shared" si="101"/>
        <v>0</v>
      </c>
      <c r="M120" s="418"/>
      <c r="N120" s="72"/>
      <c r="O120" s="136">
        <f t="shared" si="102"/>
        <v>0</v>
      </c>
      <c r="P120" s="419"/>
    </row>
    <row r="121" spans="1:17" x14ac:dyDescent="0.25">
      <c r="A121" s="138">
        <v>2270</v>
      </c>
      <c r="B121" s="69" t="s">
        <v>130</v>
      </c>
      <c r="C121" s="358">
        <f t="shared" si="96"/>
        <v>2390</v>
      </c>
      <c r="D121" s="70">
        <f t="shared" ref="D121:E121" si="103">SUM(D122:D126)</f>
        <v>2083</v>
      </c>
      <c r="E121" s="139">
        <f t="shared" si="103"/>
        <v>307</v>
      </c>
      <c r="F121" s="421">
        <f>SUM(F122:F126)</f>
        <v>2390</v>
      </c>
      <c r="G121" s="420">
        <f t="shared" ref="G121:N121" si="104">SUM(G122:G126)</f>
        <v>0</v>
      </c>
      <c r="H121" s="135">
        <f t="shared" si="104"/>
        <v>0</v>
      </c>
      <c r="I121" s="139">
        <f t="shared" si="104"/>
        <v>0</v>
      </c>
      <c r="J121" s="70">
        <f t="shared" si="104"/>
        <v>0</v>
      </c>
      <c r="K121" s="139">
        <f t="shared" si="104"/>
        <v>0</v>
      </c>
      <c r="L121" s="421">
        <f t="shared" si="104"/>
        <v>0</v>
      </c>
      <c r="M121" s="420">
        <f t="shared" si="104"/>
        <v>0</v>
      </c>
      <c r="N121" s="135">
        <f t="shared" si="104"/>
        <v>0</v>
      </c>
      <c r="O121" s="139">
        <f>SUM(O122:O126)</f>
        <v>0</v>
      </c>
      <c r="P121" s="358"/>
      <c r="Q121" s="311"/>
    </row>
    <row r="122" spans="1:17" hidden="1" x14ac:dyDescent="0.25">
      <c r="A122" s="43">
        <v>2272</v>
      </c>
      <c r="B122" s="148" t="s">
        <v>131</v>
      </c>
      <c r="C122" s="358">
        <f t="shared" si="96"/>
        <v>0</v>
      </c>
      <c r="D122" s="417"/>
      <c r="E122" s="72"/>
      <c r="F122" s="137">
        <f t="shared" ref="F122:F126" si="105">D122+E122</f>
        <v>0</v>
      </c>
      <c r="G122" s="418"/>
      <c r="H122" s="72"/>
      <c r="I122" s="136">
        <f t="shared" ref="I122:I126" si="106">G122+H122</f>
        <v>0</v>
      </c>
      <c r="J122" s="417"/>
      <c r="K122" s="72"/>
      <c r="L122" s="137">
        <f t="shared" ref="L122:L126" si="107">J122+K122</f>
        <v>0</v>
      </c>
      <c r="M122" s="418"/>
      <c r="N122" s="72"/>
      <c r="O122" s="136">
        <f t="shared" ref="O122:O126" si="108">M122+N122</f>
        <v>0</v>
      </c>
      <c r="P122" s="419"/>
    </row>
    <row r="123" spans="1:17" ht="24" hidden="1" x14ac:dyDescent="0.25">
      <c r="A123" s="43">
        <v>2274</v>
      </c>
      <c r="B123" s="149" t="s">
        <v>132</v>
      </c>
      <c r="C123" s="358">
        <f t="shared" si="96"/>
        <v>0</v>
      </c>
      <c r="D123" s="417"/>
      <c r="E123" s="72"/>
      <c r="F123" s="137">
        <f t="shared" si="105"/>
        <v>0</v>
      </c>
      <c r="G123" s="418"/>
      <c r="H123" s="72"/>
      <c r="I123" s="136">
        <f t="shared" si="106"/>
        <v>0</v>
      </c>
      <c r="J123" s="417"/>
      <c r="K123" s="72"/>
      <c r="L123" s="137">
        <f t="shared" si="107"/>
        <v>0</v>
      </c>
      <c r="M123" s="418"/>
      <c r="N123" s="72"/>
      <c r="O123" s="136">
        <f t="shared" si="108"/>
        <v>0</v>
      </c>
      <c r="P123" s="419"/>
    </row>
    <row r="124" spans="1:17" ht="24" hidden="1" x14ac:dyDescent="0.25">
      <c r="A124" s="43">
        <v>2275</v>
      </c>
      <c r="B124" s="69" t="s">
        <v>133</v>
      </c>
      <c r="C124" s="358">
        <f t="shared" si="96"/>
        <v>0</v>
      </c>
      <c r="D124" s="417"/>
      <c r="E124" s="72"/>
      <c r="F124" s="137">
        <f t="shared" si="105"/>
        <v>0</v>
      </c>
      <c r="G124" s="418"/>
      <c r="H124" s="72"/>
      <c r="I124" s="136">
        <f t="shared" si="106"/>
        <v>0</v>
      </c>
      <c r="J124" s="417"/>
      <c r="K124" s="72"/>
      <c r="L124" s="137">
        <f t="shared" si="107"/>
        <v>0</v>
      </c>
      <c r="M124" s="418"/>
      <c r="N124" s="72"/>
      <c r="O124" s="136">
        <f t="shared" si="108"/>
        <v>0</v>
      </c>
      <c r="P124" s="419"/>
    </row>
    <row r="125" spans="1:17" ht="36" hidden="1" x14ac:dyDescent="0.25">
      <c r="A125" s="43">
        <v>2276</v>
      </c>
      <c r="B125" s="69" t="s">
        <v>134</v>
      </c>
      <c r="C125" s="358">
        <f t="shared" si="96"/>
        <v>0</v>
      </c>
      <c r="D125" s="417"/>
      <c r="E125" s="72"/>
      <c r="F125" s="137">
        <f t="shared" si="105"/>
        <v>0</v>
      </c>
      <c r="G125" s="418"/>
      <c r="H125" s="72"/>
      <c r="I125" s="136">
        <f t="shared" si="106"/>
        <v>0</v>
      </c>
      <c r="J125" s="417"/>
      <c r="K125" s="72"/>
      <c r="L125" s="137">
        <f t="shared" si="107"/>
        <v>0</v>
      </c>
      <c r="M125" s="418"/>
      <c r="N125" s="72"/>
      <c r="O125" s="136">
        <f t="shared" si="108"/>
        <v>0</v>
      </c>
      <c r="P125" s="419"/>
    </row>
    <row r="126" spans="1:17" ht="60" x14ac:dyDescent="0.2">
      <c r="A126" s="43">
        <v>2279</v>
      </c>
      <c r="B126" s="69" t="s">
        <v>135</v>
      </c>
      <c r="C126" s="358">
        <f t="shared" si="96"/>
        <v>2390</v>
      </c>
      <c r="D126" s="417">
        <v>2083</v>
      </c>
      <c r="E126" s="136">
        <v>307</v>
      </c>
      <c r="F126" s="419">
        <f t="shared" si="105"/>
        <v>2390</v>
      </c>
      <c r="G126" s="418"/>
      <c r="H126" s="72"/>
      <c r="I126" s="136">
        <f t="shared" si="106"/>
        <v>0</v>
      </c>
      <c r="J126" s="417"/>
      <c r="K126" s="136"/>
      <c r="L126" s="419">
        <f t="shared" si="107"/>
        <v>0</v>
      </c>
      <c r="M126" s="418"/>
      <c r="N126" s="72"/>
      <c r="O126" s="136">
        <f t="shared" si="108"/>
        <v>0</v>
      </c>
      <c r="P126" s="542" t="s">
        <v>634</v>
      </c>
      <c r="Q126" s="311"/>
    </row>
    <row r="127" spans="1:17" ht="24" hidden="1" x14ac:dyDescent="0.25">
      <c r="A127" s="513">
        <v>2280</v>
      </c>
      <c r="B127" s="63" t="s">
        <v>136</v>
      </c>
      <c r="C127" s="353">
        <f t="shared" si="96"/>
        <v>0</v>
      </c>
      <c r="D127" s="64">
        <f t="shared" ref="D127:O127" si="109">SUM(D128)</f>
        <v>0</v>
      </c>
      <c r="E127" s="132">
        <f t="shared" si="109"/>
        <v>0</v>
      </c>
      <c r="F127" s="146">
        <f t="shared" si="109"/>
        <v>0</v>
      </c>
      <c r="G127" s="426">
        <f t="shared" si="109"/>
        <v>0</v>
      </c>
      <c r="H127" s="132">
        <f t="shared" si="109"/>
        <v>0</v>
      </c>
      <c r="I127" s="150">
        <f t="shared" si="109"/>
        <v>0</v>
      </c>
      <c r="J127" s="64">
        <f t="shared" si="109"/>
        <v>0</v>
      </c>
      <c r="K127" s="132">
        <f t="shared" si="109"/>
        <v>0</v>
      </c>
      <c r="L127" s="146">
        <f t="shared" si="109"/>
        <v>0</v>
      </c>
      <c r="M127" s="426">
        <f t="shared" si="109"/>
        <v>0</v>
      </c>
      <c r="N127" s="132">
        <f t="shared" si="109"/>
        <v>0</v>
      </c>
      <c r="O127" s="139">
        <f t="shared" si="109"/>
        <v>0</v>
      </c>
      <c r="P127" s="421"/>
    </row>
    <row r="128" spans="1:17" ht="24" hidden="1" x14ac:dyDescent="0.25">
      <c r="A128" s="43">
        <v>2283</v>
      </c>
      <c r="B128" s="69" t="s">
        <v>137</v>
      </c>
      <c r="C128" s="358">
        <f t="shared" si="96"/>
        <v>0</v>
      </c>
      <c r="D128" s="417"/>
      <c r="E128" s="72"/>
      <c r="F128" s="137">
        <f>D128+E128</f>
        <v>0</v>
      </c>
      <c r="G128" s="418"/>
      <c r="H128" s="72"/>
      <c r="I128" s="136">
        <f>G128+H128</f>
        <v>0</v>
      </c>
      <c r="J128" s="417"/>
      <c r="K128" s="72"/>
      <c r="L128" s="137">
        <f>J128+K128</f>
        <v>0</v>
      </c>
      <c r="M128" s="418"/>
      <c r="N128" s="72"/>
      <c r="O128" s="136">
        <f>M128+N128</f>
        <v>0</v>
      </c>
      <c r="P128" s="419"/>
    </row>
    <row r="129" spans="1:17" ht="38.25" customHeight="1" x14ac:dyDescent="0.25">
      <c r="A129" s="55">
        <v>2300</v>
      </c>
      <c r="B129" s="127" t="s">
        <v>138</v>
      </c>
      <c r="C129" s="347">
        <f t="shared" si="96"/>
        <v>4020</v>
      </c>
      <c r="D129" s="56">
        <f t="shared" ref="D129:E129" si="110">SUM(D130,D135,D139,D140,D143,D150,D158,D159,D162)</f>
        <v>4056</v>
      </c>
      <c r="E129" s="144">
        <f t="shared" si="110"/>
        <v>-36</v>
      </c>
      <c r="F129" s="424">
        <f>SUM(F130,F135,F139,F140,F143,F150,F158,F159,F162)</f>
        <v>4020</v>
      </c>
      <c r="G129" s="412">
        <f t="shared" ref="G129:N129" si="111">SUM(G130,G135,G139,G140,G143,G150,G158,G159,G162)</f>
        <v>0</v>
      </c>
      <c r="H129" s="57">
        <f t="shared" si="111"/>
        <v>0</v>
      </c>
      <c r="I129" s="144">
        <f t="shared" si="111"/>
        <v>0</v>
      </c>
      <c r="J129" s="56">
        <f t="shared" si="111"/>
        <v>0</v>
      </c>
      <c r="K129" s="144">
        <f t="shared" si="111"/>
        <v>0</v>
      </c>
      <c r="L129" s="424">
        <f t="shared" si="111"/>
        <v>0</v>
      </c>
      <c r="M129" s="412">
        <f t="shared" si="111"/>
        <v>0</v>
      </c>
      <c r="N129" s="57">
        <f t="shared" si="111"/>
        <v>0</v>
      </c>
      <c r="O129" s="144">
        <f>SUM(O130,O135,O139,O140,O143,O150,O158,O159,O162)</f>
        <v>0</v>
      </c>
      <c r="P129" s="347"/>
      <c r="Q129" s="311"/>
    </row>
    <row r="130" spans="1:17" ht="24" x14ac:dyDescent="0.25">
      <c r="A130" s="513">
        <v>2310</v>
      </c>
      <c r="B130" s="63" t="s">
        <v>139</v>
      </c>
      <c r="C130" s="353">
        <f t="shared" si="96"/>
        <v>2796</v>
      </c>
      <c r="D130" s="64">
        <f t="shared" ref="D130:O130" si="112">SUM(D131:D134)</f>
        <v>2796</v>
      </c>
      <c r="E130" s="150">
        <f t="shared" si="112"/>
        <v>0</v>
      </c>
      <c r="F130" s="427">
        <f t="shared" si="112"/>
        <v>2796</v>
      </c>
      <c r="G130" s="426">
        <f t="shared" si="112"/>
        <v>0</v>
      </c>
      <c r="H130" s="132">
        <f t="shared" si="112"/>
        <v>0</v>
      </c>
      <c r="I130" s="150">
        <f t="shared" si="112"/>
        <v>0</v>
      </c>
      <c r="J130" s="64">
        <f t="shared" si="112"/>
        <v>0</v>
      </c>
      <c r="K130" s="150">
        <f t="shared" si="112"/>
        <v>0</v>
      </c>
      <c r="L130" s="427">
        <f t="shared" si="112"/>
        <v>0</v>
      </c>
      <c r="M130" s="426">
        <f t="shared" si="112"/>
        <v>0</v>
      </c>
      <c r="N130" s="132">
        <f t="shared" si="112"/>
        <v>0</v>
      </c>
      <c r="O130" s="150">
        <f t="shared" si="112"/>
        <v>0</v>
      </c>
      <c r="P130" s="353"/>
      <c r="Q130" s="311"/>
    </row>
    <row r="131" spans="1:17" x14ac:dyDescent="0.25">
      <c r="A131" s="43">
        <v>2311</v>
      </c>
      <c r="B131" s="69" t="s">
        <v>140</v>
      </c>
      <c r="C131" s="358">
        <f t="shared" si="96"/>
        <v>546</v>
      </c>
      <c r="D131" s="417">
        <v>546</v>
      </c>
      <c r="E131" s="136"/>
      <c r="F131" s="419">
        <f t="shared" ref="F131:F134" si="113">D131+E131</f>
        <v>546</v>
      </c>
      <c r="G131" s="418"/>
      <c r="H131" s="72"/>
      <c r="I131" s="136">
        <f t="shared" ref="I131:I134" si="114">G131+H131</f>
        <v>0</v>
      </c>
      <c r="J131" s="417"/>
      <c r="K131" s="136"/>
      <c r="L131" s="419">
        <f t="shared" ref="L131:L134" si="115">J131+K131</f>
        <v>0</v>
      </c>
      <c r="M131" s="418"/>
      <c r="N131" s="72"/>
      <c r="O131" s="136">
        <f t="shared" ref="O131:O134" si="116">M131+N131</f>
        <v>0</v>
      </c>
      <c r="P131" s="539"/>
      <c r="Q131" s="311"/>
    </row>
    <row r="132" spans="1:17" x14ac:dyDescent="0.25">
      <c r="A132" s="43">
        <v>2312</v>
      </c>
      <c r="B132" s="69" t="s">
        <v>141</v>
      </c>
      <c r="C132" s="358">
        <f t="shared" si="96"/>
        <v>2250</v>
      </c>
      <c r="D132" s="417">
        <v>2250</v>
      </c>
      <c r="E132" s="136"/>
      <c r="F132" s="419">
        <f t="shared" si="113"/>
        <v>2250</v>
      </c>
      <c r="G132" s="418"/>
      <c r="H132" s="72"/>
      <c r="I132" s="136">
        <f t="shared" si="114"/>
        <v>0</v>
      </c>
      <c r="J132" s="417"/>
      <c r="K132" s="136"/>
      <c r="L132" s="419">
        <f t="shared" si="115"/>
        <v>0</v>
      </c>
      <c r="M132" s="418"/>
      <c r="N132" s="72"/>
      <c r="O132" s="136">
        <f t="shared" si="116"/>
        <v>0</v>
      </c>
      <c r="P132" s="539"/>
      <c r="Q132" s="311"/>
    </row>
    <row r="133" spans="1:17" hidden="1" x14ac:dyDescent="0.25">
      <c r="A133" s="43">
        <v>2313</v>
      </c>
      <c r="B133" s="69" t="s">
        <v>142</v>
      </c>
      <c r="C133" s="358">
        <f t="shared" si="96"/>
        <v>0</v>
      </c>
      <c r="D133" s="417"/>
      <c r="E133" s="72"/>
      <c r="F133" s="137">
        <f t="shared" si="113"/>
        <v>0</v>
      </c>
      <c r="G133" s="418"/>
      <c r="H133" s="72"/>
      <c r="I133" s="136">
        <f t="shared" si="114"/>
        <v>0</v>
      </c>
      <c r="J133" s="417"/>
      <c r="K133" s="72"/>
      <c r="L133" s="137">
        <f t="shared" si="115"/>
        <v>0</v>
      </c>
      <c r="M133" s="418"/>
      <c r="N133" s="72"/>
      <c r="O133" s="136">
        <f t="shared" si="116"/>
        <v>0</v>
      </c>
      <c r="P133" s="419"/>
    </row>
    <row r="134" spans="1:17" ht="47.25" hidden="1" customHeight="1" x14ac:dyDescent="0.25">
      <c r="A134" s="43">
        <v>2314</v>
      </c>
      <c r="B134" s="69" t="s">
        <v>143</v>
      </c>
      <c r="C134" s="358">
        <f t="shared" si="96"/>
        <v>0</v>
      </c>
      <c r="D134" s="417"/>
      <c r="E134" s="72"/>
      <c r="F134" s="137">
        <f t="shared" si="113"/>
        <v>0</v>
      </c>
      <c r="G134" s="418"/>
      <c r="H134" s="72"/>
      <c r="I134" s="136">
        <f t="shared" si="114"/>
        <v>0</v>
      </c>
      <c r="J134" s="417"/>
      <c r="K134" s="72"/>
      <c r="L134" s="137">
        <f t="shared" si="115"/>
        <v>0</v>
      </c>
      <c r="M134" s="418"/>
      <c r="N134" s="72"/>
      <c r="O134" s="136">
        <f t="shared" si="116"/>
        <v>0</v>
      </c>
      <c r="P134" s="419"/>
    </row>
    <row r="135" spans="1:17" x14ac:dyDescent="0.25">
      <c r="A135" s="138">
        <v>2320</v>
      </c>
      <c r="B135" s="69" t="s">
        <v>144</v>
      </c>
      <c r="C135" s="358">
        <f t="shared" si="96"/>
        <v>78</v>
      </c>
      <c r="D135" s="70">
        <f t="shared" ref="D135:E135" si="117">SUM(D136:D138)</f>
        <v>160</v>
      </c>
      <c r="E135" s="139">
        <f t="shared" si="117"/>
        <v>-82</v>
      </c>
      <c r="F135" s="421">
        <f>SUM(F136:F138)</f>
        <v>78</v>
      </c>
      <c r="G135" s="420">
        <f t="shared" ref="G135:N135" si="118">SUM(G136:G138)</f>
        <v>0</v>
      </c>
      <c r="H135" s="135">
        <f t="shared" si="118"/>
        <v>0</v>
      </c>
      <c r="I135" s="139">
        <f t="shared" si="118"/>
        <v>0</v>
      </c>
      <c r="J135" s="70">
        <f t="shared" si="118"/>
        <v>0</v>
      </c>
      <c r="K135" s="139">
        <f t="shared" si="118"/>
        <v>0</v>
      </c>
      <c r="L135" s="421">
        <f t="shared" si="118"/>
        <v>0</v>
      </c>
      <c r="M135" s="420">
        <f t="shared" si="118"/>
        <v>0</v>
      </c>
      <c r="N135" s="135">
        <f t="shared" si="118"/>
        <v>0</v>
      </c>
      <c r="O135" s="139">
        <f>SUM(O136:O138)</f>
        <v>0</v>
      </c>
      <c r="P135" s="358"/>
      <c r="Q135" s="311"/>
    </row>
    <row r="136" spans="1:17" hidden="1" x14ac:dyDescent="0.25">
      <c r="A136" s="43">
        <v>2321</v>
      </c>
      <c r="B136" s="69" t="s">
        <v>145</v>
      </c>
      <c r="C136" s="358">
        <f t="shared" si="96"/>
        <v>0</v>
      </c>
      <c r="D136" s="417"/>
      <c r="E136" s="72"/>
      <c r="F136" s="137">
        <f t="shared" ref="F136:F139" si="119">D136+E136</f>
        <v>0</v>
      </c>
      <c r="G136" s="418"/>
      <c r="H136" s="72"/>
      <c r="I136" s="136">
        <f t="shared" ref="I136:I139" si="120">G136+H136</f>
        <v>0</v>
      </c>
      <c r="J136" s="417"/>
      <c r="K136" s="72"/>
      <c r="L136" s="137">
        <f t="shared" ref="L136:L139" si="121">J136+K136</f>
        <v>0</v>
      </c>
      <c r="M136" s="418"/>
      <c r="N136" s="72"/>
      <c r="O136" s="136">
        <f t="shared" ref="O136:O139" si="122">M136+N136</f>
        <v>0</v>
      </c>
      <c r="P136" s="419"/>
    </row>
    <row r="137" spans="1:17" ht="36" x14ac:dyDescent="0.2">
      <c r="A137" s="43">
        <v>2322</v>
      </c>
      <c r="B137" s="69" t="s">
        <v>146</v>
      </c>
      <c r="C137" s="358">
        <f t="shared" si="96"/>
        <v>78</v>
      </c>
      <c r="D137" s="417">
        <v>160</v>
      </c>
      <c r="E137" s="136">
        <v>-82</v>
      </c>
      <c r="F137" s="419">
        <f t="shared" si="119"/>
        <v>78</v>
      </c>
      <c r="G137" s="418"/>
      <c r="H137" s="72"/>
      <c r="I137" s="136">
        <f t="shared" si="120"/>
        <v>0</v>
      </c>
      <c r="J137" s="417"/>
      <c r="K137" s="136"/>
      <c r="L137" s="419">
        <f t="shared" si="121"/>
        <v>0</v>
      </c>
      <c r="M137" s="418"/>
      <c r="N137" s="72"/>
      <c r="O137" s="136">
        <f t="shared" si="122"/>
        <v>0</v>
      </c>
      <c r="P137" s="543" t="s">
        <v>635</v>
      </c>
      <c r="Q137" s="311"/>
    </row>
    <row r="138" spans="1:17" ht="10.5" hidden="1" customHeight="1" x14ac:dyDescent="0.25">
      <c r="A138" s="43">
        <v>2329</v>
      </c>
      <c r="B138" s="69" t="s">
        <v>147</v>
      </c>
      <c r="C138" s="358">
        <f t="shared" si="96"/>
        <v>0</v>
      </c>
      <c r="D138" s="417"/>
      <c r="E138" s="72"/>
      <c r="F138" s="137">
        <f t="shared" si="119"/>
        <v>0</v>
      </c>
      <c r="G138" s="418"/>
      <c r="H138" s="72"/>
      <c r="I138" s="136">
        <f t="shared" si="120"/>
        <v>0</v>
      </c>
      <c r="J138" s="417"/>
      <c r="K138" s="72"/>
      <c r="L138" s="137">
        <f t="shared" si="121"/>
        <v>0</v>
      </c>
      <c r="M138" s="418"/>
      <c r="N138" s="72"/>
      <c r="O138" s="136">
        <f t="shared" si="122"/>
        <v>0</v>
      </c>
      <c r="P138" s="419"/>
    </row>
    <row r="139" spans="1:17" hidden="1" x14ac:dyDescent="0.25">
      <c r="A139" s="138">
        <v>2330</v>
      </c>
      <c r="B139" s="69" t="s">
        <v>148</v>
      </c>
      <c r="C139" s="358">
        <f t="shared" si="96"/>
        <v>0</v>
      </c>
      <c r="D139" s="417"/>
      <c r="E139" s="72"/>
      <c r="F139" s="137">
        <f t="shared" si="119"/>
        <v>0</v>
      </c>
      <c r="G139" s="418"/>
      <c r="H139" s="72"/>
      <c r="I139" s="136">
        <f t="shared" si="120"/>
        <v>0</v>
      </c>
      <c r="J139" s="417"/>
      <c r="K139" s="72"/>
      <c r="L139" s="137">
        <f t="shared" si="121"/>
        <v>0</v>
      </c>
      <c r="M139" s="418"/>
      <c r="N139" s="72"/>
      <c r="O139" s="136">
        <f t="shared" si="122"/>
        <v>0</v>
      </c>
      <c r="P139" s="419"/>
    </row>
    <row r="140" spans="1:17" ht="48" hidden="1" x14ac:dyDescent="0.25">
      <c r="A140" s="138">
        <v>2340</v>
      </c>
      <c r="B140" s="69" t="s">
        <v>149</v>
      </c>
      <c r="C140" s="358">
        <f t="shared" si="96"/>
        <v>0</v>
      </c>
      <c r="D140" s="70">
        <f t="shared" ref="D140:E140" si="123">SUM(D141:D142)</f>
        <v>0</v>
      </c>
      <c r="E140" s="135">
        <f t="shared" si="123"/>
        <v>0</v>
      </c>
      <c r="F140" s="140">
        <f>SUM(F141:F142)</f>
        <v>0</v>
      </c>
      <c r="G140" s="420">
        <f t="shared" ref="G140:N140" si="124">SUM(G141:G142)</f>
        <v>0</v>
      </c>
      <c r="H140" s="135">
        <f t="shared" si="124"/>
        <v>0</v>
      </c>
      <c r="I140" s="139">
        <f t="shared" si="124"/>
        <v>0</v>
      </c>
      <c r="J140" s="70">
        <f t="shared" si="124"/>
        <v>0</v>
      </c>
      <c r="K140" s="135">
        <f t="shared" si="124"/>
        <v>0</v>
      </c>
      <c r="L140" s="140">
        <f t="shared" si="124"/>
        <v>0</v>
      </c>
      <c r="M140" s="420">
        <f t="shared" si="124"/>
        <v>0</v>
      </c>
      <c r="N140" s="135">
        <f t="shared" si="124"/>
        <v>0</v>
      </c>
      <c r="O140" s="139">
        <f>SUM(O141:O142)</f>
        <v>0</v>
      </c>
      <c r="P140" s="421"/>
    </row>
    <row r="141" spans="1:17" hidden="1" x14ac:dyDescent="0.25">
      <c r="A141" s="43">
        <v>2341</v>
      </c>
      <c r="B141" s="69" t="s">
        <v>150</v>
      </c>
      <c r="C141" s="358">
        <f t="shared" si="96"/>
        <v>0</v>
      </c>
      <c r="D141" s="417"/>
      <c r="E141" s="72"/>
      <c r="F141" s="137">
        <f t="shared" ref="F141:F142" si="125">D141+E141</f>
        <v>0</v>
      </c>
      <c r="G141" s="418"/>
      <c r="H141" s="72"/>
      <c r="I141" s="136">
        <f t="shared" ref="I141:I142" si="126">G141+H141</f>
        <v>0</v>
      </c>
      <c r="J141" s="417"/>
      <c r="K141" s="72"/>
      <c r="L141" s="137">
        <f t="shared" ref="L141:L142" si="127">J141+K141</f>
        <v>0</v>
      </c>
      <c r="M141" s="418"/>
      <c r="N141" s="72"/>
      <c r="O141" s="136">
        <f t="shared" ref="O141:O142" si="128">M141+N141</f>
        <v>0</v>
      </c>
      <c r="P141" s="419"/>
    </row>
    <row r="142" spans="1:17" ht="24" hidden="1" x14ac:dyDescent="0.25">
      <c r="A142" s="43">
        <v>2344</v>
      </c>
      <c r="B142" s="69" t="s">
        <v>151</v>
      </c>
      <c r="C142" s="358">
        <f t="shared" si="96"/>
        <v>0</v>
      </c>
      <c r="D142" s="417"/>
      <c r="E142" s="72"/>
      <c r="F142" s="137">
        <f t="shared" si="125"/>
        <v>0</v>
      </c>
      <c r="G142" s="418"/>
      <c r="H142" s="72"/>
      <c r="I142" s="136">
        <f t="shared" si="126"/>
        <v>0</v>
      </c>
      <c r="J142" s="417"/>
      <c r="K142" s="72"/>
      <c r="L142" s="137">
        <f t="shared" si="127"/>
        <v>0</v>
      </c>
      <c r="M142" s="418"/>
      <c r="N142" s="72"/>
      <c r="O142" s="136">
        <f t="shared" si="128"/>
        <v>0</v>
      </c>
      <c r="P142" s="419"/>
    </row>
    <row r="143" spans="1:17" ht="24" hidden="1" x14ac:dyDescent="0.25">
      <c r="A143" s="129">
        <v>2350</v>
      </c>
      <c r="B143" s="93" t="s">
        <v>152</v>
      </c>
      <c r="C143" s="390">
        <f t="shared" si="96"/>
        <v>0</v>
      </c>
      <c r="D143" s="99">
        <f t="shared" ref="D143:E143" si="129">SUM(D144:D149)</f>
        <v>0</v>
      </c>
      <c r="E143" s="100">
        <f t="shared" si="129"/>
        <v>0</v>
      </c>
      <c r="F143" s="131">
        <f>SUM(F144:F149)</f>
        <v>0</v>
      </c>
      <c r="G143" s="414">
        <f t="shared" ref="G143:N143" si="130">SUM(G144:G149)</f>
        <v>0</v>
      </c>
      <c r="H143" s="100">
        <f t="shared" si="130"/>
        <v>0</v>
      </c>
      <c r="I143" s="130">
        <f t="shared" si="130"/>
        <v>0</v>
      </c>
      <c r="J143" s="99">
        <f t="shared" si="130"/>
        <v>0</v>
      </c>
      <c r="K143" s="100">
        <f t="shared" si="130"/>
        <v>0</v>
      </c>
      <c r="L143" s="131">
        <f t="shared" si="130"/>
        <v>0</v>
      </c>
      <c r="M143" s="414">
        <f t="shared" si="130"/>
        <v>0</v>
      </c>
      <c r="N143" s="100">
        <f t="shared" si="130"/>
        <v>0</v>
      </c>
      <c r="O143" s="130">
        <f>SUM(O144:O149)</f>
        <v>0</v>
      </c>
      <c r="P143" s="415"/>
    </row>
    <row r="144" spans="1:17" hidden="1" x14ac:dyDescent="0.25">
      <c r="A144" s="37">
        <v>2351</v>
      </c>
      <c r="B144" s="63" t="s">
        <v>153</v>
      </c>
      <c r="C144" s="353">
        <f t="shared" si="96"/>
        <v>0</v>
      </c>
      <c r="D144" s="377"/>
      <c r="E144" s="66"/>
      <c r="F144" s="134">
        <f t="shared" ref="F144:F149" si="131">D144+E144</f>
        <v>0</v>
      </c>
      <c r="G144" s="376"/>
      <c r="H144" s="66"/>
      <c r="I144" s="133">
        <f t="shared" ref="I144:I149" si="132">G144+H144</f>
        <v>0</v>
      </c>
      <c r="J144" s="377"/>
      <c r="K144" s="66"/>
      <c r="L144" s="134">
        <f t="shared" ref="L144:L149" si="133">J144+K144</f>
        <v>0</v>
      </c>
      <c r="M144" s="376"/>
      <c r="N144" s="66"/>
      <c r="O144" s="133">
        <f t="shared" ref="O144:O149" si="134">M144+N144</f>
        <v>0</v>
      </c>
      <c r="P144" s="416"/>
    </row>
    <row r="145" spans="1:17" hidden="1" x14ac:dyDescent="0.25">
      <c r="A145" s="43">
        <v>2352</v>
      </c>
      <c r="B145" s="69" t="s">
        <v>154</v>
      </c>
      <c r="C145" s="358">
        <f t="shared" si="96"/>
        <v>0</v>
      </c>
      <c r="D145" s="417"/>
      <c r="E145" s="72"/>
      <c r="F145" s="137">
        <f t="shared" si="131"/>
        <v>0</v>
      </c>
      <c r="G145" s="418"/>
      <c r="H145" s="72"/>
      <c r="I145" s="136">
        <f t="shared" si="132"/>
        <v>0</v>
      </c>
      <c r="J145" s="417"/>
      <c r="K145" s="72"/>
      <c r="L145" s="137">
        <f t="shared" si="133"/>
        <v>0</v>
      </c>
      <c r="M145" s="418"/>
      <c r="N145" s="72"/>
      <c r="O145" s="136">
        <f t="shared" si="134"/>
        <v>0</v>
      </c>
      <c r="P145" s="419"/>
    </row>
    <row r="146" spans="1:17" ht="24" hidden="1" x14ac:dyDescent="0.25">
      <c r="A146" s="43">
        <v>2353</v>
      </c>
      <c r="B146" s="69" t="s">
        <v>155</v>
      </c>
      <c r="C146" s="358">
        <f t="shared" si="96"/>
        <v>0</v>
      </c>
      <c r="D146" s="417"/>
      <c r="E146" s="72"/>
      <c r="F146" s="137">
        <f t="shared" si="131"/>
        <v>0</v>
      </c>
      <c r="G146" s="418"/>
      <c r="H146" s="72"/>
      <c r="I146" s="136">
        <f t="shared" si="132"/>
        <v>0</v>
      </c>
      <c r="J146" s="417"/>
      <c r="K146" s="72"/>
      <c r="L146" s="137">
        <f t="shared" si="133"/>
        <v>0</v>
      </c>
      <c r="M146" s="418"/>
      <c r="N146" s="72"/>
      <c r="O146" s="136">
        <f t="shared" si="134"/>
        <v>0</v>
      </c>
      <c r="P146" s="419"/>
    </row>
    <row r="147" spans="1:17" ht="24" hidden="1" x14ac:dyDescent="0.25">
      <c r="A147" s="43">
        <v>2354</v>
      </c>
      <c r="B147" s="69" t="s">
        <v>156</v>
      </c>
      <c r="C147" s="358">
        <f t="shared" si="96"/>
        <v>0</v>
      </c>
      <c r="D147" s="417"/>
      <c r="E147" s="72"/>
      <c r="F147" s="137">
        <f t="shared" si="131"/>
        <v>0</v>
      </c>
      <c r="G147" s="418"/>
      <c r="H147" s="72"/>
      <c r="I147" s="136">
        <f t="shared" si="132"/>
        <v>0</v>
      </c>
      <c r="J147" s="417"/>
      <c r="K147" s="72"/>
      <c r="L147" s="137">
        <f t="shared" si="133"/>
        <v>0</v>
      </c>
      <c r="M147" s="418"/>
      <c r="N147" s="72"/>
      <c r="O147" s="136">
        <f t="shared" si="134"/>
        <v>0</v>
      </c>
      <c r="P147" s="419"/>
    </row>
    <row r="148" spans="1:17" ht="24" hidden="1" x14ac:dyDescent="0.25">
      <c r="A148" s="43">
        <v>2355</v>
      </c>
      <c r="B148" s="69" t="s">
        <v>157</v>
      </c>
      <c r="C148" s="358">
        <f t="shared" si="96"/>
        <v>0</v>
      </c>
      <c r="D148" s="417"/>
      <c r="E148" s="72"/>
      <c r="F148" s="137">
        <f t="shared" si="131"/>
        <v>0</v>
      </c>
      <c r="G148" s="418"/>
      <c r="H148" s="72"/>
      <c r="I148" s="136">
        <f t="shared" si="132"/>
        <v>0</v>
      </c>
      <c r="J148" s="417"/>
      <c r="K148" s="72"/>
      <c r="L148" s="137">
        <f t="shared" si="133"/>
        <v>0</v>
      </c>
      <c r="M148" s="418"/>
      <c r="N148" s="72"/>
      <c r="O148" s="136">
        <f t="shared" si="134"/>
        <v>0</v>
      </c>
      <c r="P148" s="419"/>
    </row>
    <row r="149" spans="1:17" ht="24" hidden="1" x14ac:dyDescent="0.25">
      <c r="A149" s="43">
        <v>2359</v>
      </c>
      <c r="B149" s="69" t="s">
        <v>158</v>
      </c>
      <c r="C149" s="358">
        <f t="shared" si="96"/>
        <v>0</v>
      </c>
      <c r="D149" s="417"/>
      <c r="E149" s="72"/>
      <c r="F149" s="137">
        <f t="shared" si="131"/>
        <v>0</v>
      </c>
      <c r="G149" s="418"/>
      <c r="H149" s="72"/>
      <c r="I149" s="136">
        <f t="shared" si="132"/>
        <v>0</v>
      </c>
      <c r="J149" s="417"/>
      <c r="K149" s="72"/>
      <c r="L149" s="137">
        <f t="shared" si="133"/>
        <v>0</v>
      </c>
      <c r="M149" s="418"/>
      <c r="N149" s="72"/>
      <c r="O149" s="136">
        <f t="shared" si="134"/>
        <v>0</v>
      </c>
      <c r="P149" s="419"/>
    </row>
    <row r="150" spans="1:17" ht="24.75" customHeight="1" x14ac:dyDescent="0.25">
      <c r="A150" s="138">
        <v>2360</v>
      </c>
      <c r="B150" s="69" t="s">
        <v>159</v>
      </c>
      <c r="C150" s="358">
        <f t="shared" si="96"/>
        <v>1146</v>
      </c>
      <c r="D150" s="70">
        <f t="shared" ref="D150:E150" si="135">SUM(D151:D157)</f>
        <v>1100</v>
      </c>
      <c r="E150" s="139">
        <f t="shared" si="135"/>
        <v>46</v>
      </c>
      <c r="F150" s="421">
        <f>SUM(F151:F157)</f>
        <v>1146</v>
      </c>
      <c r="G150" s="420">
        <f t="shared" ref="G150:N150" si="136">SUM(G151:G157)</f>
        <v>0</v>
      </c>
      <c r="H150" s="135">
        <f t="shared" si="136"/>
        <v>0</v>
      </c>
      <c r="I150" s="139">
        <f t="shared" si="136"/>
        <v>0</v>
      </c>
      <c r="J150" s="70">
        <f t="shared" si="136"/>
        <v>0</v>
      </c>
      <c r="K150" s="139">
        <f t="shared" si="136"/>
        <v>0</v>
      </c>
      <c r="L150" s="421">
        <f t="shared" si="136"/>
        <v>0</v>
      </c>
      <c r="M150" s="420">
        <f t="shared" si="136"/>
        <v>0</v>
      </c>
      <c r="N150" s="135">
        <f t="shared" si="136"/>
        <v>0</v>
      </c>
      <c r="O150" s="139">
        <f>SUM(O151:O157)</f>
        <v>0</v>
      </c>
      <c r="P150" s="358"/>
      <c r="Q150" s="311"/>
    </row>
    <row r="151" spans="1:17" hidden="1" x14ac:dyDescent="0.25">
      <c r="A151" s="42">
        <v>2361</v>
      </c>
      <c r="B151" s="69" t="s">
        <v>160</v>
      </c>
      <c r="C151" s="358">
        <f t="shared" si="96"/>
        <v>0</v>
      </c>
      <c r="D151" s="417"/>
      <c r="E151" s="72"/>
      <c r="F151" s="137">
        <f t="shared" ref="F151:F158" si="137">D151+E151</f>
        <v>0</v>
      </c>
      <c r="G151" s="418"/>
      <c r="H151" s="72"/>
      <c r="I151" s="136">
        <f t="shared" ref="I151:I158" si="138">G151+H151</f>
        <v>0</v>
      </c>
      <c r="J151" s="417"/>
      <c r="K151" s="72"/>
      <c r="L151" s="137">
        <f t="shared" ref="L151:L158" si="139">J151+K151</f>
        <v>0</v>
      </c>
      <c r="M151" s="418"/>
      <c r="N151" s="72"/>
      <c r="O151" s="136">
        <f t="shared" ref="O151:O158" si="140">M151+N151</f>
        <v>0</v>
      </c>
      <c r="P151" s="419"/>
    </row>
    <row r="152" spans="1:17" ht="24" hidden="1" x14ac:dyDescent="0.25">
      <c r="A152" s="42">
        <v>2362</v>
      </c>
      <c r="B152" s="69" t="s">
        <v>161</v>
      </c>
      <c r="C152" s="358">
        <f t="shared" si="96"/>
        <v>0</v>
      </c>
      <c r="D152" s="417"/>
      <c r="E152" s="72"/>
      <c r="F152" s="137">
        <f t="shared" si="137"/>
        <v>0</v>
      </c>
      <c r="G152" s="418"/>
      <c r="H152" s="72"/>
      <c r="I152" s="136">
        <f t="shared" si="138"/>
        <v>0</v>
      </c>
      <c r="J152" s="417"/>
      <c r="K152" s="72"/>
      <c r="L152" s="137">
        <f t="shared" si="139"/>
        <v>0</v>
      </c>
      <c r="M152" s="418"/>
      <c r="N152" s="72"/>
      <c r="O152" s="136">
        <f t="shared" si="140"/>
        <v>0</v>
      </c>
      <c r="P152" s="419"/>
    </row>
    <row r="153" spans="1:17" x14ac:dyDescent="0.25">
      <c r="A153" s="42">
        <v>2363</v>
      </c>
      <c r="B153" s="69" t="s">
        <v>162</v>
      </c>
      <c r="C153" s="358">
        <f t="shared" si="96"/>
        <v>1146</v>
      </c>
      <c r="D153" s="417">
        <v>1100</v>
      </c>
      <c r="E153" s="136">
        <v>46</v>
      </c>
      <c r="F153" s="419">
        <f t="shared" si="137"/>
        <v>1146</v>
      </c>
      <c r="G153" s="418"/>
      <c r="H153" s="72"/>
      <c r="I153" s="136">
        <f t="shared" si="138"/>
        <v>0</v>
      </c>
      <c r="J153" s="417"/>
      <c r="K153" s="136"/>
      <c r="L153" s="419">
        <f t="shared" si="139"/>
        <v>0</v>
      </c>
      <c r="M153" s="418"/>
      <c r="N153" s="72"/>
      <c r="O153" s="136">
        <f t="shared" si="140"/>
        <v>0</v>
      </c>
      <c r="P153" s="539"/>
      <c r="Q153" s="311"/>
    </row>
    <row r="154" spans="1:17" ht="84" hidden="1" x14ac:dyDescent="0.2">
      <c r="A154" s="42">
        <v>2364</v>
      </c>
      <c r="B154" s="69" t="s">
        <v>163</v>
      </c>
      <c r="C154" s="358">
        <f t="shared" si="96"/>
        <v>0</v>
      </c>
      <c r="D154" s="417"/>
      <c r="E154" s="72"/>
      <c r="F154" s="137">
        <f t="shared" si="137"/>
        <v>0</v>
      </c>
      <c r="G154" s="418"/>
      <c r="H154" s="72"/>
      <c r="I154" s="136">
        <f t="shared" si="138"/>
        <v>0</v>
      </c>
      <c r="J154" s="417"/>
      <c r="K154" s="72"/>
      <c r="L154" s="137">
        <f t="shared" si="139"/>
        <v>0</v>
      </c>
      <c r="M154" s="418"/>
      <c r="N154" s="72"/>
      <c r="O154" s="136">
        <f t="shared" si="140"/>
        <v>0</v>
      </c>
      <c r="P154" s="544" t="s">
        <v>636</v>
      </c>
    </row>
    <row r="155" spans="1:17" ht="12.75" hidden="1" customHeight="1" x14ac:dyDescent="0.25">
      <c r="A155" s="42">
        <v>2365</v>
      </c>
      <c r="B155" s="69" t="s">
        <v>164</v>
      </c>
      <c r="C155" s="358">
        <f t="shared" si="96"/>
        <v>0</v>
      </c>
      <c r="D155" s="417"/>
      <c r="E155" s="72"/>
      <c r="F155" s="137">
        <f t="shared" si="137"/>
        <v>0</v>
      </c>
      <c r="G155" s="418"/>
      <c r="H155" s="72"/>
      <c r="I155" s="136">
        <f t="shared" si="138"/>
        <v>0</v>
      </c>
      <c r="J155" s="417"/>
      <c r="K155" s="72"/>
      <c r="L155" s="137">
        <f t="shared" si="139"/>
        <v>0</v>
      </c>
      <c r="M155" s="418"/>
      <c r="N155" s="72"/>
      <c r="O155" s="136">
        <f t="shared" si="140"/>
        <v>0</v>
      </c>
      <c r="P155" s="419"/>
    </row>
    <row r="156" spans="1:17" ht="36" hidden="1" x14ac:dyDescent="0.25">
      <c r="A156" s="42">
        <v>2366</v>
      </c>
      <c r="B156" s="69" t="s">
        <v>165</v>
      </c>
      <c r="C156" s="358">
        <f t="shared" si="96"/>
        <v>0</v>
      </c>
      <c r="D156" s="417"/>
      <c r="E156" s="72"/>
      <c r="F156" s="137">
        <f t="shared" si="137"/>
        <v>0</v>
      </c>
      <c r="G156" s="418"/>
      <c r="H156" s="72"/>
      <c r="I156" s="136">
        <f t="shared" si="138"/>
        <v>0</v>
      </c>
      <c r="J156" s="417"/>
      <c r="K156" s="72"/>
      <c r="L156" s="137">
        <f t="shared" si="139"/>
        <v>0</v>
      </c>
      <c r="M156" s="418"/>
      <c r="N156" s="72"/>
      <c r="O156" s="136">
        <f t="shared" si="140"/>
        <v>0</v>
      </c>
      <c r="P156" s="419"/>
    </row>
    <row r="157" spans="1:17" ht="48" hidden="1" x14ac:dyDescent="0.25">
      <c r="A157" s="42">
        <v>2369</v>
      </c>
      <c r="B157" s="69" t="s">
        <v>166</v>
      </c>
      <c r="C157" s="358">
        <f t="shared" si="96"/>
        <v>0</v>
      </c>
      <c r="D157" s="417"/>
      <c r="E157" s="72"/>
      <c r="F157" s="137">
        <f t="shared" si="137"/>
        <v>0</v>
      </c>
      <c r="G157" s="418"/>
      <c r="H157" s="72"/>
      <c r="I157" s="136">
        <f t="shared" si="138"/>
        <v>0</v>
      </c>
      <c r="J157" s="417"/>
      <c r="K157" s="72"/>
      <c r="L157" s="137">
        <f t="shared" si="139"/>
        <v>0</v>
      </c>
      <c r="M157" s="418"/>
      <c r="N157" s="72"/>
      <c r="O157" s="136">
        <f t="shared" si="140"/>
        <v>0</v>
      </c>
      <c r="P157" s="419"/>
    </row>
    <row r="158" spans="1:17" hidden="1" x14ac:dyDescent="0.25">
      <c r="A158" s="129">
        <v>2370</v>
      </c>
      <c r="B158" s="93" t="s">
        <v>167</v>
      </c>
      <c r="C158" s="390">
        <f t="shared" si="96"/>
        <v>0</v>
      </c>
      <c r="D158" s="391"/>
      <c r="E158" s="141"/>
      <c r="F158" s="143">
        <f t="shared" si="137"/>
        <v>0</v>
      </c>
      <c r="G158" s="422"/>
      <c r="H158" s="141"/>
      <c r="I158" s="142">
        <f t="shared" si="138"/>
        <v>0</v>
      </c>
      <c r="J158" s="391"/>
      <c r="K158" s="141"/>
      <c r="L158" s="143">
        <f t="shared" si="139"/>
        <v>0</v>
      </c>
      <c r="M158" s="422"/>
      <c r="N158" s="141"/>
      <c r="O158" s="142">
        <f t="shared" si="140"/>
        <v>0</v>
      </c>
      <c r="P158" s="423"/>
    </row>
    <row r="159" spans="1:17" hidden="1" x14ac:dyDescent="0.25">
      <c r="A159" s="129">
        <v>2380</v>
      </c>
      <c r="B159" s="93" t="s">
        <v>168</v>
      </c>
      <c r="C159" s="390">
        <f t="shared" si="96"/>
        <v>0</v>
      </c>
      <c r="D159" s="99">
        <f t="shared" ref="D159:E159" si="141">SUM(D160:D161)</f>
        <v>0</v>
      </c>
      <c r="E159" s="100">
        <f t="shared" si="141"/>
        <v>0</v>
      </c>
      <c r="F159" s="131">
        <f>SUM(F160:F161)</f>
        <v>0</v>
      </c>
      <c r="G159" s="414">
        <f t="shared" ref="G159:N159" si="142">SUM(G160:G161)</f>
        <v>0</v>
      </c>
      <c r="H159" s="100">
        <f t="shared" si="142"/>
        <v>0</v>
      </c>
      <c r="I159" s="130">
        <f t="shared" si="142"/>
        <v>0</v>
      </c>
      <c r="J159" s="99">
        <f t="shared" si="142"/>
        <v>0</v>
      </c>
      <c r="K159" s="100">
        <f t="shared" si="142"/>
        <v>0</v>
      </c>
      <c r="L159" s="131">
        <f t="shared" si="142"/>
        <v>0</v>
      </c>
      <c r="M159" s="414">
        <f t="shared" si="142"/>
        <v>0</v>
      </c>
      <c r="N159" s="100">
        <f t="shared" si="142"/>
        <v>0</v>
      </c>
      <c r="O159" s="130">
        <f>SUM(O160:O161)</f>
        <v>0</v>
      </c>
      <c r="P159" s="415"/>
    </row>
    <row r="160" spans="1:17" hidden="1" x14ac:dyDescent="0.25">
      <c r="A160" s="36">
        <v>2381</v>
      </c>
      <c r="B160" s="63" t="s">
        <v>169</v>
      </c>
      <c r="C160" s="353">
        <f t="shared" si="96"/>
        <v>0</v>
      </c>
      <c r="D160" s="377"/>
      <c r="E160" s="66"/>
      <c r="F160" s="134">
        <f t="shared" ref="F160:F163" si="143">D160+E160</f>
        <v>0</v>
      </c>
      <c r="G160" s="376"/>
      <c r="H160" s="66"/>
      <c r="I160" s="133">
        <f t="shared" ref="I160:I163" si="144">G160+H160</f>
        <v>0</v>
      </c>
      <c r="J160" s="377"/>
      <c r="K160" s="66"/>
      <c r="L160" s="134">
        <f t="shared" ref="L160:L163" si="145">J160+K160</f>
        <v>0</v>
      </c>
      <c r="M160" s="376"/>
      <c r="N160" s="66"/>
      <c r="O160" s="133">
        <f t="shared" ref="O160:O163" si="146">M160+N160</f>
        <v>0</v>
      </c>
      <c r="P160" s="416"/>
    </row>
    <row r="161" spans="1:16" ht="24" hidden="1" x14ac:dyDescent="0.25">
      <c r="A161" s="42">
        <v>2389</v>
      </c>
      <c r="B161" s="69" t="s">
        <v>170</v>
      </c>
      <c r="C161" s="358">
        <f t="shared" si="96"/>
        <v>0</v>
      </c>
      <c r="D161" s="417"/>
      <c r="E161" s="72"/>
      <c r="F161" s="137">
        <f t="shared" si="143"/>
        <v>0</v>
      </c>
      <c r="G161" s="418"/>
      <c r="H161" s="72"/>
      <c r="I161" s="136">
        <f t="shared" si="144"/>
        <v>0</v>
      </c>
      <c r="J161" s="417"/>
      <c r="K161" s="72"/>
      <c r="L161" s="137">
        <f t="shared" si="145"/>
        <v>0</v>
      </c>
      <c r="M161" s="418"/>
      <c r="N161" s="72"/>
      <c r="O161" s="136">
        <f t="shared" si="146"/>
        <v>0</v>
      </c>
      <c r="P161" s="419"/>
    </row>
    <row r="162" spans="1:16" hidden="1" x14ac:dyDescent="0.25">
      <c r="A162" s="129">
        <v>2390</v>
      </c>
      <c r="B162" s="93" t="s">
        <v>171</v>
      </c>
      <c r="C162" s="390">
        <f t="shared" si="96"/>
        <v>0</v>
      </c>
      <c r="D162" s="391"/>
      <c r="E162" s="141"/>
      <c r="F162" s="143">
        <f t="shared" si="143"/>
        <v>0</v>
      </c>
      <c r="G162" s="422"/>
      <c r="H162" s="141"/>
      <c r="I162" s="142">
        <f t="shared" si="144"/>
        <v>0</v>
      </c>
      <c r="J162" s="391"/>
      <c r="K162" s="141"/>
      <c r="L162" s="143">
        <f t="shared" si="145"/>
        <v>0</v>
      </c>
      <c r="M162" s="422"/>
      <c r="N162" s="141"/>
      <c r="O162" s="142">
        <f t="shared" si="146"/>
        <v>0</v>
      </c>
      <c r="P162" s="423"/>
    </row>
    <row r="163" spans="1:16" hidden="1" x14ac:dyDescent="0.25">
      <c r="A163" s="55">
        <v>2400</v>
      </c>
      <c r="B163" s="127" t="s">
        <v>172</v>
      </c>
      <c r="C163" s="347">
        <f t="shared" si="96"/>
        <v>0</v>
      </c>
      <c r="D163" s="348"/>
      <c r="E163" s="151"/>
      <c r="F163" s="153">
        <f t="shared" si="143"/>
        <v>0</v>
      </c>
      <c r="G163" s="429"/>
      <c r="H163" s="151"/>
      <c r="I163" s="152">
        <f t="shared" si="144"/>
        <v>0</v>
      </c>
      <c r="J163" s="348"/>
      <c r="K163" s="151"/>
      <c r="L163" s="153">
        <f t="shared" si="145"/>
        <v>0</v>
      </c>
      <c r="M163" s="429"/>
      <c r="N163" s="151"/>
      <c r="O163" s="152">
        <f t="shared" si="146"/>
        <v>0</v>
      </c>
      <c r="P163" s="430"/>
    </row>
    <row r="164" spans="1:16" ht="24" hidden="1" x14ac:dyDescent="0.25">
      <c r="A164" s="55">
        <v>2500</v>
      </c>
      <c r="B164" s="127" t="s">
        <v>173</v>
      </c>
      <c r="C164" s="347">
        <f t="shared" si="96"/>
        <v>0</v>
      </c>
      <c r="D164" s="56">
        <f t="shared" ref="D164:E164" si="147">SUM(D165,D170)</f>
        <v>0</v>
      </c>
      <c r="E164" s="57">
        <f t="shared" si="147"/>
        <v>0</v>
      </c>
      <c r="F164" s="145">
        <f>SUM(F165,F170)</f>
        <v>0</v>
      </c>
      <c r="G164" s="412">
        <f t="shared" ref="G164:O164" si="148">SUM(G165,G170)</f>
        <v>0</v>
      </c>
      <c r="H164" s="57">
        <f t="shared" si="148"/>
        <v>0</v>
      </c>
      <c r="I164" s="144">
        <f t="shared" si="148"/>
        <v>0</v>
      </c>
      <c r="J164" s="56">
        <f t="shared" si="148"/>
        <v>0</v>
      </c>
      <c r="K164" s="57">
        <f t="shared" si="148"/>
        <v>0</v>
      </c>
      <c r="L164" s="145">
        <f t="shared" si="148"/>
        <v>0</v>
      </c>
      <c r="M164" s="412">
        <f t="shared" si="148"/>
        <v>0</v>
      </c>
      <c r="N164" s="57">
        <f t="shared" si="148"/>
        <v>0</v>
      </c>
      <c r="O164" s="144">
        <f t="shared" si="148"/>
        <v>0</v>
      </c>
      <c r="P164" s="413"/>
    </row>
    <row r="165" spans="1:16" ht="16.5" hidden="1" customHeight="1" x14ac:dyDescent="0.25">
      <c r="A165" s="513">
        <v>2510</v>
      </c>
      <c r="B165" s="63" t="s">
        <v>174</v>
      </c>
      <c r="C165" s="353">
        <f t="shared" si="96"/>
        <v>0</v>
      </c>
      <c r="D165" s="64">
        <f t="shared" ref="D165:E165" si="149">SUM(D166:D169)</f>
        <v>0</v>
      </c>
      <c r="E165" s="132">
        <f t="shared" si="149"/>
        <v>0</v>
      </c>
      <c r="F165" s="146">
        <f>SUM(F166:F169)</f>
        <v>0</v>
      </c>
      <c r="G165" s="426">
        <f t="shared" ref="G165:O165" si="150">SUM(G166:G169)</f>
        <v>0</v>
      </c>
      <c r="H165" s="132">
        <f t="shared" si="150"/>
        <v>0</v>
      </c>
      <c r="I165" s="150">
        <f t="shared" si="150"/>
        <v>0</v>
      </c>
      <c r="J165" s="64">
        <f t="shared" si="150"/>
        <v>0</v>
      </c>
      <c r="K165" s="132">
        <f t="shared" si="150"/>
        <v>0</v>
      </c>
      <c r="L165" s="146">
        <f t="shared" si="150"/>
        <v>0</v>
      </c>
      <c r="M165" s="426">
        <f t="shared" si="150"/>
        <v>0</v>
      </c>
      <c r="N165" s="132">
        <f t="shared" si="150"/>
        <v>0</v>
      </c>
      <c r="O165" s="154">
        <f t="shared" si="150"/>
        <v>0</v>
      </c>
      <c r="P165" s="431"/>
    </row>
    <row r="166" spans="1:16" ht="24" hidden="1" x14ac:dyDescent="0.25">
      <c r="A166" s="43">
        <v>2512</v>
      </c>
      <c r="B166" s="69" t="s">
        <v>175</v>
      </c>
      <c r="C166" s="358">
        <f t="shared" si="96"/>
        <v>0</v>
      </c>
      <c r="D166" s="417"/>
      <c r="E166" s="72"/>
      <c r="F166" s="137">
        <f t="shared" ref="F166:F171" si="151">D166+E166</f>
        <v>0</v>
      </c>
      <c r="G166" s="418"/>
      <c r="H166" s="72"/>
      <c r="I166" s="136">
        <f t="shared" ref="I166:I171" si="152">G166+H166</f>
        <v>0</v>
      </c>
      <c r="J166" s="417"/>
      <c r="K166" s="72"/>
      <c r="L166" s="137">
        <f t="shared" ref="L166:L171" si="153">J166+K166</f>
        <v>0</v>
      </c>
      <c r="M166" s="418"/>
      <c r="N166" s="72"/>
      <c r="O166" s="136">
        <f t="shared" ref="O166:O171" si="154">M166+N166</f>
        <v>0</v>
      </c>
      <c r="P166" s="419"/>
    </row>
    <row r="167" spans="1:16" ht="36" hidden="1" x14ac:dyDescent="0.25">
      <c r="A167" s="43">
        <v>2513</v>
      </c>
      <c r="B167" s="69" t="s">
        <v>176</v>
      </c>
      <c r="C167" s="358">
        <f t="shared" si="96"/>
        <v>0</v>
      </c>
      <c r="D167" s="417"/>
      <c r="E167" s="72"/>
      <c r="F167" s="137">
        <f t="shared" si="151"/>
        <v>0</v>
      </c>
      <c r="G167" s="418"/>
      <c r="H167" s="72"/>
      <c r="I167" s="136">
        <f t="shared" si="152"/>
        <v>0</v>
      </c>
      <c r="J167" s="417"/>
      <c r="K167" s="72"/>
      <c r="L167" s="137">
        <f t="shared" si="153"/>
        <v>0</v>
      </c>
      <c r="M167" s="418"/>
      <c r="N167" s="72"/>
      <c r="O167" s="136">
        <f t="shared" si="154"/>
        <v>0</v>
      </c>
      <c r="P167" s="419"/>
    </row>
    <row r="168" spans="1:16" ht="24" hidden="1" x14ac:dyDescent="0.25">
      <c r="A168" s="43">
        <v>2515</v>
      </c>
      <c r="B168" s="69" t="s">
        <v>177</v>
      </c>
      <c r="C168" s="358">
        <f t="shared" si="96"/>
        <v>0</v>
      </c>
      <c r="D168" s="417"/>
      <c r="E168" s="72"/>
      <c r="F168" s="137">
        <f t="shared" si="151"/>
        <v>0</v>
      </c>
      <c r="G168" s="418"/>
      <c r="H168" s="72"/>
      <c r="I168" s="136">
        <f t="shared" si="152"/>
        <v>0</v>
      </c>
      <c r="J168" s="417"/>
      <c r="K168" s="72"/>
      <c r="L168" s="137">
        <f t="shared" si="153"/>
        <v>0</v>
      </c>
      <c r="M168" s="418"/>
      <c r="N168" s="72"/>
      <c r="O168" s="136">
        <f t="shared" si="154"/>
        <v>0</v>
      </c>
      <c r="P168" s="419"/>
    </row>
    <row r="169" spans="1:16" ht="24" hidden="1" x14ac:dyDescent="0.25">
      <c r="A169" s="43">
        <v>2519</v>
      </c>
      <c r="B169" s="69" t="s">
        <v>178</v>
      </c>
      <c r="C169" s="358">
        <f t="shared" si="96"/>
        <v>0</v>
      </c>
      <c r="D169" s="417"/>
      <c r="E169" s="72"/>
      <c r="F169" s="137">
        <f t="shared" si="151"/>
        <v>0</v>
      </c>
      <c r="G169" s="418"/>
      <c r="H169" s="72"/>
      <c r="I169" s="136">
        <f t="shared" si="152"/>
        <v>0</v>
      </c>
      <c r="J169" s="417"/>
      <c r="K169" s="72"/>
      <c r="L169" s="137">
        <f t="shared" si="153"/>
        <v>0</v>
      </c>
      <c r="M169" s="418"/>
      <c r="N169" s="72"/>
      <c r="O169" s="136">
        <f t="shared" si="154"/>
        <v>0</v>
      </c>
      <c r="P169" s="419"/>
    </row>
    <row r="170" spans="1:16" ht="24" hidden="1" x14ac:dyDescent="0.25">
      <c r="A170" s="138">
        <v>2520</v>
      </c>
      <c r="B170" s="69" t="s">
        <v>179</v>
      </c>
      <c r="C170" s="358">
        <f t="shared" si="96"/>
        <v>0</v>
      </c>
      <c r="D170" s="417"/>
      <c r="E170" s="72"/>
      <c r="F170" s="137">
        <f t="shared" si="151"/>
        <v>0</v>
      </c>
      <c r="G170" s="418"/>
      <c r="H170" s="72"/>
      <c r="I170" s="136">
        <f t="shared" si="152"/>
        <v>0</v>
      </c>
      <c r="J170" s="417"/>
      <c r="K170" s="72"/>
      <c r="L170" s="137">
        <f t="shared" si="153"/>
        <v>0</v>
      </c>
      <c r="M170" s="418"/>
      <c r="N170" s="72"/>
      <c r="O170" s="136">
        <f t="shared" si="154"/>
        <v>0</v>
      </c>
      <c r="P170" s="419"/>
    </row>
    <row r="171" spans="1:16" s="156" customFormat="1" ht="48" hidden="1" x14ac:dyDescent="0.25">
      <c r="A171" s="20">
        <v>2800</v>
      </c>
      <c r="B171" s="63" t="s">
        <v>180</v>
      </c>
      <c r="C171" s="353">
        <f t="shared" si="96"/>
        <v>0</v>
      </c>
      <c r="D171" s="377"/>
      <c r="E171" s="66"/>
      <c r="F171" s="41">
        <f t="shared" si="151"/>
        <v>0</v>
      </c>
      <c r="G171" s="332"/>
      <c r="H171" s="39"/>
      <c r="I171" s="40">
        <f t="shared" si="152"/>
        <v>0</v>
      </c>
      <c r="J171" s="331"/>
      <c r="K171" s="39"/>
      <c r="L171" s="41">
        <f t="shared" si="153"/>
        <v>0</v>
      </c>
      <c r="M171" s="332"/>
      <c r="N171" s="39"/>
      <c r="O171" s="40">
        <f t="shared" si="154"/>
        <v>0</v>
      </c>
      <c r="P171" s="333"/>
    </row>
    <row r="172" spans="1:16" hidden="1" x14ac:dyDescent="0.25">
      <c r="A172" s="123">
        <v>3000</v>
      </c>
      <c r="B172" s="123" t="s">
        <v>181</v>
      </c>
      <c r="C172" s="409">
        <f t="shared" si="96"/>
        <v>0</v>
      </c>
      <c r="D172" s="124">
        <f t="shared" ref="D172:E172" si="155">SUM(D173,D183)</f>
        <v>0</v>
      </c>
      <c r="E172" s="125">
        <f t="shared" si="155"/>
        <v>0</v>
      </c>
      <c r="F172" s="126">
        <f>SUM(F173,F183)</f>
        <v>0</v>
      </c>
      <c r="G172" s="410">
        <f t="shared" ref="G172:N172" si="156">SUM(G173,G183)</f>
        <v>0</v>
      </c>
      <c r="H172" s="125">
        <f t="shared" si="156"/>
        <v>0</v>
      </c>
      <c r="I172" s="157">
        <f t="shared" si="156"/>
        <v>0</v>
      </c>
      <c r="J172" s="124">
        <f t="shared" si="156"/>
        <v>0</v>
      </c>
      <c r="K172" s="125">
        <f t="shared" si="156"/>
        <v>0</v>
      </c>
      <c r="L172" s="126">
        <f t="shared" si="156"/>
        <v>0</v>
      </c>
      <c r="M172" s="410">
        <f t="shared" si="156"/>
        <v>0</v>
      </c>
      <c r="N172" s="125">
        <f t="shared" si="156"/>
        <v>0</v>
      </c>
      <c r="O172" s="157">
        <f>SUM(O173,O183)</f>
        <v>0</v>
      </c>
      <c r="P172" s="411"/>
    </row>
    <row r="173" spans="1:16" ht="24" hidden="1" x14ac:dyDescent="0.25">
      <c r="A173" s="55">
        <v>3200</v>
      </c>
      <c r="B173" s="158" t="s">
        <v>182</v>
      </c>
      <c r="C173" s="347">
        <f t="shared" si="96"/>
        <v>0</v>
      </c>
      <c r="D173" s="56">
        <f t="shared" ref="D173:E173" si="157">SUM(D174,D178)</f>
        <v>0</v>
      </c>
      <c r="E173" s="57">
        <f t="shared" si="157"/>
        <v>0</v>
      </c>
      <c r="F173" s="145">
        <f>SUM(F174,F178)</f>
        <v>0</v>
      </c>
      <c r="G173" s="412">
        <f t="shared" ref="G173:O173" si="158">SUM(G174,G178)</f>
        <v>0</v>
      </c>
      <c r="H173" s="57">
        <f t="shared" si="158"/>
        <v>0</v>
      </c>
      <c r="I173" s="144">
        <f t="shared" si="158"/>
        <v>0</v>
      </c>
      <c r="J173" s="56">
        <f t="shared" si="158"/>
        <v>0</v>
      </c>
      <c r="K173" s="57">
        <f t="shared" si="158"/>
        <v>0</v>
      </c>
      <c r="L173" s="145">
        <f t="shared" si="158"/>
        <v>0</v>
      </c>
      <c r="M173" s="412">
        <f t="shared" si="158"/>
        <v>0</v>
      </c>
      <c r="N173" s="57">
        <f t="shared" si="158"/>
        <v>0</v>
      </c>
      <c r="O173" s="159">
        <f t="shared" si="158"/>
        <v>0</v>
      </c>
      <c r="P173" s="413"/>
    </row>
    <row r="174" spans="1:16" ht="36" hidden="1" x14ac:dyDescent="0.25">
      <c r="A174" s="513">
        <v>3260</v>
      </c>
      <c r="B174" s="63" t="s">
        <v>183</v>
      </c>
      <c r="C174" s="353">
        <f t="shared" si="96"/>
        <v>0</v>
      </c>
      <c r="D174" s="64">
        <f t="shared" ref="D174:E174" si="159">SUM(D175:D177)</f>
        <v>0</v>
      </c>
      <c r="E174" s="132">
        <f t="shared" si="159"/>
        <v>0</v>
      </c>
      <c r="F174" s="146">
        <f>SUM(F175:F177)</f>
        <v>0</v>
      </c>
      <c r="G174" s="426">
        <f t="shared" ref="G174:N174" si="160">SUM(G175:G177)</f>
        <v>0</v>
      </c>
      <c r="H174" s="132">
        <f t="shared" si="160"/>
        <v>0</v>
      </c>
      <c r="I174" s="150">
        <f t="shared" si="160"/>
        <v>0</v>
      </c>
      <c r="J174" s="64">
        <f t="shared" si="160"/>
        <v>0</v>
      </c>
      <c r="K174" s="132">
        <f t="shared" si="160"/>
        <v>0</v>
      </c>
      <c r="L174" s="146">
        <f t="shared" si="160"/>
        <v>0</v>
      </c>
      <c r="M174" s="426">
        <f t="shared" si="160"/>
        <v>0</v>
      </c>
      <c r="N174" s="132">
        <f t="shared" si="160"/>
        <v>0</v>
      </c>
      <c r="O174" s="150">
        <f>SUM(O175:O177)</f>
        <v>0</v>
      </c>
      <c r="P174" s="427"/>
    </row>
    <row r="175" spans="1:16" ht="24" hidden="1" x14ac:dyDescent="0.25">
      <c r="A175" s="43">
        <v>3261</v>
      </c>
      <c r="B175" s="69" t="s">
        <v>184</v>
      </c>
      <c r="C175" s="358">
        <f t="shared" si="96"/>
        <v>0</v>
      </c>
      <c r="D175" s="417"/>
      <c r="E175" s="72"/>
      <c r="F175" s="137">
        <f t="shared" ref="F175:F177" si="161">D175+E175</f>
        <v>0</v>
      </c>
      <c r="G175" s="418"/>
      <c r="H175" s="72"/>
      <c r="I175" s="136">
        <f t="shared" ref="I175:I177" si="162">G175+H175</f>
        <v>0</v>
      </c>
      <c r="J175" s="417"/>
      <c r="K175" s="72"/>
      <c r="L175" s="137">
        <f t="shared" ref="L175:L177" si="163">J175+K175</f>
        <v>0</v>
      </c>
      <c r="M175" s="418"/>
      <c r="N175" s="72"/>
      <c r="O175" s="136">
        <f t="shared" ref="O175:O177" si="164">M175+N175</f>
        <v>0</v>
      </c>
      <c r="P175" s="419"/>
    </row>
    <row r="176" spans="1:16" ht="36" hidden="1" x14ac:dyDescent="0.25">
      <c r="A176" s="43">
        <v>3262</v>
      </c>
      <c r="B176" s="69" t="s">
        <v>185</v>
      </c>
      <c r="C176" s="358">
        <f t="shared" si="96"/>
        <v>0</v>
      </c>
      <c r="D176" s="417"/>
      <c r="E176" s="72"/>
      <c r="F176" s="137">
        <f t="shared" si="161"/>
        <v>0</v>
      </c>
      <c r="G176" s="418"/>
      <c r="H176" s="72"/>
      <c r="I176" s="136">
        <f t="shared" si="162"/>
        <v>0</v>
      </c>
      <c r="J176" s="417"/>
      <c r="K176" s="72"/>
      <c r="L176" s="137">
        <f t="shared" si="163"/>
        <v>0</v>
      </c>
      <c r="M176" s="418"/>
      <c r="N176" s="72"/>
      <c r="O176" s="136">
        <f t="shared" si="164"/>
        <v>0</v>
      </c>
      <c r="P176" s="419"/>
    </row>
    <row r="177" spans="1:16" ht="24" hidden="1" x14ac:dyDescent="0.25">
      <c r="A177" s="43">
        <v>3263</v>
      </c>
      <c r="B177" s="69" t="s">
        <v>186</v>
      </c>
      <c r="C177" s="358">
        <f t="shared" ref="C177:C240" si="165">SUM(F177,I177,L177,O177)</f>
        <v>0</v>
      </c>
      <c r="D177" s="417"/>
      <c r="E177" s="72"/>
      <c r="F177" s="137">
        <f t="shared" si="161"/>
        <v>0</v>
      </c>
      <c r="G177" s="418"/>
      <c r="H177" s="72"/>
      <c r="I177" s="136">
        <f t="shared" si="162"/>
        <v>0</v>
      </c>
      <c r="J177" s="417"/>
      <c r="K177" s="72"/>
      <c r="L177" s="137">
        <f t="shared" si="163"/>
        <v>0</v>
      </c>
      <c r="M177" s="418"/>
      <c r="N177" s="72"/>
      <c r="O177" s="136">
        <f t="shared" si="164"/>
        <v>0</v>
      </c>
      <c r="P177" s="419"/>
    </row>
    <row r="178" spans="1:16" ht="84" hidden="1" x14ac:dyDescent="0.25">
      <c r="A178" s="513">
        <v>3290</v>
      </c>
      <c r="B178" s="63" t="s">
        <v>187</v>
      </c>
      <c r="C178" s="432">
        <f t="shared" si="165"/>
        <v>0</v>
      </c>
      <c r="D178" s="64">
        <f t="shared" ref="D178:E178" si="166">SUM(D179:D182)</f>
        <v>0</v>
      </c>
      <c r="E178" s="132">
        <f t="shared" si="166"/>
        <v>0</v>
      </c>
      <c r="F178" s="146">
        <f>SUM(F179:F182)</f>
        <v>0</v>
      </c>
      <c r="G178" s="426">
        <f t="shared" ref="G178:O178" si="167">SUM(G179:G182)</f>
        <v>0</v>
      </c>
      <c r="H178" s="132">
        <f t="shared" si="167"/>
        <v>0</v>
      </c>
      <c r="I178" s="150">
        <f t="shared" si="167"/>
        <v>0</v>
      </c>
      <c r="J178" s="64">
        <f t="shared" si="167"/>
        <v>0</v>
      </c>
      <c r="K178" s="132">
        <f t="shared" si="167"/>
        <v>0</v>
      </c>
      <c r="L178" s="146">
        <f t="shared" si="167"/>
        <v>0</v>
      </c>
      <c r="M178" s="426">
        <f t="shared" si="167"/>
        <v>0</v>
      </c>
      <c r="N178" s="132">
        <f t="shared" si="167"/>
        <v>0</v>
      </c>
      <c r="O178" s="161">
        <f t="shared" si="167"/>
        <v>0</v>
      </c>
      <c r="P178" s="433"/>
    </row>
    <row r="179" spans="1:16" ht="72" hidden="1" x14ac:dyDescent="0.25">
      <c r="A179" s="43">
        <v>3291</v>
      </c>
      <c r="B179" s="69" t="s">
        <v>188</v>
      </c>
      <c r="C179" s="358">
        <f t="shared" si="165"/>
        <v>0</v>
      </c>
      <c r="D179" s="417"/>
      <c r="E179" s="72"/>
      <c r="F179" s="137">
        <f t="shared" ref="F179:F182" si="168">D179+E179</f>
        <v>0</v>
      </c>
      <c r="G179" s="418"/>
      <c r="H179" s="72"/>
      <c r="I179" s="136">
        <f t="shared" ref="I179:I182" si="169">G179+H179</f>
        <v>0</v>
      </c>
      <c r="J179" s="417"/>
      <c r="K179" s="72"/>
      <c r="L179" s="137">
        <f t="shared" ref="L179:L182" si="170">J179+K179</f>
        <v>0</v>
      </c>
      <c r="M179" s="418"/>
      <c r="N179" s="72"/>
      <c r="O179" s="136">
        <f t="shared" ref="O179:O182" si="171">M179+N179</f>
        <v>0</v>
      </c>
      <c r="P179" s="419"/>
    </row>
    <row r="180" spans="1:16" ht="72" hidden="1" x14ac:dyDescent="0.25">
      <c r="A180" s="43">
        <v>3292</v>
      </c>
      <c r="B180" s="69" t="s">
        <v>189</v>
      </c>
      <c r="C180" s="358">
        <f t="shared" si="165"/>
        <v>0</v>
      </c>
      <c r="D180" s="417"/>
      <c r="E180" s="72"/>
      <c r="F180" s="137">
        <f t="shared" si="168"/>
        <v>0</v>
      </c>
      <c r="G180" s="418"/>
      <c r="H180" s="72"/>
      <c r="I180" s="136">
        <f t="shared" si="169"/>
        <v>0</v>
      </c>
      <c r="J180" s="417"/>
      <c r="K180" s="72"/>
      <c r="L180" s="137">
        <f t="shared" si="170"/>
        <v>0</v>
      </c>
      <c r="M180" s="418"/>
      <c r="N180" s="72"/>
      <c r="O180" s="136">
        <f t="shared" si="171"/>
        <v>0</v>
      </c>
      <c r="P180" s="419"/>
    </row>
    <row r="181" spans="1:16" ht="72" hidden="1" x14ac:dyDescent="0.25">
      <c r="A181" s="43">
        <v>3293</v>
      </c>
      <c r="B181" s="69" t="s">
        <v>190</v>
      </c>
      <c r="C181" s="358">
        <f t="shared" si="165"/>
        <v>0</v>
      </c>
      <c r="D181" s="417"/>
      <c r="E181" s="72"/>
      <c r="F181" s="137">
        <f t="shared" si="168"/>
        <v>0</v>
      </c>
      <c r="G181" s="418"/>
      <c r="H181" s="72"/>
      <c r="I181" s="136">
        <f t="shared" si="169"/>
        <v>0</v>
      </c>
      <c r="J181" s="417"/>
      <c r="K181" s="72"/>
      <c r="L181" s="137">
        <f t="shared" si="170"/>
        <v>0</v>
      </c>
      <c r="M181" s="418"/>
      <c r="N181" s="72"/>
      <c r="O181" s="136">
        <f t="shared" si="171"/>
        <v>0</v>
      </c>
      <c r="P181" s="419"/>
    </row>
    <row r="182" spans="1:16" ht="60" hidden="1" x14ac:dyDescent="0.25">
      <c r="A182" s="163">
        <v>3294</v>
      </c>
      <c r="B182" s="69" t="s">
        <v>191</v>
      </c>
      <c r="C182" s="432">
        <f t="shared" si="165"/>
        <v>0</v>
      </c>
      <c r="D182" s="434"/>
      <c r="E182" s="164"/>
      <c r="F182" s="166">
        <f t="shared" si="168"/>
        <v>0</v>
      </c>
      <c r="G182" s="435"/>
      <c r="H182" s="164"/>
      <c r="I182" s="165">
        <f t="shared" si="169"/>
        <v>0</v>
      </c>
      <c r="J182" s="434"/>
      <c r="K182" s="164"/>
      <c r="L182" s="166">
        <f t="shared" si="170"/>
        <v>0</v>
      </c>
      <c r="M182" s="435"/>
      <c r="N182" s="164"/>
      <c r="O182" s="165">
        <f t="shared" si="171"/>
        <v>0</v>
      </c>
      <c r="P182" s="436"/>
    </row>
    <row r="183" spans="1:16" ht="48" hidden="1" x14ac:dyDescent="0.25">
      <c r="A183" s="84">
        <v>3300</v>
      </c>
      <c r="B183" s="158" t="s">
        <v>192</v>
      </c>
      <c r="C183" s="437">
        <f t="shared" si="165"/>
        <v>0</v>
      </c>
      <c r="D183" s="167">
        <f t="shared" ref="D183:E183" si="172">SUM(D184:D185)</f>
        <v>0</v>
      </c>
      <c r="E183" s="168">
        <f t="shared" si="172"/>
        <v>0</v>
      </c>
      <c r="F183" s="128">
        <f>SUM(F184:F185)</f>
        <v>0</v>
      </c>
      <c r="G183" s="438">
        <f t="shared" ref="G183:O183" si="173">SUM(G184:G185)</f>
        <v>0</v>
      </c>
      <c r="H183" s="168">
        <f t="shared" si="173"/>
        <v>0</v>
      </c>
      <c r="I183" s="159">
        <f t="shared" si="173"/>
        <v>0</v>
      </c>
      <c r="J183" s="167">
        <f t="shared" si="173"/>
        <v>0</v>
      </c>
      <c r="K183" s="168">
        <f t="shared" si="173"/>
        <v>0</v>
      </c>
      <c r="L183" s="128">
        <f t="shared" si="173"/>
        <v>0</v>
      </c>
      <c r="M183" s="438">
        <f t="shared" si="173"/>
        <v>0</v>
      </c>
      <c r="N183" s="168">
        <f t="shared" si="173"/>
        <v>0</v>
      </c>
      <c r="O183" s="159">
        <f t="shared" si="173"/>
        <v>0</v>
      </c>
      <c r="P183" s="413"/>
    </row>
    <row r="184" spans="1:16" ht="48" hidden="1" x14ac:dyDescent="0.25">
      <c r="A184" s="92">
        <v>3310</v>
      </c>
      <c r="B184" s="93" t="s">
        <v>193</v>
      </c>
      <c r="C184" s="390">
        <f t="shared" si="165"/>
        <v>0</v>
      </c>
      <c r="D184" s="391"/>
      <c r="E184" s="141"/>
      <c r="F184" s="143">
        <f t="shared" ref="F184:F185" si="174">D184+E184</f>
        <v>0</v>
      </c>
      <c r="G184" s="422"/>
      <c r="H184" s="141"/>
      <c r="I184" s="142">
        <f t="shared" ref="I184:I185" si="175">G184+H184</f>
        <v>0</v>
      </c>
      <c r="J184" s="391"/>
      <c r="K184" s="141"/>
      <c r="L184" s="143">
        <f t="shared" ref="L184:L185" si="176">J184+K184</f>
        <v>0</v>
      </c>
      <c r="M184" s="422"/>
      <c r="N184" s="141"/>
      <c r="O184" s="142">
        <f t="shared" ref="O184:O185" si="177">M184+N184</f>
        <v>0</v>
      </c>
      <c r="P184" s="423"/>
    </row>
    <row r="185" spans="1:16" ht="60" hidden="1" x14ac:dyDescent="0.25">
      <c r="A185" s="37">
        <v>3320</v>
      </c>
      <c r="B185" s="63" t="s">
        <v>194</v>
      </c>
      <c r="C185" s="353">
        <f t="shared" si="165"/>
        <v>0</v>
      </c>
      <c r="D185" s="377"/>
      <c r="E185" s="66"/>
      <c r="F185" s="134">
        <f t="shared" si="174"/>
        <v>0</v>
      </c>
      <c r="G185" s="376"/>
      <c r="H185" s="66"/>
      <c r="I185" s="133">
        <f t="shared" si="175"/>
        <v>0</v>
      </c>
      <c r="J185" s="377"/>
      <c r="K185" s="66"/>
      <c r="L185" s="134">
        <f t="shared" si="176"/>
        <v>0</v>
      </c>
      <c r="M185" s="376"/>
      <c r="N185" s="66"/>
      <c r="O185" s="133">
        <f t="shared" si="177"/>
        <v>0</v>
      </c>
      <c r="P185" s="416"/>
    </row>
    <row r="186" spans="1:16" hidden="1" x14ac:dyDescent="0.25">
      <c r="A186" s="169">
        <v>4000</v>
      </c>
      <c r="B186" s="123" t="s">
        <v>195</v>
      </c>
      <c r="C186" s="409">
        <f t="shared" si="165"/>
        <v>0</v>
      </c>
      <c r="D186" s="124">
        <f t="shared" ref="D186:E186" si="178">SUM(D187,D190)</f>
        <v>0</v>
      </c>
      <c r="E186" s="125">
        <f t="shared" si="178"/>
        <v>0</v>
      </c>
      <c r="F186" s="126">
        <f>SUM(F187,F190)</f>
        <v>0</v>
      </c>
      <c r="G186" s="410">
        <f t="shared" ref="G186:N186" si="179">SUM(G187,G190)</f>
        <v>0</v>
      </c>
      <c r="H186" s="125">
        <f t="shared" si="179"/>
        <v>0</v>
      </c>
      <c r="I186" s="157">
        <f t="shared" si="179"/>
        <v>0</v>
      </c>
      <c r="J186" s="124">
        <f t="shared" si="179"/>
        <v>0</v>
      </c>
      <c r="K186" s="125">
        <f t="shared" si="179"/>
        <v>0</v>
      </c>
      <c r="L186" s="126">
        <f t="shared" si="179"/>
        <v>0</v>
      </c>
      <c r="M186" s="410">
        <f t="shared" si="179"/>
        <v>0</v>
      </c>
      <c r="N186" s="125">
        <f t="shared" si="179"/>
        <v>0</v>
      </c>
      <c r="O186" s="157">
        <f>SUM(O187,O190)</f>
        <v>0</v>
      </c>
      <c r="P186" s="411"/>
    </row>
    <row r="187" spans="1:16" ht="24" hidden="1" x14ac:dyDescent="0.25">
      <c r="A187" s="170">
        <v>4200</v>
      </c>
      <c r="B187" s="127" t="s">
        <v>196</v>
      </c>
      <c r="C187" s="347">
        <f t="shared" si="165"/>
        <v>0</v>
      </c>
      <c r="D187" s="56">
        <f t="shared" ref="D187:E187" si="180">SUM(D188,D189)</f>
        <v>0</v>
      </c>
      <c r="E187" s="57">
        <f t="shared" si="180"/>
        <v>0</v>
      </c>
      <c r="F187" s="145">
        <f>SUM(F188,F189)</f>
        <v>0</v>
      </c>
      <c r="G187" s="412">
        <f t="shared" ref="G187:N187" si="181">SUM(G188,G189)</f>
        <v>0</v>
      </c>
      <c r="H187" s="57">
        <f t="shared" si="181"/>
        <v>0</v>
      </c>
      <c r="I187" s="144">
        <f t="shared" si="181"/>
        <v>0</v>
      </c>
      <c r="J187" s="56">
        <f t="shared" si="181"/>
        <v>0</v>
      </c>
      <c r="K187" s="57">
        <f t="shared" si="181"/>
        <v>0</v>
      </c>
      <c r="L187" s="145">
        <f t="shared" si="181"/>
        <v>0</v>
      </c>
      <c r="M187" s="412">
        <f t="shared" si="181"/>
        <v>0</v>
      </c>
      <c r="N187" s="57">
        <f t="shared" si="181"/>
        <v>0</v>
      </c>
      <c r="O187" s="144">
        <f>SUM(O188,O189)</f>
        <v>0</v>
      </c>
      <c r="P187" s="424"/>
    </row>
    <row r="188" spans="1:16" ht="36" hidden="1" x14ac:dyDescent="0.25">
      <c r="A188" s="513">
        <v>4240</v>
      </c>
      <c r="B188" s="63" t="s">
        <v>197</v>
      </c>
      <c r="C188" s="353">
        <f t="shared" si="165"/>
        <v>0</v>
      </c>
      <c r="D188" s="377"/>
      <c r="E188" s="66"/>
      <c r="F188" s="134">
        <f t="shared" ref="F188:F189" si="182">D188+E188</f>
        <v>0</v>
      </c>
      <c r="G188" s="376"/>
      <c r="H188" s="66"/>
      <c r="I188" s="133">
        <f t="shared" ref="I188:I189" si="183">G188+H188</f>
        <v>0</v>
      </c>
      <c r="J188" s="377"/>
      <c r="K188" s="66"/>
      <c r="L188" s="134">
        <f t="shared" ref="L188:L189" si="184">J188+K188</f>
        <v>0</v>
      </c>
      <c r="M188" s="376"/>
      <c r="N188" s="66"/>
      <c r="O188" s="133">
        <f t="shared" ref="O188:O189" si="185">M188+N188</f>
        <v>0</v>
      </c>
      <c r="P188" s="416"/>
    </row>
    <row r="189" spans="1:16" ht="24" hidden="1" x14ac:dyDescent="0.25">
      <c r="A189" s="138">
        <v>4250</v>
      </c>
      <c r="B189" s="69" t="s">
        <v>198</v>
      </c>
      <c r="C189" s="358">
        <f t="shared" si="165"/>
        <v>0</v>
      </c>
      <c r="D189" s="417"/>
      <c r="E189" s="72"/>
      <c r="F189" s="137">
        <f t="shared" si="182"/>
        <v>0</v>
      </c>
      <c r="G189" s="418"/>
      <c r="H189" s="72"/>
      <c r="I189" s="136">
        <f t="shared" si="183"/>
        <v>0</v>
      </c>
      <c r="J189" s="417"/>
      <c r="K189" s="72"/>
      <c r="L189" s="137">
        <f t="shared" si="184"/>
        <v>0</v>
      </c>
      <c r="M189" s="418"/>
      <c r="N189" s="72"/>
      <c r="O189" s="136">
        <f t="shared" si="185"/>
        <v>0</v>
      </c>
      <c r="P189" s="419"/>
    </row>
    <row r="190" spans="1:16" hidden="1" x14ac:dyDescent="0.25">
      <c r="A190" s="55">
        <v>4300</v>
      </c>
      <c r="B190" s="127" t="s">
        <v>199</v>
      </c>
      <c r="C190" s="347">
        <f t="shared" si="165"/>
        <v>0</v>
      </c>
      <c r="D190" s="56">
        <f t="shared" ref="D190:E190" si="186">SUM(D191)</f>
        <v>0</v>
      </c>
      <c r="E190" s="57">
        <f t="shared" si="186"/>
        <v>0</v>
      </c>
      <c r="F190" s="145">
        <f>SUM(F191)</f>
        <v>0</v>
      </c>
      <c r="G190" s="412">
        <f t="shared" ref="G190:N190" si="187">SUM(G191)</f>
        <v>0</v>
      </c>
      <c r="H190" s="57">
        <f t="shared" si="187"/>
        <v>0</v>
      </c>
      <c r="I190" s="144">
        <f t="shared" si="187"/>
        <v>0</v>
      </c>
      <c r="J190" s="56">
        <f t="shared" si="187"/>
        <v>0</v>
      </c>
      <c r="K190" s="57">
        <f t="shared" si="187"/>
        <v>0</v>
      </c>
      <c r="L190" s="145">
        <f t="shared" si="187"/>
        <v>0</v>
      </c>
      <c r="M190" s="412">
        <f t="shared" si="187"/>
        <v>0</v>
      </c>
      <c r="N190" s="57">
        <f t="shared" si="187"/>
        <v>0</v>
      </c>
      <c r="O190" s="144">
        <f>SUM(O191)</f>
        <v>0</v>
      </c>
      <c r="P190" s="424"/>
    </row>
    <row r="191" spans="1:16" ht="24" hidden="1" x14ac:dyDescent="0.25">
      <c r="A191" s="513">
        <v>4310</v>
      </c>
      <c r="B191" s="63" t="s">
        <v>200</v>
      </c>
      <c r="C191" s="353">
        <f t="shared" si="165"/>
        <v>0</v>
      </c>
      <c r="D191" s="64">
        <f t="shared" ref="D191:E191" si="188">SUM(D192:D192)</f>
        <v>0</v>
      </c>
      <c r="E191" s="132">
        <f t="shared" si="188"/>
        <v>0</v>
      </c>
      <c r="F191" s="146">
        <f>SUM(F192:F192)</f>
        <v>0</v>
      </c>
      <c r="G191" s="426">
        <f t="shared" ref="G191:N191" si="189">SUM(G192:G192)</f>
        <v>0</v>
      </c>
      <c r="H191" s="132">
        <f t="shared" si="189"/>
        <v>0</v>
      </c>
      <c r="I191" s="150">
        <f t="shared" si="189"/>
        <v>0</v>
      </c>
      <c r="J191" s="64">
        <f t="shared" si="189"/>
        <v>0</v>
      </c>
      <c r="K191" s="132">
        <f t="shared" si="189"/>
        <v>0</v>
      </c>
      <c r="L191" s="146">
        <f t="shared" si="189"/>
        <v>0</v>
      </c>
      <c r="M191" s="426">
        <f t="shared" si="189"/>
        <v>0</v>
      </c>
      <c r="N191" s="132">
        <f t="shared" si="189"/>
        <v>0</v>
      </c>
      <c r="O191" s="150">
        <f>SUM(O192:O192)</f>
        <v>0</v>
      </c>
      <c r="P191" s="427"/>
    </row>
    <row r="192" spans="1:16" ht="36" hidden="1" x14ac:dyDescent="0.25">
      <c r="A192" s="43">
        <v>4311</v>
      </c>
      <c r="B192" s="69" t="s">
        <v>201</v>
      </c>
      <c r="C192" s="358">
        <f t="shared" si="165"/>
        <v>0</v>
      </c>
      <c r="D192" s="417"/>
      <c r="E192" s="72"/>
      <c r="F192" s="137">
        <f>D192+E192</f>
        <v>0</v>
      </c>
      <c r="G192" s="418"/>
      <c r="H192" s="72"/>
      <c r="I192" s="136">
        <f>G192+H192</f>
        <v>0</v>
      </c>
      <c r="J192" s="417"/>
      <c r="K192" s="72"/>
      <c r="L192" s="137">
        <f>J192+K192</f>
        <v>0</v>
      </c>
      <c r="M192" s="418"/>
      <c r="N192" s="72"/>
      <c r="O192" s="136">
        <f>M192+N192</f>
        <v>0</v>
      </c>
      <c r="P192" s="419"/>
    </row>
    <row r="193" spans="1:16" s="25" customFormat="1" ht="24" hidden="1" x14ac:dyDescent="0.25">
      <c r="A193" s="171"/>
      <c r="B193" s="20" t="s">
        <v>202</v>
      </c>
      <c r="C193" s="405">
        <f t="shared" si="165"/>
        <v>0</v>
      </c>
      <c r="D193" s="120">
        <f t="shared" ref="D193:E193" si="190">SUM(D194,D229,D268)</f>
        <v>0</v>
      </c>
      <c r="E193" s="121">
        <f t="shared" si="190"/>
        <v>0</v>
      </c>
      <c r="F193" s="122">
        <f>SUM(F194,F229,F268)</f>
        <v>0</v>
      </c>
      <c r="G193" s="406">
        <f t="shared" ref="G193:N193" si="191">SUM(G194,G229,G268)</f>
        <v>0</v>
      </c>
      <c r="H193" s="121">
        <f t="shared" si="191"/>
        <v>0</v>
      </c>
      <c r="I193" s="407">
        <f t="shared" si="191"/>
        <v>0</v>
      </c>
      <c r="J193" s="120">
        <f t="shared" si="191"/>
        <v>0</v>
      </c>
      <c r="K193" s="121">
        <f t="shared" si="191"/>
        <v>0</v>
      </c>
      <c r="L193" s="122">
        <f t="shared" si="191"/>
        <v>0</v>
      </c>
      <c r="M193" s="406">
        <f t="shared" si="191"/>
        <v>0</v>
      </c>
      <c r="N193" s="121">
        <f t="shared" si="191"/>
        <v>0</v>
      </c>
      <c r="O193" s="172">
        <f>SUM(O194,O229,O268)</f>
        <v>0</v>
      </c>
      <c r="P193" s="439"/>
    </row>
    <row r="194" spans="1:16" hidden="1" x14ac:dyDescent="0.25">
      <c r="A194" s="123">
        <v>5000</v>
      </c>
      <c r="B194" s="123" t="s">
        <v>203</v>
      </c>
      <c r="C194" s="409">
        <f t="shared" si="165"/>
        <v>0</v>
      </c>
      <c r="D194" s="124">
        <f t="shared" ref="D194:E194" si="192">D195+D203</f>
        <v>0</v>
      </c>
      <c r="E194" s="125">
        <f t="shared" si="192"/>
        <v>0</v>
      </c>
      <c r="F194" s="126">
        <f>F195+F203</f>
        <v>0</v>
      </c>
      <c r="G194" s="410">
        <f t="shared" ref="G194:N194" si="193">G195+G203</f>
        <v>0</v>
      </c>
      <c r="H194" s="125">
        <f t="shared" si="193"/>
        <v>0</v>
      </c>
      <c r="I194" s="157">
        <f t="shared" si="193"/>
        <v>0</v>
      </c>
      <c r="J194" s="124">
        <f t="shared" si="193"/>
        <v>0</v>
      </c>
      <c r="K194" s="125">
        <f t="shared" si="193"/>
        <v>0</v>
      </c>
      <c r="L194" s="126">
        <f t="shared" si="193"/>
        <v>0</v>
      </c>
      <c r="M194" s="410">
        <f t="shared" si="193"/>
        <v>0</v>
      </c>
      <c r="N194" s="125">
        <f t="shared" si="193"/>
        <v>0</v>
      </c>
      <c r="O194" s="157">
        <f>O195+O203</f>
        <v>0</v>
      </c>
      <c r="P194" s="411"/>
    </row>
    <row r="195" spans="1:16" hidden="1" x14ac:dyDescent="0.25">
      <c r="A195" s="55">
        <v>5100</v>
      </c>
      <c r="B195" s="127" t="s">
        <v>204</v>
      </c>
      <c r="C195" s="347">
        <f t="shared" si="165"/>
        <v>0</v>
      </c>
      <c r="D195" s="56">
        <f t="shared" ref="D195:E195" si="194">D196+D197+D200+D201+D202</f>
        <v>0</v>
      </c>
      <c r="E195" s="57">
        <f t="shared" si="194"/>
        <v>0</v>
      </c>
      <c r="F195" s="145">
        <f>F196+F197+F200+F201+F202</f>
        <v>0</v>
      </c>
      <c r="G195" s="412">
        <f t="shared" ref="G195:N195" si="195">G196+G197+G200+G201+G202</f>
        <v>0</v>
      </c>
      <c r="H195" s="57">
        <f t="shared" si="195"/>
        <v>0</v>
      </c>
      <c r="I195" s="144">
        <f t="shared" si="195"/>
        <v>0</v>
      </c>
      <c r="J195" s="56">
        <f t="shared" si="195"/>
        <v>0</v>
      </c>
      <c r="K195" s="57">
        <f t="shared" si="195"/>
        <v>0</v>
      </c>
      <c r="L195" s="145">
        <f t="shared" si="195"/>
        <v>0</v>
      </c>
      <c r="M195" s="412">
        <f t="shared" si="195"/>
        <v>0</v>
      </c>
      <c r="N195" s="57">
        <f t="shared" si="195"/>
        <v>0</v>
      </c>
      <c r="O195" s="144">
        <f>O196+O197+O200+O201+O202</f>
        <v>0</v>
      </c>
      <c r="P195" s="424"/>
    </row>
    <row r="196" spans="1:16" hidden="1" x14ac:dyDescent="0.25">
      <c r="A196" s="513">
        <v>5110</v>
      </c>
      <c r="B196" s="63" t="s">
        <v>205</v>
      </c>
      <c r="C196" s="353">
        <f t="shared" si="165"/>
        <v>0</v>
      </c>
      <c r="D196" s="377"/>
      <c r="E196" s="66"/>
      <c r="F196" s="134">
        <f>D196+E196</f>
        <v>0</v>
      </c>
      <c r="G196" s="376"/>
      <c r="H196" s="66"/>
      <c r="I196" s="133">
        <f>G196+H196</f>
        <v>0</v>
      </c>
      <c r="J196" s="377"/>
      <c r="K196" s="66"/>
      <c r="L196" s="134">
        <f>J196+K196</f>
        <v>0</v>
      </c>
      <c r="M196" s="376"/>
      <c r="N196" s="66"/>
      <c r="O196" s="133">
        <f>M196+N196</f>
        <v>0</v>
      </c>
      <c r="P196" s="416"/>
    </row>
    <row r="197" spans="1:16" ht="24" hidden="1" x14ac:dyDescent="0.25">
      <c r="A197" s="138">
        <v>5120</v>
      </c>
      <c r="B197" s="69" t="s">
        <v>206</v>
      </c>
      <c r="C197" s="358">
        <f t="shared" si="165"/>
        <v>0</v>
      </c>
      <c r="D197" s="70">
        <f t="shared" ref="D197:E197" si="196">D198+D199</f>
        <v>0</v>
      </c>
      <c r="E197" s="135">
        <f t="shared" si="196"/>
        <v>0</v>
      </c>
      <c r="F197" s="140">
        <f>F198+F199</f>
        <v>0</v>
      </c>
      <c r="G197" s="420">
        <f t="shared" ref="G197:O197" si="197">G198+G199</f>
        <v>0</v>
      </c>
      <c r="H197" s="135">
        <f t="shared" si="197"/>
        <v>0</v>
      </c>
      <c r="I197" s="139">
        <f t="shared" si="197"/>
        <v>0</v>
      </c>
      <c r="J197" s="70">
        <f t="shared" si="197"/>
        <v>0</v>
      </c>
      <c r="K197" s="135">
        <f t="shared" si="197"/>
        <v>0</v>
      </c>
      <c r="L197" s="140">
        <f t="shared" si="197"/>
        <v>0</v>
      </c>
      <c r="M197" s="420">
        <f t="shared" si="197"/>
        <v>0</v>
      </c>
      <c r="N197" s="135">
        <f t="shared" si="197"/>
        <v>0</v>
      </c>
      <c r="O197" s="139">
        <f t="shared" si="197"/>
        <v>0</v>
      </c>
      <c r="P197" s="421"/>
    </row>
    <row r="198" spans="1:16" hidden="1" x14ac:dyDescent="0.25">
      <c r="A198" s="43">
        <v>5121</v>
      </c>
      <c r="B198" s="69" t="s">
        <v>207</v>
      </c>
      <c r="C198" s="358">
        <f t="shared" si="165"/>
        <v>0</v>
      </c>
      <c r="D198" s="417"/>
      <c r="E198" s="72"/>
      <c r="F198" s="137">
        <f t="shared" ref="F198:F202" si="198">D198+E198</f>
        <v>0</v>
      </c>
      <c r="G198" s="418"/>
      <c r="H198" s="72"/>
      <c r="I198" s="136">
        <f t="shared" ref="I198:I202" si="199">G198+H198</f>
        <v>0</v>
      </c>
      <c r="J198" s="417"/>
      <c r="K198" s="72"/>
      <c r="L198" s="137">
        <f t="shared" ref="L198:L202" si="200">J198+K198</f>
        <v>0</v>
      </c>
      <c r="M198" s="418"/>
      <c r="N198" s="72"/>
      <c r="O198" s="136">
        <f t="shared" ref="O198:O202" si="201">M198+N198</f>
        <v>0</v>
      </c>
      <c r="P198" s="419"/>
    </row>
    <row r="199" spans="1:16" ht="24" hidden="1" x14ac:dyDescent="0.25">
      <c r="A199" s="43">
        <v>5129</v>
      </c>
      <c r="B199" s="69" t="s">
        <v>208</v>
      </c>
      <c r="C199" s="358">
        <f t="shared" si="165"/>
        <v>0</v>
      </c>
      <c r="D199" s="417"/>
      <c r="E199" s="72"/>
      <c r="F199" s="137">
        <f t="shared" si="198"/>
        <v>0</v>
      </c>
      <c r="G199" s="418"/>
      <c r="H199" s="72"/>
      <c r="I199" s="136">
        <f t="shared" si="199"/>
        <v>0</v>
      </c>
      <c r="J199" s="417"/>
      <c r="K199" s="72"/>
      <c r="L199" s="137">
        <f t="shared" si="200"/>
        <v>0</v>
      </c>
      <c r="M199" s="418"/>
      <c r="N199" s="72"/>
      <c r="O199" s="136">
        <f t="shared" si="201"/>
        <v>0</v>
      </c>
      <c r="P199" s="419"/>
    </row>
    <row r="200" spans="1:16" hidden="1" x14ac:dyDescent="0.25">
      <c r="A200" s="138">
        <v>5130</v>
      </c>
      <c r="B200" s="69" t="s">
        <v>209</v>
      </c>
      <c r="C200" s="358">
        <f t="shared" si="165"/>
        <v>0</v>
      </c>
      <c r="D200" s="417"/>
      <c r="E200" s="72"/>
      <c r="F200" s="137">
        <f t="shared" si="198"/>
        <v>0</v>
      </c>
      <c r="G200" s="418"/>
      <c r="H200" s="72"/>
      <c r="I200" s="136">
        <f t="shared" si="199"/>
        <v>0</v>
      </c>
      <c r="J200" s="417"/>
      <c r="K200" s="72"/>
      <c r="L200" s="137">
        <f t="shared" si="200"/>
        <v>0</v>
      </c>
      <c r="M200" s="418"/>
      <c r="N200" s="72"/>
      <c r="O200" s="136">
        <f t="shared" si="201"/>
        <v>0</v>
      </c>
      <c r="P200" s="419"/>
    </row>
    <row r="201" spans="1:16" hidden="1" x14ac:dyDescent="0.25">
      <c r="A201" s="138">
        <v>5140</v>
      </c>
      <c r="B201" s="69" t="s">
        <v>210</v>
      </c>
      <c r="C201" s="358">
        <f t="shared" si="165"/>
        <v>0</v>
      </c>
      <c r="D201" s="417"/>
      <c r="E201" s="72"/>
      <c r="F201" s="137">
        <f t="shared" si="198"/>
        <v>0</v>
      </c>
      <c r="G201" s="418"/>
      <c r="H201" s="72"/>
      <c r="I201" s="136">
        <f t="shared" si="199"/>
        <v>0</v>
      </c>
      <c r="J201" s="417"/>
      <c r="K201" s="72"/>
      <c r="L201" s="137">
        <f t="shared" si="200"/>
        <v>0</v>
      </c>
      <c r="M201" s="418"/>
      <c r="N201" s="72"/>
      <c r="O201" s="136">
        <f t="shared" si="201"/>
        <v>0</v>
      </c>
      <c r="P201" s="419"/>
    </row>
    <row r="202" spans="1:16" ht="24" hidden="1" x14ac:dyDescent="0.25">
      <c r="A202" s="138">
        <v>5170</v>
      </c>
      <c r="B202" s="69" t="s">
        <v>211</v>
      </c>
      <c r="C202" s="358">
        <f t="shared" si="165"/>
        <v>0</v>
      </c>
      <c r="D202" s="417"/>
      <c r="E202" s="72"/>
      <c r="F202" s="137">
        <f t="shared" si="198"/>
        <v>0</v>
      </c>
      <c r="G202" s="418"/>
      <c r="H202" s="72"/>
      <c r="I202" s="136">
        <f t="shared" si="199"/>
        <v>0</v>
      </c>
      <c r="J202" s="417"/>
      <c r="K202" s="72"/>
      <c r="L202" s="137">
        <f t="shared" si="200"/>
        <v>0</v>
      </c>
      <c r="M202" s="418"/>
      <c r="N202" s="72"/>
      <c r="O202" s="136">
        <f t="shared" si="201"/>
        <v>0</v>
      </c>
      <c r="P202" s="419"/>
    </row>
    <row r="203" spans="1:16" hidden="1" x14ac:dyDescent="0.25">
      <c r="A203" s="55">
        <v>5200</v>
      </c>
      <c r="B203" s="127" t="s">
        <v>212</v>
      </c>
      <c r="C203" s="347">
        <f t="shared" si="165"/>
        <v>0</v>
      </c>
      <c r="D203" s="56">
        <f t="shared" ref="D203:E203" si="202">D204+D214+D215+D224+D225+D226+D228</f>
        <v>0</v>
      </c>
      <c r="E203" s="57">
        <f t="shared" si="202"/>
        <v>0</v>
      </c>
      <c r="F203" s="145">
        <f>F204+F214+F215+F224+F225+F226+F228</f>
        <v>0</v>
      </c>
      <c r="G203" s="412">
        <f t="shared" ref="G203:O203" si="203">G204+G214+G215+G224+G225+G226+G228</f>
        <v>0</v>
      </c>
      <c r="H203" s="57">
        <f t="shared" si="203"/>
        <v>0</v>
      </c>
      <c r="I203" s="144">
        <f t="shared" si="203"/>
        <v>0</v>
      </c>
      <c r="J203" s="56">
        <f t="shared" si="203"/>
        <v>0</v>
      </c>
      <c r="K203" s="57">
        <f t="shared" si="203"/>
        <v>0</v>
      </c>
      <c r="L203" s="145">
        <f t="shared" si="203"/>
        <v>0</v>
      </c>
      <c r="M203" s="412">
        <f t="shared" si="203"/>
        <v>0</v>
      </c>
      <c r="N203" s="57">
        <f t="shared" si="203"/>
        <v>0</v>
      </c>
      <c r="O203" s="144">
        <f t="shared" si="203"/>
        <v>0</v>
      </c>
      <c r="P203" s="424"/>
    </row>
    <row r="204" spans="1:16" hidden="1" x14ac:dyDescent="0.25">
      <c r="A204" s="129">
        <v>5210</v>
      </c>
      <c r="B204" s="93" t="s">
        <v>213</v>
      </c>
      <c r="C204" s="390">
        <f t="shared" si="165"/>
        <v>0</v>
      </c>
      <c r="D204" s="99">
        <f>SUM(D205:D213)</f>
        <v>0</v>
      </c>
      <c r="E204" s="100">
        <f>SUM(E205:E213)</f>
        <v>0</v>
      </c>
      <c r="F204" s="131">
        <f t="shared" ref="F204:N204" si="204">SUM(F205:F213)</f>
        <v>0</v>
      </c>
      <c r="G204" s="414">
        <f t="shared" si="204"/>
        <v>0</v>
      </c>
      <c r="H204" s="100">
        <f t="shared" si="204"/>
        <v>0</v>
      </c>
      <c r="I204" s="130">
        <f t="shared" si="204"/>
        <v>0</v>
      </c>
      <c r="J204" s="99">
        <f t="shared" si="204"/>
        <v>0</v>
      </c>
      <c r="K204" s="100">
        <f t="shared" si="204"/>
        <v>0</v>
      </c>
      <c r="L204" s="131">
        <f t="shared" si="204"/>
        <v>0</v>
      </c>
      <c r="M204" s="414">
        <f t="shared" si="204"/>
        <v>0</v>
      </c>
      <c r="N204" s="100">
        <f t="shared" si="204"/>
        <v>0</v>
      </c>
      <c r="O204" s="130">
        <f>SUM(O205:O213)</f>
        <v>0</v>
      </c>
      <c r="P204" s="415"/>
    </row>
    <row r="205" spans="1:16" hidden="1" x14ac:dyDescent="0.25">
      <c r="A205" s="37">
        <v>5211</v>
      </c>
      <c r="B205" s="63" t="s">
        <v>214</v>
      </c>
      <c r="C205" s="353">
        <f t="shared" si="165"/>
        <v>0</v>
      </c>
      <c r="D205" s="377"/>
      <c r="E205" s="66"/>
      <c r="F205" s="134">
        <f t="shared" ref="F205:F214" si="205">D205+E205</f>
        <v>0</v>
      </c>
      <c r="G205" s="376"/>
      <c r="H205" s="66"/>
      <c r="I205" s="133">
        <f t="shared" ref="I205:I214" si="206">G205+H205</f>
        <v>0</v>
      </c>
      <c r="J205" s="377"/>
      <c r="K205" s="66"/>
      <c r="L205" s="134">
        <f t="shared" ref="L205:L214" si="207">J205+K205</f>
        <v>0</v>
      </c>
      <c r="M205" s="376"/>
      <c r="N205" s="66"/>
      <c r="O205" s="133">
        <f t="shared" ref="O205:O214" si="208">M205+N205</f>
        <v>0</v>
      </c>
      <c r="P205" s="416"/>
    </row>
    <row r="206" spans="1:16" hidden="1" x14ac:dyDescent="0.25">
      <c r="A206" s="43">
        <v>5212</v>
      </c>
      <c r="B206" s="69" t="s">
        <v>215</v>
      </c>
      <c r="C206" s="358">
        <f t="shared" si="165"/>
        <v>0</v>
      </c>
      <c r="D206" s="417"/>
      <c r="E206" s="72"/>
      <c r="F206" s="137">
        <f t="shared" si="205"/>
        <v>0</v>
      </c>
      <c r="G206" s="418"/>
      <c r="H206" s="72"/>
      <c r="I206" s="136">
        <f t="shared" si="206"/>
        <v>0</v>
      </c>
      <c r="J206" s="417"/>
      <c r="K206" s="72"/>
      <c r="L206" s="137">
        <f t="shared" si="207"/>
        <v>0</v>
      </c>
      <c r="M206" s="418"/>
      <c r="N206" s="72"/>
      <c r="O206" s="136">
        <f t="shared" si="208"/>
        <v>0</v>
      </c>
      <c r="P206" s="419"/>
    </row>
    <row r="207" spans="1:16" hidden="1" x14ac:dyDescent="0.25">
      <c r="A207" s="43">
        <v>5213</v>
      </c>
      <c r="B207" s="69" t="s">
        <v>216</v>
      </c>
      <c r="C207" s="358">
        <f t="shared" si="165"/>
        <v>0</v>
      </c>
      <c r="D207" s="417"/>
      <c r="E207" s="72"/>
      <c r="F207" s="137">
        <f t="shared" si="205"/>
        <v>0</v>
      </c>
      <c r="G207" s="418"/>
      <c r="H207" s="72"/>
      <c r="I207" s="136">
        <f t="shared" si="206"/>
        <v>0</v>
      </c>
      <c r="J207" s="417"/>
      <c r="K207" s="72"/>
      <c r="L207" s="137">
        <f t="shared" si="207"/>
        <v>0</v>
      </c>
      <c r="M207" s="418"/>
      <c r="N207" s="72"/>
      <c r="O207" s="136">
        <f t="shared" si="208"/>
        <v>0</v>
      </c>
      <c r="P207" s="419"/>
    </row>
    <row r="208" spans="1:16" hidden="1" x14ac:dyDescent="0.25">
      <c r="A208" s="43">
        <v>5214</v>
      </c>
      <c r="B208" s="69" t="s">
        <v>217</v>
      </c>
      <c r="C208" s="358">
        <f t="shared" si="165"/>
        <v>0</v>
      </c>
      <c r="D208" s="417"/>
      <c r="E208" s="72"/>
      <c r="F208" s="137">
        <f t="shared" si="205"/>
        <v>0</v>
      </c>
      <c r="G208" s="418"/>
      <c r="H208" s="72"/>
      <c r="I208" s="136">
        <f t="shared" si="206"/>
        <v>0</v>
      </c>
      <c r="J208" s="417"/>
      <c r="K208" s="72"/>
      <c r="L208" s="137">
        <f t="shared" si="207"/>
        <v>0</v>
      </c>
      <c r="M208" s="418"/>
      <c r="N208" s="72"/>
      <c r="O208" s="136">
        <f t="shared" si="208"/>
        <v>0</v>
      </c>
      <c r="P208" s="419"/>
    </row>
    <row r="209" spans="1:16" hidden="1" x14ac:dyDescent="0.25">
      <c r="A209" s="43">
        <v>5215</v>
      </c>
      <c r="B209" s="69" t="s">
        <v>218</v>
      </c>
      <c r="C209" s="358">
        <f t="shared" si="165"/>
        <v>0</v>
      </c>
      <c r="D209" s="417"/>
      <c r="E209" s="72"/>
      <c r="F209" s="137">
        <f t="shared" si="205"/>
        <v>0</v>
      </c>
      <c r="G209" s="418"/>
      <c r="H209" s="72"/>
      <c r="I209" s="136">
        <f t="shared" si="206"/>
        <v>0</v>
      </c>
      <c r="J209" s="417"/>
      <c r="K209" s="72"/>
      <c r="L209" s="137">
        <f t="shared" si="207"/>
        <v>0</v>
      </c>
      <c r="M209" s="418"/>
      <c r="N209" s="72"/>
      <c r="O209" s="136">
        <f t="shared" si="208"/>
        <v>0</v>
      </c>
      <c r="P209" s="419"/>
    </row>
    <row r="210" spans="1:16" ht="24" hidden="1" x14ac:dyDescent="0.25">
      <c r="A210" s="43">
        <v>5216</v>
      </c>
      <c r="B210" s="69" t="s">
        <v>219</v>
      </c>
      <c r="C210" s="358">
        <f t="shared" si="165"/>
        <v>0</v>
      </c>
      <c r="D210" s="417"/>
      <c r="E210" s="72"/>
      <c r="F210" s="137">
        <f t="shared" si="205"/>
        <v>0</v>
      </c>
      <c r="G210" s="418"/>
      <c r="H210" s="72"/>
      <c r="I210" s="136">
        <f t="shared" si="206"/>
        <v>0</v>
      </c>
      <c r="J210" s="417"/>
      <c r="K210" s="72"/>
      <c r="L210" s="137">
        <f t="shared" si="207"/>
        <v>0</v>
      </c>
      <c r="M210" s="418"/>
      <c r="N210" s="72"/>
      <c r="O210" s="136">
        <f t="shared" si="208"/>
        <v>0</v>
      </c>
      <c r="P210" s="419"/>
    </row>
    <row r="211" spans="1:16" hidden="1" x14ac:dyDescent="0.25">
      <c r="A211" s="43">
        <v>5217</v>
      </c>
      <c r="B211" s="69" t="s">
        <v>220</v>
      </c>
      <c r="C211" s="358">
        <f t="shared" si="165"/>
        <v>0</v>
      </c>
      <c r="D211" s="417"/>
      <c r="E211" s="72"/>
      <c r="F211" s="137">
        <f t="shared" si="205"/>
        <v>0</v>
      </c>
      <c r="G211" s="418"/>
      <c r="H211" s="72"/>
      <c r="I211" s="136">
        <f t="shared" si="206"/>
        <v>0</v>
      </c>
      <c r="J211" s="417"/>
      <c r="K211" s="72"/>
      <c r="L211" s="137">
        <f t="shared" si="207"/>
        <v>0</v>
      </c>
      <c r="M211" s="418"/>
      <c r="N211" s="72"/>
      <c r="O211" s="136">
        <f t="shared" si="208"/>
        <v>0</v>
      </c>
      <c r="P211" s="419"/>
    </row>
    <row r="212" spans="1:16" hidden="1" x14ac:dyDescent="0.25">
      <c r="A212" s="43">
        <v>5218</v>
      </c>
      <c r="B212" s="69" t="s">
        <v>221</v>
      </c>
      <c r="C212" s="358">
        <f t="shared" si="165"/>
        <v>0</v>
      </c>
      <c r="D212" s="417"/>
      <c r="E212" s="72"/>
      <c r="F212" s="137">
        <f t="shared" si="205"/>
        <v>0</v>
      </c>
      <c r="G212" s="418"/>
      <c r="H212" s="72"/>
      <c r="I212" s="136">
        <f t="shared" si="206"/>
        <v>0</v>
      </c>
      <c r="J212" s="417"/>
      <c r="K212" s="72"/>
      <c r="L212" s="137">
        <f t="shared" si="207"/>
        <v>0</v>
      </c>
      <c r="M212" s="418"/>
      <c r="N212" s="72"/>
      <c r="O212" s="136">
        <f t="shared" si="208"/>
        <v>0</v>
      </c>
      <c r="P212" s="419"/>
    </row>
    <row r="213" spans="1:16" hidden="1" x14ac:dyDescent="0.25">
      <c r="A213" s="43">
        <v>5219</v>
      </c>
      <c r="B213" s="69" t="s">
        <v>222</v>
      </c>
      <c r="C213" s="358">
        <f t="shared" si="165"/>
        <v>0</v>
      </c>
      <c r="D213" s="417"/>
      <c r="E213" s="72"/>
      <c r="F213" s="137">
        <f t="shared" si="205"/>
        <v>0</v>
      </c>
      <c r="G213" s="418"/>
      <c r="H213" s="72"/>
      <c r="I213" s="136">
        <f t="shared" si="206"/>
        <v>0</v>
      </c>
      <c r="J213" s="417"/>
      <c r="K213" s="72"/>
      <c r="L213" s="137">
        <f t="shared" si="207"/>
        <v>0</v>
      </c>
      <c r="M213" s="418"/>
      <c r="N213" s="72"/>
      <c r="O213" s="136">
        <f t="shared" si="208"/>
        <v>0</v>
      </c>
      <c r="P213" s="419"/>
    </row>
    <row r="214" spans="1:16" ht="13.5" hidden="1" customHeight="1" x14ac:dyDescent="0.25">
      <c r="A214" s="138">
        <v>5220</v>
      </c>
      <c r="B214" s="69" t="s">
        <v>223</v>
      </c>
      <c r="C214" s="358">
        <f t="shared" si="165"/>
        <v>0</v>
      </c>
      <c r="D214" s="417"/>
      <c r="E214" s="72"/>
      <c r="F214" s="137">
        <f t="shared" si="205"/>
        <v>0</v>
      </c>
      <c r="G214" s="418"/>
      <c r="H214" s="72"/>
      <c r="I214" s="136">
        <f t="shared" si="206"/>
        <v>0</v>
      </c>
      <c r="J214" s="417"/>
      <c r="K214" s="72"/>
      <c r="L214" s="137">
        <f t="shared" si="207"/>
        <v>0</v>
      </c>
      <c r="M214" s="418"/>
      <c r="N214" s="72"/>
      <c r="O214" s="136">
        <f t="shared" si="208"/>
        <v>0</v>
      </c>
      <c r="P214" s="419"/>
    </row>
    <row r="215" spans="1:16" hidden="1" x14ac:dyDescent="0.25">
      <c r="A215" s="138">
        <v>5230</v>
      </c>
      <c r="B215" s="69" t="s">
        <v>224</v>
      </c>
      <c r="C215" s="358">
        <f t="shared" si="165"/>
        <v>0</v>
      </c>
      <c r="D215" s="70">
        <f t="shared" ref="D215:E215" si="209">SUM(D216:D223)</f>
        <v>0</v>
      </c>
      <c r="E215" s="135">
        <f t="shared" si="209"/>
        <v>0</v>
      </c>
      <c r="F215" s="140">
        <f>SUM(F216:F223)</f>
        <v>0</v>
      </c>
      <c r="G215" s="420">
        <f t="shared" ref="G215:N215" si="210">SUM(G216:G223)</f>
        <v>0</v>
      </c>
      <c r="H215" s="135">
        <f t="shared" si="210"/>
        <v>0</v>
      </c>
      <c r="I215" s="139">
        <f t="shared" si="210"/>
        <v>0</v>
      </c>
      <c r="J215" s="70">
        <f t="shared" si="210"/>
        <v>0</v>
      </c>
      <c r="K215" s="135">
        <f t="shared" si="210"/>
        <v>0</v>
      </c>
      <c r="L215" s="140">
        <f t="shared" si="210"/>
        <v>0</v>
      </c>
      <c r="M215" s="420">
        <f t="shared" si="210"/>
        <v>0</v>
      </c>
      <c r="N215" s="135">
        <f t="shared" si="210"/>
        <v>0</v>
      </c>
      <c r="O215" s="139">
        <f>SUM(O216:O223)</f>
        <v>0</v>
      </c>
      <c r="P215" s="421"/>
    </row>
    <row r="216" spans="1:16" hidden="1" x14ac:dyDescent="0.25">
      <c r="A216" s="43">
        <v>5231</v>
      </c>
      <c r="B216" s="69" t="s">
        <v>225</v>
      </c>
      <c r="C216" s="358">
        <f t="shared" si="165"/>
        <v>0</v>
      </c>
      <c r="D216" s="417"/>
      <c r="E216" s="72"/>
      <c r="F216" s="137">
        <f t="shared" ref="F216:F225" si="211">D216+E216</f>
        <v>0</v>
      </c>
      <c r="G216" s="418"/>
      <c r="H216" s="72"/>
      <c r="I216" s="136">
        <f t="shared" ref="I216:I225" si="212">G216+H216</f>
        <v>0</v>
      </c>
      <c r="J216" s="417"/>
      <c r="K216" s="72"/>
      <c r="L216" s="137">
        <f t="shared" ref="L216:L225" si="213">J216+K216</f>
        <v>0</v>
      </c>
      <c r="M216" s="418"/>
      <c r="N216" s="72"/>
      <c r="O216" s="136">
        <f t="shared" ref="O216:O225" si="214">M216+N216</f>
        <v>0</v>
      </c>
      <c r="P216" s="419"/>
    </row>
    <row r="217" spans="1:16" hidden="1" x14ac:dyDescent="0.25">
      <c r="A217" s="43">
        <v>5232</v>
      </c>
      <c r="B217" s="69" t="s">
        <v>226</v>
      </c>
      <c r="C217" s="358">
        <f t="shared" si="165"/>
        <v>0</v>
      </c>
      <c r="D217" s="417"/>
      <c r="E217" s="72"/>
      <c r="F217" s="137">
        <f t="shared" si="211"/>
        <v>0</v>
      </c>
      <c r="G217" s="418"/>
      <c r="H217" s="72"/>
      <c r="I217" s="136">
        <f t="shared" si="212"/>
        <v>0</v>
      </c>
      <c r="J217" s="417"/>
      <c r="K217" s="72"/>
      <c r="L217" s="137">
        <f t="shared" si="213"/>
        <v>0</v>
      </c>
      <c r="M217" s="418"/>
      <c r="N217" s="72"/>
      <c r="O217" s="136">
        <f t="shared" si="214"/>
        <v>0</v>
      </c>
      <c r="P217" s="419"/>
    </row>
    <row r="218" spans="1:16" hidden="1" x14ac:dyDescent="0.25">
      <c r="A218" s="43">
        <v>5233</v>
      </c>
      <c r="B218" s="69" t="s">
        <v>227</v>
      </c>
      <c r="C218" s="358">
        <f t="shared" si="165"/>
        <v>0</v>
      </c>
      <c r="D218" s="417"/>
      <c r="E218" s="72"/>
      <c r="F218" s="137">
        <f t="shared" si="211"/>
        <v>0</v>
      </c>
      <c r="G218" s="418"/>
      <c r="H218" s="72"/>
      <c r="I218" s="136">
        <f t="shared" si="212"/>
        <v>0</v>
      </c>
      <c r="J218" s="417"/>
      <c r="K218" s="72"/>
      <c r="L218" s="137">
        <f t="shared" si="213"/>
        <v>0</v>
      </c>
      <c r="M218" s="418"/>
      <c r="N218" s="72"/>
      <c r="O218" s="136">
        <f t="shared" si="214"/>
        <v>0</v>
      </c>
      <c r="P218" s="419"/>
    </row>
    <row r="219" spans="1:16" ht="24" hidden="1" x14ac:dyDescent="0.25">
      <c r="A219" s="43">
        <v>5234</v>
      </c>
      <c r="B219" s="69" t="s">
        <v>228</v>
      </c>
      <c r="C219" s="358">
        <f t="shared" si="165"/>
        <v>0</v>
      </c>
      <c r="D219" s="417"/>
      <c r="E219" s="72"/>
      <c r="F219" s="137">
        <f t="shared" si="211"/>
        <v>0</v>
      </c>
      <c r="G219" s="418"/>
      <c r="H219" s="72"/>
      <c r="I219" s="136">
        <f t="shared" si="212"/>
        <v>0</v>
      </c>
      <c r="J219" s="417"/>
      <c r="K219" s="72"/>
      <c r="L219" s="137">
        <f t="shared" si="213"/>
        <v>0</v>
      </c>
      <c r="M219" s="418"/>
      <c r="N219" s="72"/>
      <c r="O219" s="136">
        <f t="shared" si="214"/>
        <v>0</v>
      </c>
      <c r="P219" s="419"/>
    </row>
    <row r="220" spans="1:16" ht="14.25" hidden="1" customHeight="1" x14ac:dyDescent="0.25">
      <c r="A220" s="43">
        <v>5236</v>
      </c>
      <c r="B220" s="69" t="s">
        <v>229</v>
      </c>
      <c r="C220" s="358">
        <f t="shared" si="165"/>
        <v>0</v>
      </c>
      <c r="D220" s="417"/>
      <c r="E220" s="72"/>
      <c r="F220" s="137">
        <f t="shared" si="211"/>
        <v>0</v>
      </c>
      <c r="G220" s="418"/>
      <c r="H220" s="72"/>
      <c r="I220" s="136">
        <f t="shared" si="212"/>
        <v>0</v>
      </c>
      <c r="J220" s="417"/>
      <c r="K220" s="72"/>
      <c r="L220" s="137">
        <f t="shared" si="213"/>
        <v>0</v>
      </c>
      <c r="M220" s="418"/>
      <c r="N220" s="72"/>
      <c r="O220" s="136">
        <f t="shared" si="214"/>
        <v>0</v>
      </c>
      <c r="P220" s="419"/>
    </row>
    <row r="221" spans="1:16" ht="14.25" hidden="1" customHeight="1" x14ac:dyDescent="0.25">
      <c r="A221" s="43">
        <v>5237</v>
      </c>
      <c r="B221" s="69" t="s">
        <v>230</v>
      </c>
      <c r="C221" s="358">
        <f t="shared" si="165"/>
        <v>0</v>
      </c>
      <c r="D221" s="417"/>
      <c r="E221" s="72"/>
      <c r="F221" s="137">
        <f t="shared" si="211"/>
        <v>0</v>
      </c>
      <c r="G221" s="418"/>
      <c r="H221" s="72"/>
      <c r="I221" s="136">
        <f t="shared" si="212"/>
        <v>0</v>
      </c>
      <c r="J221" s="417"/>
      <c r="K221" s="72"/>
      <c r="L221" s="137">
        <f t="shared" si="213"/>
        <v>0</v>
      </c>
      <c r="M221" s="418"/>
      <c r="N221" s="72"/>
      <c r="O221" s="136">
        <f t="shared" si="214"/>
        <v>0</v>
      </c>
      <c r="P221" s="419"/>
    </row>
    <row r="222" spans="1:16" ht="24" hidden="1" x14ac:dyDescent="0.25">
      <c r="A222" s="43">
        <v>5238</v>
      </c>
      <c r="B222" s="69" t="s">
        <v>231</v>
      </c>
      <c r="C222" s="358">
        <f t="shared" si="165"/>
        <v>0</v>
      </c>
      <c r="D222" s="417"/>
      <c r="E222" s="72"/>
      <c r="F222" s="137">
        <f t="shared" si="211"/>
        <v>0</v>
      </c>
      <c r="G222" s="418"/>
      <c r="H222" s="72"/>
      <c r="I222" s="136">
        <f t="shared" si="212"/>
        <v>0</v>
      </c>
      <c r="J222" s="417"/>
      <c r="K222" s="72"/>
      <c r="L222" s="137">
        <f t="shared" si="213"/>
        <v>0</v>
      </c>
      <c r="M222" s="418"/>
      <c r="N222" s="72"/>
      <c r="O222" s="136">
        <f t="shared" si="214"/>
        <v>0</v>
      </c>
      <c r="P222" s="419"/>
    </row>
    <row r="223" spans="1:16" ht="24" hidden="1" x14ac:dyDescent="0.25">
      <c r="A223" s="43">
        <v>5239</v>
      </c>
      <c r="B223" s="69" t="s">
        <v>232</v>
      </c>
      <c r="C223" s="358">
        <f t="shared" si="165"/>
        <v>0</v>
      </c>
      <c r="D223" s="417"/>
      <c r="E223" s="72"/>
      <c r="F223" s="137">
        <f t="shared" si="211"/>
        <v>0</v>
      </c>
      <c r="G223" s="418"/>
      <c r="H223" s="72"/>
      <c r="I223" s="136">
        <f t="shared" si="212"/>
        <v>0</v>
      </c>
      <c r="J223" s="417"/>
      <c r="K223" s="72"/>
      <c r="L223" s="137">
        <f t="shared" si="213"/>
        <v>0</v>
      </c>
      <c r="M223" s="418"/>
      <c r="N223" s="72"/>
      <c r="O223" s="136">
        <f t="shared" si="214"/>
        <v>0</v>
      </c>
      <c r="P223" s="419"/>
    </row>
    <row r="224" spans="1:16" ht="24" hidden="1" x14ac:dyDescent="0.25">
      <c r="A224" s="138">
        <v>5240</v>
      </c>
      <c r="B224" s="69" t="s">
        <v>233</v>
      </c>
      <c r="C224" s="358">
        <f t="shared" si="165"/>
        <v>0</v>
      </c>
      <c r="D224" s="417"/>
      <c r="E224" s="72"/>
      <c r="F224" s="137">
        <f t="shared" si="211"/>
        <v>0</v>
      </c>
      <c r="G224" s="418"/>
      <c r="H224" s="72"/>
      <c r="I224" s="136">
        <f t="shared" si="212"/>
        <v>0</v>
      </c>
      <c r="J224" s="417"/>
      <c r="K224" s="72"/>
      <c r="L224" s="137">
        <f t="shared" si="213"/>
        <v>0</v>
      </c>
      <c r="M224" s="418"/>
      <c r="N224" s="72"/>
      <c r="O224" s="136">
        <f t="shared" si="214"/>
        <v>0</v>
      </c>
      <c r="P224" s="419"/>
    </row>
    <row r="225" spans="1:16" hidden="1" x14ac:dyDescent="0.25">
      <c r="A225" s="138">
        <v>5250</v>
      </c>
      <c r="B225" s="69" t="s">
        <v>234</v>
      </c>
      <c r="C225" s="358">
        <f t="shared" si="165"/>
        <v>0</v>
      </c>
      <c r="D225" s="417"/>
      <c r="E225" s="72"/>
      <c r="F225" s="137">
        <f t="shared" si="211"/>
        <v>0</v>
      </c>
      <c r="G225" s="418"/>
      <c r="H225" s="72"/>
      <c r="I225" s="136">
        <f t="shared" si="212"/>
        <v>0</v>
      </c>
      <c r="J225" s="417"/>
      <c r="K225" s="72"/>
      <c r="L225" s="137">
        <f t="shared" si="213"/>
        <v>0</v>
      </c>
      <c r="M225" s="418"/>
      <c r="N225" s="72"/>
      <c r="O225" s="136">
        <f t="shared" si="214"/>
        <v>0</v>
      </c>
      <c r="P225" s="419"/>
    </row>
    <row r="226" spans="1:16" hidden="1" x14ac:dyDescent="0.25">
      <c r="A226" s="138">
        <v>5260</v>
      </c>
      <c r="B226" s="69" t="s">
        <v>235</v>
      </c>
      <c r="C226" s="358">
        <f t="shared" si="165"/>
        <v>0</v>
      </c>
      <c r="D226" s="70">
        <f t="shared" ref="D226:E226" si="215">SUM(D227)</f>
        <v>0</v>
      </c>
      <c r="E226" s="135">
        <f t="shared" si="215"/>
        <v>0</v>
      </c>
      <c r="F226" s="140">
        <f>SUM(F227)</f>
        <v>0</v>
      </c>
      <c r="G226" s="420">
        <f t="shared" ref="G226:N226" si="216">SUM(G227)</f>
        <v>0</v>
      </c>
      <c r="H226" s="135">
        <f t="shared" si="216"/>
        <v>0</v>
      </c>
      <c r="I226" s="139">
        <f t="shared" si="216"/>
        <v>0</v>
      </c>
      <c r="J226" s="70">
        <f t="shared" si="216"/>
        <v>0</v>
      </c>
      <c r="K226" s="135">
        <f t="shared" si="216"/>
        <v>0</v>
      </c>
      <c r="L226" s="140">
        <f t="shared" si="216"/>
        <v>0</v>
      </c>
      <c r="M226" s="420">
        <f t="shared" si="216"/>
        <v>0</v>
      </c>
      <c r="N226" s="135">
        <f t="shared" si="216"/>
        <v>0</v>
      </c>
      <c r="O226" s="139">
        <f>SUM(O227)</f>
        <v>0</v>
      </c>
      <c r="P226" s="421"/>
    </row>
    <row r="227" spans="1:16" ht="24" hidden="1" x14ac:dyDescent="0.25">
      <c r="A227" s="43">
        <v>5269</v>
      </c>
      <c r="B227" s="69" t="s">
        <v>236</v>
      </c>
      <c r="C227" s="358">
        <f t="shared" si="165"/>
        <v>0</v>
      </c>
      <c r="D227" s="417"/>
      <c r="E227" s="72"/>
      <c r="F227" s="137">
        <f t="shared" ref="F227:F228" si="217">D227+E227</f>
        <v>0</v>
      </c>
      <c r="G227" s="418"/>
      <c r="H227" s="72"/>
      <c r="I227" s="136">
        <f t="shared" ref="I227:I228" si="218">G227+H227</f>
        <v>0</v>
      </c>
      <c r="J227" s="417"/>
      <c r="K227" s="72"/>
      <c r="L227" s="137">
        <f t="shared" ref="L227:L228" si="219">J227+K227</f>
        <v>0</v>
      </c>
      <c r="M227" s="418"/>
      <c r="N227" s="72"/>
      <c r="O227" s="136">
        <f t="shared" ref="O227:O228" si="220">M227+N227</f>
        <v>0</v>
      </c>
      <c r="P227" s="419"/>
    </row>
    <row r="228" spans="1:16" ht="24" hidden="1" x14ac:dyDescent="0.25">
      <c r="A228" s="129">
        <v>5270</v>
      </c>
      <c r="B228" s="93" t="s">
        <v>237</v>
      </c>
      <c r="C228" s="390">
        <f t="shared" si="165"/>
        <v>0</v>
      </c>
      <c r="D228" s="391"/>
      <c r="E228" s="141"/>
      <c r="F228" s="143">
        <f t="shared" si="217"/>
        <v>0</v>
      </c>
      <c r="G228" s="422"/>
      <c r="H228" s="141"/>
      <c r="I228" s="142">
        <f t="shared" si="218"/>
        <v>0</v>
      </c>
      <c r="J228" s="391"/>
      <c r="K228" s="141"/>
      <c r="L228" s="143">
        <f t="shared" si="219"/>
        <v>0</v>
      </c>
      <c r="M228" s="422"/>
      <c r="N228" s="141"/>
      <c r="O228" s="142">
        <f t="shared" si="220"/>
        <v>0</v>
      </c>
      <c r="P228" s="423"/>
    </row>
    <row r="229" spans="1:16" hidden="1" x14ac:dyDescent="0.25">
      <c r="A229" s="123">
        <v>6000</v>
      </c>
      <c r="B229" s="123" t="s">
        <v>238</v>
      </c>
      <c r="C229" s="409">
        <f t="shared" si="165"/>
        <v>0</v>
      </c>
      <c r="D229" s="124">
        <f t="shared" ref="D229:E229" si="221">D230+D250+D258</f>
        <v>0</v>
      </c>
      <c r="E229" s="125">
        <f t="shared" si="221"/>
        <v>0</v>
      </c>
      <c r="F229" s="126">
        <f>F230+F250+F258</f>
        <v>0</v>
      </c>
      <c r="G229" s="410">
        <f t="shared" ref="G229:N229" si="222">G230+G250+G258</f>
        <v>0</v>
      </c>
      <c r="H229" s="125">
        <f t="shared" si="222"/>
        <v>0</v>
      </c>
      <c r="I229" s="157">
        <f t="shared" si="222"/>
        <v>0</v>
      </c>
      <c r="J229" s="124">
        <f t="shared" si="222"/>
        <v>0</v>
      </c>
      <c r="K229" s="125">
        <f t="shared" si="222"/>
        <v>0</v>
      </c>
      <c r="L229" s="126">
        <f t="shared" si="222"/>
        <v>0</v>
      </c>
      <c r="M229" s="410">
        <f t="shared" si="222"/>
        <v>0</v>
      </c>
      <c r="N229" s="125">
        <f t="shared" si="222"/>
        <v>0</v>
      </c>
      <c r="O229" s="157">
        <f>O230+O250+O258</f>
        <v>0</v>
      </c>
      <c r="P229" s="411"/>
    </row>
    <row r="230" spans="1:16" ht="14.25" hidden="1" customHeight="1" x14ac:dyDescent="0.25">
      <c r="A230" s="84">
        <v>6200</v>
      </c>
      <c r="B230" s="158" t="s">
        <v>239</v>
      </c>
      <c r="C230" s="437">
        <f t="shared" si="165"/>
        <v>0</v>
      </c>
      <c r="D230" s="167">
        <f t="shared" ref="D230:E230" si="223">SUM(D231,D232,D234,D237,D243,D244,D245)</f>
        <v>0</v>
      </c>
      <c r="E230" s="168">
        <f t="shared" si="223"/>
        <v>0</v>
      </c>
      <c r="F230" s="128">
        <f>SUM(F231,F232,F234,F237,F243,F244,F245)</f>
        <v>0</v>
      </c>
      <c r="G230" s="438">
        <f t="shared" ref="G230:N230" si="224">SUM(G231,G232,G234,G237,G243,G244,G245)</f>
        <v>0</v>
      </c>
      <c r="H230" s="168">
        <f t="shared" si="224"/>
        <v>0</v>
      </c>
      <c r="I230" s="159">
        <f t="shared" si="224"/>
        <v>0</v>
      </c>
      <c r="J230" s="167">
        <f t="shared" si="224"/>
        <v>0</v>
      </c>
      <c r="K230" s="168">
        <f t="shared" si="224"/>
        <v>0</v>
      </c>
      <c r="L230" s="128">
        <f t="shared" si="224"/>
        <v>0</v>
      </c>
      <c r="M230" s="438">
        <f t="shared" si="224"/>
        <v>0</v>
      </c>
      <c r="N230" s="168">
        <f t="shared" si="224"/>
        <v>0</v>
      </c>
      <c r="O230" s="159">
        <f>SUM(O231,O232,O234,O237,O243,O244,O245)</f>
        <v>0</v>
      </c>
      <c r="P230" s="413"/>
    </row>
    <row r="231" spans="1:16" ht="24" hidden="1" x14ac:dyDescent="0.25">
      <c r="A231" s="513">
        <v>6220</v>
      </c>
      <c r="B231" s="63" t="s">
        <v>240</v>
      </c>
      <c r="C231" s="353">
        <f t="shared" si="165"/>
        <v>0</v>
      </c>
      <c r="D231" s="377"/>
      <c r="E231" s="66"/>
      <c r="F231" s="134">
        <f>D231+E231</f>
        <v>0</v>
      </c>
      <c r="G231" s="376"/>
      <c r="H231" s="66"/>
      <c r="I231" s="133">
        <f>G231+H231</f>
        <v>0</v>
      </c>
      <c r="J231" s="377"/>
      <c r="K231" s="66"/>
      <c r="L231" s="134">
        <f>J231+K231</f>
        <v>0</v>
      </c>
      <c r="M231" s="376"/>
      <c r="N231" s="66"/>
      <c r="O231" s="133">
        <f>M231+N231</f>
        <v>0</v>
      </c>
      <c r="P231" s="416"/>
    </row>
    <row r="232" spans="1:16" hidden="1" x14ac:dyDescent="0.25">
      <c r="A232" s="138">
        <v>6230</v>
      </c>
      <c r="B232" s="69" t="s">
        <v>241</v>
      </c>
      <c r="C232" s="358">
        <f t="shared" si="165"/>
        <v>0</v>
      </c>
      <c r="D232" s="70">
        <f t="shared" ref="D232:O232" si="225">SUM(D233)</f>
        <v>0</v>
      </c>
      <c r="E232" s="135">
        <f t="shared" si="225"/>
        <v>0</v>
      </c>
      <c r="F232" s="140">
        <f t="shared" si="225"/>
        <v>0</v>
      </c>
      <c r="G232" s="420">
        <f t="shared" si="225"/>
        <v>0</v>
      </c>
      <c r="H232" s="135">
        <f t="shared" si="225"/>
        <v>0</v>
      </c>
      <c r="I232" s="139">
        <f t="shared" si="225"/>
        <v>0</v>
      </c>
      <c r="J232" s="70">
        <f t="shared" si="225"/>
        <v>0</v>
      </c>
      <c r="K232" s="135">
        <f t="shared" si="225"/>
        <v>0</v>
      </c>
      <c r="L232" s="140">
        <f t="shared" si="225"/>
        <v>0</v>
      </c>
      <c r="M232" s="420">
        <f t="shared" si="225"/>
        <v>0</v>
      </c>
      <c r="N232" s="135">
        <f t="shared" si="225"/>
        <v>0</v>
      </c>
      <c r="O232" s="139">
        <f t="shared" si="225"/>
        <v>0</v>
      </c>
      <c r="P232" s="421"/>
    </row>
    <row r="233" spans="1:16" ht="24" hidden="1" x14ac:dyDescent="0.25">
      <c r="A233" s="43">
        <v>6239</v>
      </c>
      <c r="B233" s="63" t="s">
        <v>242</v>
      </c>
      <c r="C233" s="358">
        <f t="shared" si="165"/>
        <v>0</v>
      </c>
      <c r="D233" s="377"/>
      <c r="E233" s="66"/>
      <c r="F233" s="134">
        <f>D233+E233</f>
        <v>0</v>
      </c>
      <c r="G233" s="376"/>
      <c r="H233" s="66"/>
      <c r="I233" s="133">
        <f>G233+H233</f>
        <v>0</v>
      </c>
      <c r="J233" s="377"/>
      <c r="K233" s="66"/>
      <c r="L233" s="134">
        <f>J233+K233</f>
        <v>0</v>
      </c>
      <c r="M233" s="376"/>
      <c r="N233" s="66"/>
      <c r="O233" s="133">
        <f>M233+N233</f>
        <v>0</v>
      </c>
      <c r="P233" s="416"/>
    </row>
    <row r="234" spans="1:16" ht="24" hidden="1" x14ac:dyDescent="0.25">
      <c r="A234" s="138">
        <v>6240</v>
      </c>
      <c r="B234" s="69" t="s">
        <v>243</v>
      </c>
      <c r="C234" s="358">
        <f t="shared" si="165"/>
        <v>0</v>
      </c>
      <c r="D234" s="70">
        <f t="shared" ref="D234:E234" si="226">SUM(D235:D236)</f>
        <v>0</v>
      </c>
      <c r="E234" s="135">
        <f t="shared" si="226"/>
        <v>0</v>
      </c>
      <c r="F234" s="140">
        <f>SUM(F235:F236)</f>
        <v>0</v>
      </c>
      <c r="G234" s="420">
        <f t="shared" ref="G234:N234" si="227">SUM(G235:G236)</f>
        <v>0</v>
      </c>
      <c r="H234" s="135">
        <f t="shared" si="227"/>
        <v>0</v>
      </c>
      <c r="I234" s="139">
        <f t="shared" si="227"/>
        <v>0</v>
      </c>
      <c r="J234" s="70">
        <f t="shared" si="227"/>
        <v>0</v>
      </c>
      <c r="K234" s="135">
        <f t="shared" si="227"/>
        <v>0</v>
      </c>
      <c r="L234" s="140">
        <f t="shared" si="227"/>
        <v>0</v>
      </c>
      <c r="M234" s="420">
        <f t="shared" si="227"/>
        <v>0</v>
      </c>
      <c r="N234" s="135">
        <f t="shared" si="227"/>
        <v>0</v>
      </c>
      <c r="O234" s="139">
        <f>SUM(O235:O236)</f>
        <v>0</v>
      </c>
      <c r="P234" s="421"/>
    </row>
    <row r="235" spans="1:16" hidden="1" x14ac:dyDescent="0.25">
      <c r="A235" s="43">
        <v>6241</v>
      </c>
      <c r="B235" s="69" t="s">
        <v>244</v>
      </c>
      <c r="C235" s="358">
        <f t="shared" si="165"/>
        <v>0</v>
      </c>
      <c r="D235" s="417"/>
      <c r="E235" s="72"/>
      <c r="F235" s="137">
        <f t="shared" ref="F235:F236" si="228">D235+E235</f>
        <v>0</v>
      </c>
      <c r="G235" s="418"/>
      <c r="H235" s="72"/>
      <c r="I235" s="136">
        <f t="shared" ref="I235:I236" si="229">G235+H235</f>
        <v>0</v>
      </c>
      <c r="J235" s="417"/>
      <c r="K235" s="72"/>
      <c r="L235" s="137">
        <f t="shared" ref="L235:L236" si="230">J235+K235</f>
        <v>0</v>
      </c>
      <c r="M235" s="418"/>
      <c r="N235" s="72"/>
      <c r="O235" s="136">
        <f t="shared" ref="O235:O236" si="231">M235+N235</f>
        <v>0</v>
      </c>
      <c r="P235" s="419"/>
    </row>
    <row r="236" spans="1:16" hidden="1" x14ac:dyDescent="0.25">
      <c r="A236" s="43">
        <v>6242</v>
      </c>
      <c r="B236" s="69" t="s">
        <v>245</v>
      </c>
      <c r="C236" s="358">
        <f t="shared" si="165"/>
        <v>0</v>
      </c>
      <c r="D236" s="417"/>
      <c r="E236" s="72"/>
      <c r="F236" s="137">
        <f t="shared" si="228"/>
        <v>0</v>
      </c>
      <c r="G236" s="418"/>
      <c r="H236" s="72"/>
      <c r="I236" s="136">
        <f t="shared" si="229"/>
        <v>0</v>
      </c>
      <c r="J236" s="417"/>
      <c r="K236" s="72"/>
      <c r="L236" s="137">
        <f t="shared" si="230"/>
        <v>0</v>
      </c>
      <c r="M236" s="418"/>
      <c r="N236" s="72"/>
      <c r="O236" s="136">
        <f t="shared" si="231"/>
        <v>0</v>
      </c>
      <c r="P236" s="419"/>
    </row>
    <row r="237" spans="1:16" ht="25.5" hidden="1" customHeight="1" x14ac:dyDescent="0.25">
      <c r="A237" s="138">
        <v>6250</v>
      </c>
      <c r="B237" s="69" t="s">
        <v>246</v>
      </c>
      <c r="C237" s="358">
        <f t="shared" si="165"/>
        <v>0</v>
      </c>
      <c r="D237" s="70">
        <f t="shared" ref="D237:E237" si="232">SUM(D238:D242)</f>
        <v>0</v>
      </c>
      <c r="E237" s="135">
        <f t="shared" si="232"/>
        <v>0</v>
      </c>
      <c r="F237" s="140">
        <f>SUM(F238:F242)</f>
        <v>0</v>
      </c>
      <c r="G237" s="420">
        <f t="shared" ref="G237:N237" si="233">SUM(G238:G242)</f>
        <v>0</v>
      </c>
      <c r="H237" s="135">
        <f t="shared" si="233"/>
        <v>0</v>
      </c>
      <c r="I237" s="139">
        <f t="shared" si="233"/>
        <v>0</v>
      </c>
      <c r="J237" s="70">
        <f t="shared" si="233"/>
        <v>0</v>
      </c>
      <c r="K237" s="135">
        <f t="shared" si="233"/>
        <v>0</v>
      </c>
      <c r="L237" s="140">
        <f t="shared" si="233"/>
        <v>0</v>
      </c>
      <c r="M237" s="420">
        <f t="shared" si="233"/>
        <v>0</v>
      </c>
      <c r="N237" s="135">
        <f t="shared" si="233"/>
        <v>0</v>
      </c>
      <c r="O237" s="139">
        <f>SUM(O238:O242)</f>
        <v>0</v>
      </c>
      <c r="P237" s="421"/>
    </row>
    <row r="238" spans="1:16" ht="14.25" hidden="1" customHeight="1" x14ac:dyDescent="0.25">
      <c r="A238" s="43">
        <v>6252</v>
      </c>
      <c r="B238" s="69" t="s">
        <v>247</v>
      </c>
      <c r="C238" s="358">
        <f t="shared" si="165"/>
        <v>0</v>
      </c>
      <c r="D238" s="417"/>
      <c r="E238" s="72"/>
      <c r="F238" s="137">
        <f t="shared" ref="F238:F244" si="234">D238+E238</f>
        <v>0</v>
      </c>
      <c r="G238" s="418"/>
      <c r="H238" s="72"/>
      <c r="I238" s="136">
        <f t="shared" ref="I238:I244" si="235">G238+H238</f>
        <v>0</v>
      </c>
      <c r="J238" s="417"/>
      <c r="K238" s="72"/>
      <c r="L238" s="137">
        <f t="shared" ref="L238:L244" si="236">J238+K238</f>
        <v>0</v>
      </c>
      <c r="M238" s="418"/>
      <c r="N238" s="72"/>
      <c r="O238" s="136">
        <f t="shared" ref="O238:O244" si="237">M238+N238</f>
        <v>0</v>
      </c>
      <c r="P238" s="419"/>
    </row>
    <row r="239" spans="1:16" ht="14.25" hidden="1" customHeight="1" x14ac:dyDescent="0.25">
      <c r="A239" s="43">
        <v>6253</v>
      </c>
      <c r="B239" s="69" t="s">
        <v>248</v>
      </c>
      <c r="C239" s="358">
        <f t="shared" si="165"/>
        <v>0</v>
      </c>
      <c r="D239" s="417"/>
      <c r="E239" s="72"/>
      <c r="F239" s="137">
        <f t="shared" si="234"/>
        <v>0</v>
      </c>
      <c r="G239" s="418"/>
      <c r="H239" s="72"/>
      <c r="I239" s="136">
        <f t="shared" si="235"/>
        <v>0</v>
      </c>
      <c r="J239" s="417"/>
      <c r="K239" s="72"/>
      <c r="L239" s="137">
        <f t="shared" si="236"/>
        <v>0</v>
      </c>
      <c r="M239" s="418"/>
      <c r="N239" s="72"/>
      <c r="O239" s="136">
        <f t="shared" si="237"/>
        <v>0</v>
      </c>
      <c r="P239" s="419"/>
    </row>
    <row r="240" spans="1:16" ht="24" hidden="1" x14ac:dyDescent="0.25">
      <c r="A240" s="43">
        <v>6254</v>
      </c>
      <c r="B240" s="69" t="s">
        <v>249</v>
      </c>
      <c r="C240" s="358">
        <f t="shared" si="165"/>
        <v>0</v>
      </c>
      <c r="D240" s="417"/>
      <c r="E240" s="72"/>
      <c r="F240" s="137">
        <f t="shared" si="234"/>
        <v>0</v>
      </c>
      <c r="G240" s="418"/>
      <c r="H240" s="72"/>
      <c r="I240" s="136">
        <f t="shared" si="235"/>
        <v>0</v>
      </c>
      <c r="J240" s="417"/>
      <c r="K240" s="72"/>
      <c r="L240" s="137">
        <f t="shared" si="236"/>
        <v>0</v>
      </c>
      <c r="M240" s="418"/>
      <c r="N240" s="72"/>
      <c r="O240" s="136">
        <f t="shared" si="237"/>
        <v>0</v>
      </c>
      <c r="P240" s="419"/>
    </row>
    <row r="241" spans="1:16" ht="24" hidden="1" x14ac:dyDescent="0.25">
      <c r="A241" s="43">
        <v>6255</v>
      </c>
      <c r="B241" s="69" t="s">
        <v>250</v>
      </c>
      <c r="C241" s="358">
        <f t="shared" ref="C241:C295" si="238">SUM(F241,I241,L241,O241)</f>
        <v>0</v>
      </c>
      <c r="D241" s="417"/>
      <c r="E241" s="72"/>
      <c r="F241" s="137">
        <f t="shared" si="234"/>
        <v>0</v>
      </c>
      <c r="G241" s="418"/>
      <c r="H241" s="72"/>
      <c r="I241" s="136">
        <f t="shared" si="235"/>
        <v>0</v>
      </c>
      <c r="J241" s="417"/>
      <c r="K241" s="72"/>
      <c r="L241" s="137">
        <f t="shared" si="236"/>
        <v>0</v>
      </c>
      <c r="M241" s="418"/>
      <c r="N241" s="72"/>
      <c r="O241" s="136">
        <f t="shared" si="237"/>
        <v>0</v>
      </c>
      <c r="P241" s="419"/>
    </row>
    <row r="242" spans="1:16" hidden="1" x14ac:dyDescent="0.25">
      <c r="A242" s="43">
        <v>6259</v>
      </c>
      <c r="B242" s="69" t="s">
        <v>251</v>
      </c>
      <c r="C242" s="358">
        <f t="shared" si="238"/>
        <v>0</v>
      </c>
      <c r="D242" s="417"/>
      <c r="E242" s="72"/>
      <c r="F242" s="137">
        <f t="shared" si="234"/>
        <v>0</v>
      </c>
      <c r="G242" s="418"/>
      <c r="H242" s="72"/>
      <c r="I242" s="136">
        <f t="shared" si="235"/>
        <v>0</v>
      </c>
      <c r="J242" s="417"/>
      <c r="K242" s="72"/>
      <c r="L242" s="137">
        <f t="shared" si="236"/>
        <v>0</v>
      </c>
      <c r="M242" s="418"/>
      <c r="N242" s="72"/>
      <c r="O242" s="136">
        <f t="shared" si="237"/>
        <v>0</v>
      </c>
      <c r="P242" s="419"/>
    </row>
    <row r="243" spans="1:16" ht="24" hidden="1" x14ac:dyDescent="0.25">
      <c r="A243" s="138">
        <v>6260</v>
      </c>
      <c r="B243" s="69" t="s">
        <v>252</v>
      </c>
      <c r="C243" s="358">
        <f t="shared" si="238"/>
        <v>0</v>
      </c>
      <c r="D243" s="417"/>
      <c r="E243" s="72"/>
      <c r="F243" s="137">
        <f t="shared" si="234"/>
        <v>0</v>
      </c>
      <c r="G243" s="418"/>
      <c r="H243" s="72"/>
      <c r="I243" s="136">
        <f t="shared" si="235"/>
        <v>0</v>
      </c>
      <c r="J243" s="417"/>
      <c r="K243" s="72"/>
      <c r="L243" s="137">
        <f t="shared" si="236"/>
        <v>0</v>
      </c>
      <c r="M243" s="418"/>
      <c r="N243" s="72"/>
      <c r="O243" s="136">
        <f t="shared" si="237"/>
        <v>0</v>
      </c>
      <c r="P243" s="419"/>
    </row>
    <row r="244" spans="1:16" hidden="1" x14ac:dyDescent="0.25">
      <c r="A244" s="138">
        <v>6270</v>
      </c>
      <c r="B244" s="69" t="s">
        <v>253</v>
      </c>
      <c r="C244" s="358">
        <f t="shared" si="238"/>
        <v>0</v>
      </c>
      <c r="D244" s="417"/>
      <c r="E244" s="72"/>
      <c r="F244" s="137">
        <f t="shared" si="234"/>
        <v>0</v>
      </c>
      <c r="G244" s="418"/>
      <c r="H244" s="72"/>
      <c r="I244" s="136">
        <f t="shared" si="235"/>
        <v>0</v>
      </c>
      <c r="J244" s="417"/>
      <c r="K244" s="72"/>
      <c r="L244" s="137">
        <f t="shared" si="236"/>
        <v>0</v>
      </c>
      <c r="M244" s="418"/>
      <c r="N244" s="72"/>
      <c r="O244" s="136">
        <f t="shared" si="237"/>
        <v>0</v>
      </c>
      <c r="P244" s="419"/>
    </row>
    <row r="245" spans="1:16" ht="24" hidden="1" x14ac:dyDescent="0.25">
      <c r="A245" s="513">
        <v>6290</v>
      </c>
      <c r="B245" s="63" t="s">
        <v>254</v>
      </c>
      <c r="C245" s="432">
        <f t="shared" si="238"/>
        <v>0</v>
      </c>
      <c r="D245" s="64">
        <f t="shared" ref="D245:E245" si="239">SUM(D246:D249)</f>
        <v>0</v>
      </c>
      <c r="E245" s="132">
        <f t="shared" si="239"/>
        <v>0</v>
      </c>
      <c r="F245" s="146">
        <f>SUM(F246:F249)</f>
        <v>0</v>
      </c>
      <c r="G245" s="426">
        <f t="shared" ref="G245:O245" si="240">SUM(G246:G249)</f>
        <v>0</v>
      </c>
      <c r="H245" s="132">
        <f t="shared" si="240"/>
        <v>0</v>
      </c>
      <c r="I245" s="150">
        <f t="shared" si="240"/>
        <v>0</v>
      </c>
      <c r="J245" s="64">
        <f t="shared" si="240"/>
        <v>0</v>
      </c>
      <c r="K245" s="132">
        <f t="shared" si="240"/>
        <v>0</v>
      </c>
      <c r="L245" s="146">
        <f t="shared" si="240"/>
        <v>0</v>
      </c>
      <c r="M245" s="426">
        <f t="shared" si="240"/>
        <v>0</v>
      </c>
      <c r="N245" s="132">
        <f t="shared" si="240"/>
        <v>0</v>
      </c>
      <c r="O245" s="150">
        <f t="shared" si="240"/>
        <v>0</v>
      </c>
      <c r="P245" s="433"/>
    </row>
    <row r="246" spans="1:16" hidden="1" x14ac:dyDescent="0.25">
      <c r="A246" s="43">
        <v>6291</v>
      </c>
      <c r="B246" s="69" t="s">
        <v>255</v>
      </c>
      <c r="C246" s="358">
        <f t="shared" si="238"/>
        <v>0</v>
      </c>
      <c r="D246" s="417"/>
      <c r="E246" s="72"/>
      <c r="F246" s="137">
        <f t="shared" ref="F246:F249" si="241">D246+E246</f>
        <v>0</v>
      </c>
      <c r="G246" s="418"/>
      <c r="H246" s="72"/>
      <c r="I246" s="136">
        <f t="shared" ref="I246:I249" si="242">G246+H246</f>
        <v>0</v>
      </c>
      <c r="J246" s="417"/>
      <c r="K246" s="72"/>
      <c r="L246" s="137">
        <f t="shared" ref="L246:L249" si="243">J246+K246</f>
        <v>0</v>
      </c>
      <c r="M246" s="418"/>
      <c r="N246" s="72"/>
      <c r="O246" s="136">
        <f t="shared" ref="O246:O249" si="244">M246+N246</f>
        <v>0</v>
      </c>
      <c r="P246" s="419"/>
    </row>
    <row r="247" spans="1:16" hidden="1" x14ac:dyDescent="0.25">
      <c r="A247" s="43">
        <v>6292</v>
      </c>
      <c r="B247" s="69" t="s">
        <v>256</v>
      </c>
      <c r="C247" s="358">
        <f t="shared" si="238"/>
        <v>0</v>
      </c>
      <c r="D247" s="417"/>
      <c r="E247" s="72"/>
      <c r="F247" s="137">
        <f t="shared" si="241"/>
        <v>0</v>
      </c>
      <c r="G247" s="418"/>
      <c r="H247" s="72"/>
      <c r="I247" s="136">
        <f t="shared" si="242"/>
        <v>0</v>
      </c>
      <c r="J247" s="417"/>
      <c r="K247" s="72"/>
      <c r="L247" s="137">
        <f t="shared" si="243"/>
        <v>0</v>
      </c>
      <c r="M247" s="418"/>
      <c r="N247" s="72"/>
      <c r="O247" s="136">
        <f t="shared" si="244"/>
        <v>0</v>
      </c>
      <c r="P247" s="419"/>
    </row>
    <row r="248" spans="1:16" ht="72" hidden="1" x14ac:dyDescent="0.25">
      <c r="A248" s="43">
        <v>6296</v>
      </c>
      <c r="B248" s="69" t="s">
        <v>257</v>
      </c>
      <c r="C248" s="358">
        <f t="shared" si="238"/>
        <v>0</v>
      </c>
      <c r="D248" s="417"/>
      <c r="E248" s="72"/>
      <c r="F248" s="137">
        <f t="shared" si="241"/>
        <v>0</v>
      </c>
      <c r="G248" s="418"/>
      <c r="H248" s="72"/>
      <c r="I248" s="136">
        <f t="shared" si="242"/>
        <v>0</v>
      </c>
      <c r="J248" s="417"/>
      <c r="K248" s="72"/>
      <c r="L248" s="137">
        <f t="shared" si="243"/>
        <v>0</v>
      </c>
      <c r="M248" s="418"/>
      <c r="N248" s="72"/>
      <c r="O248" s="136">
        <f t="shared" si="244"/>
        <v>0</v>
      </c>
      <c r="P248" s="419"/>
    </row>
    <row r="249" spans="1:16" ht="39.75" hidden="1" customHeight="1" x14ac:dyDescent="0.25">
      <c r="A249" s="43">
        <v>6299</v>
      </c>
      <c r="B249" s="69" t="s">
        <v>258</v>
      </c>
      <c r="C249" s="358">
        <f t="shared" si="238"/>
        <v>0</v>
      </c>
      <c r="D249" s="417"/>
      <c r="E249" s="72"/>
      <c r="F249" s="137">
        <f t="shared" si="241"/>
        <v>0</v>
      </c>
      <c r="G249" s="418"/>
      <c r="H249" s="72"/>
      <c r="I249" s="136">
        <f t="shared" si="242"/>
        <v>0</v>
      </c>
      <c r="J249" s="417"/>
      <c r="K249" s="72"/>
      <c r="L249" s="137">
        <f t="shared" si="243"/>
        <v>0</v>
      </c>
      <c r="M249" s="418"/>
      <c r="N249" s="72"/>
      <c r="O249" s="136">
        <f t="shared" si="244"/>
        <v>0</v>
      </c>
      <c r="P249" s="419"/>
    </row>
    <row r="250" spans="1:16" hidden="1" x14ac:dyDescent="0.25">
      <c r="A250" s="55">
        <v>6300</v>
      </c>
      <c r="B250" s="127" t="s">
        <v>259</v>
      </c>
      <c r="C250" s="347">
        <f t="shared" si="238"/>
        <v>0</v>
      </c>
      <c r="D250" s="56">
        <f t="shared" ref="D250:E250" si="245">SUM(D251,D256,D257)</f>
        <v>0</v>
      </c>
      <c r="E250" s="57">
        <f t="shared" si="245"/>
        <v>0</v>
      </c>
      <c r="F250" s="145">
        <f>SUM(F251,F256,F257)</f>
        <v>0</v>
      </c>
      <c r="G250" s="412">
        <f t="shared" ref="G250:O250" si="246">SUM(G251,G256,G257)</f>
        <v>0</v>
      </c>
      <c r="H250" s="57">
        <f t="shared" si="246"/>
        <v>0</v>
      </c>
      <c r="I250" s="144">
        <f t="shared" si="246"/>
        <v>0</v>
      </c>
      <c r="J250" s="56">
        <f t="shared" si="246"/>
        <v>0</v>
      </c>
      <c r="K250" s="57">
        <f t="shared" si="246"/>
        <v>0</v>
      </c>
      <c r="L250" s="145">
        <f t="shared" si="246"/>
        <v>0</v>
      </c>
      <c r="M250" s="412">
        <f t="shared" si="246"/>
        <v>0</v>
      </c>
      <c r="N250" s="57">
        <f t="shared" si="246"/>
        <v>0</v>
      </c>
      <c r="O250" s="144">
        <f t="shared" si="246"/>
        <v>0</v>
      </c>
      <c r="P250" s="428"/>
    </row>
    <row r="251" spans="1:16" ht="24" hidden="1" x14ac:dyDescent="0.25">
      <c r="A251" s="513">
        <v>6320</v>
      </c>
      <c r="B251" s="63" t="s">
        <v>260</v>
      </c>
      <c r="C251" s="432">
        <f t="shared" si="238"/>
        <v>0</v>
      </c>
      <c r="D251" s="64">
        <f t="shared" ref="D251:E251" si="247">SUM(D252:D255)</f>
        <v>0</v>
      </c>
      <c r="E251" s="132">
        <f t="shared" si="247"/>
        <v>0</v>
      </c>
      <c r="F251" s="146">
        <f>SUM(F252:F255)</f>
        <v>0</v>
      </c>
      <c r="G251" s="426">
        <f t="shared" ref="G251:O251" si="248">SUM(G252:G255)</f>
        <v>0</v>
      </c>
      <c r="H251" s="132">
        <f t="shared" si="248"/>
        <v>0</v>
      </c>
      <c r="I251" s="150">
        <f t="shared" si="248"/>
        <v>0</v>
      </c>
      <c r="J251" s="64">
        <f t="shared" si="248"/>
        <v>0</v>
      </c>
      <c r="K251" s="132">
        <f t="shared" si="248"/>
        <v>0</v>
      </c>
      <c r="L251" s="146">
        <f t="shared" si="248"/>
        <v>0</v>
      </c>
      <c r="M251" s="426">
        <f t="shared" si="248"/>
        <v>0</v>
      </c>
      <c r="N251" s="132">
        <f t="shared" si="248"/>
        <v>0</v>
      </c>
      <c r="O251" s="150">
        <f t="shared" si="248"/>
        <v>0</v>
      </c>
      <c r="P251" s="427"/>
    </row>
    <row r="252" spans="1:16" hidden="1" x14ac:dyDescent="0.25">
      <c r="A252" s="43">
        <v>6322</v>
      </c>
      <c r="B252" s="69" t="s">
        <v>261</v>
      </c>
      <c r="C252" s="358">
        <f t="shared" si="238"/>
        <v>0</v>
      </c>
      <c r="D252" s="417"/>
      <c r="E252" s="72"/>
      <c r="F252" s="137">
        <f t="shared" ref="F252:F257" si="249">D252+E252</f>
        <v>0</v>
      </c>
      <c r="G252" s="418"/>
      <c r="H252" s="72"/>
      <c r="I252" s="136">
        <f t="shared" ref="I252:I257" si="250">G252+H252</f>
        <v>0</v>
      </c>
      <c r="J252" s="417"/>
      <c r="K252" s="72"/>
      <c r="L252" s="137">
        <f t="shared" ref="L252:L257" si="251">J252+K252</f>
        <v>0</v>
      </c>
      <c r="M252" s="418"/>
      <c r="N252" s="72"/>
      <c r="O252" s="136">
        <f t="shared" ref="O252:O257" si="252">M252+N252</f>
        <v>0</v>
      </c>
      <c r="P252" s="419"/>
    </row>
    <row r="253" spans="1:16" ht="24" hidden="1" x14ac:dyDescent="0.25">
      <c r="A253" s="43">
        <v>6323</v>
      </c>
      <c r="B253" s="69" t="s">
        <v>262</v>
      </c>
      <c r="C253" s="358">
        <f t="shared" si="238"/>
        <v>0</v>
      </c>
      <c r="D253" s="417"/>
      <c r="E253" s="72"/>
      <c r="F253" s="137">
        <f t="shared" si="249"/>
        <v>0</v>
      </c>
      <c r="G253" s="418"/>
      <c r="H253" s="72"/>
      <c r="I253" s="136">
        <f t="shared" si="250"/>
        <v>0</v>
      </c>
      <c r="J253" s="417"/>
      <c r="K253" s="72"/>
      <c r="L253" s="137">
        <f t="shared" si="251"/>
        <v>0</v>
      </c>
      <c r="M253" s="418"/>
      <c r="N253" s="72"/>
      <c r="O253" s="136">
        <f t="shared" si="252"/>
        <v>0</v>
      </c>
      <c r="P253" s="419"/>
    </row>
    <row r="254" spans="1:16" ht="24" hidden="1" x14ac:dyDescent="0.25">
      <c r="A254" s="43">
        <v>6324</v>
      </c>
      <c r="B254" s="69" t="s">
        <v>263</v>
      </c>
      <c r="C254" s="358">
        <f t="shared" si="238"/>
        <v>0</v>
      </c>
      <c r="D254" s="417"/>
      <c r="E254" s="72"/>
      <c r="F254" s="137">
        <f t="shared" si="249"/>
        <v>0</v>
      </c>
      <c r="G254" s="418"/>
      <c r="H254" s="72"/>
      <c r="I254" s="136">
        <f t="shared" si="250"/>
        <v>0</v>
      </c>
      <c r="J254" s="417"/>
      <c r="K254" s="72"/>
      <c r="L254" s="137">
        <f t="shared" si="251"/>
        <v>0</v>
      </c>
      <c r="M254" s="418"/>
      <c r="N254" s="72"/>
      <c r="O254" s="136">
        <f t="shared" si="252"/>
        <v>0</v>
      </c>
      <c r="P254" s="419"/>
    </row>
    <row r="255" spans="1:16" hidden="1" x14ac:dyDescent="0.25">
      <c r="A255" s="37">
        <v>6329</v>
      </c>
      <c r="B255" s="63" t="s">
        <v>264</v>
      </c>
      <c r="C255" s="353">
        <f t="shared" si="238"/>
        <v>0</v>
      </c>
      <c r="D255" s="377"/>
      <c r="E255" s="66"/>
      <c r="F255" s="134">
        <f t="shared" si="249"/>
        <v>0</v>
      </c>
      <c r="G255" s="376"/>
      <c r="H255" s="66"/>
      <c r="I255" s="133">
        <f t="shared" si="250"/>
        <v>0</v>
      </c>
      <c r="J255" s="377"/>
      <c r="K255" s="66"/>
      <c r="L255" s="134">
        <f t="shared" si="251"/>
        <v>0</v>
      </c>
      <c r="M255" s="376"/>
      <c r="N255" s="66"/>
      <c r="O255" s="133">
        <f t="shared" si="252"/>
        <v>0</v>
      </c>
      <c r="P255" s="416"/>
    </row>
    <row r="256" spans="1:16" ht="24" hidden="1" x14ac:dyDescent="0.25">
      <c r="A256" s="174">
        <v>6330</v>
      </c>
      <c r="B256" s="175" t="s">
        <v>265</v>
      </c>
      <c r="C256" s="432">
        <f t="shared" si="238"/>
        <v>0</v>
      </c>
      <c r="D256" s="434"/>
      <c r="E256" s="164"/>
      <c r="F256" s="166">
        <f t="shared" si="249"/>
        <v>0</v>
      </c>
      <c r="G256" s="435"/>
      <c r="H256" s="164"/>
      <c r="I256" s="165">
        <f t="shared" si="250"/>
        <v>0</v>
      </c>
      <c r="J256" s="434"/>
      <c r="K256" s="164"/>
      <c r="L256" s="166">
        <f t="shared" si="251"/>
        <v>0</v>
      </c>
      <c r="M256" s="435"/>
      <c r="N256" s="164"/>
      <c r="O256" s="165">
        <f t="shared" si="252"/>
        <v>0</v>
      </c>
      <c r="P256" s="436"/>
    </row>
    <row r="257" spans="1:16" hidden="1" x14ac:dyDescent="0.25">
      <c r="A257" s="138">
        <v>6360</v>
      </c>
      <c r="B257" s="69" t="s">
        <v>266</v>
      </c>
      <c r="C257" s="358">
        <f t="shared" si="238"/>
        <v>0</v>
      </c>
      <c r="D257" s="417"/>
      <c r="E257" s="72"/>
      <c r="F257" s="137">
        <f t="shared" si="249"/>
        <v>0</v>
      </c>
      <c r="G257" s="418"/>
      <c r="H257" s="72"/>
      <c r="I257" s="136">
        <f t="shared" si="250"/>
        <v>0</v>
      </c>
      <c r="J257" s="417"/>
      <c r="K257" s="72"/>
      <c r="L257" s="137">
        <f t="shared" si="251"/>
        <v>0</v>
      </c>
      <c r="M257" s="418"/>
      <c r="N257" s="72"/>
      <c r="O257" s="136">
        <f t="shared" si="252"/>
        <v>0</v>
      </c>
      <c r="P257" s="419"/>
    </row>
    <row r="258" spans="1:16" ht="36" hidden="1" x14ac:dyDescent="0.25">
      <c r="A258" s="55">
        <v>6400</v>
      </c>
      <c r="B258" s="127" t="s">
        <v>267</v>
      </c>
      <c r="C258" s="347">
        <f t="shared" si="238"/>
        <v>0</v>
      </c>
      <c r="D258" s="56">
        <f t="shared" ref="D258:E258" si="253">SUM(D259,D263)</f>
        <v>0</v>
      </c>
      <c r="E258" s="57">
        <f t="shared" si="253"/>
        <v>0</v>
      </c>
      <c r="F258" s="145">
        <f>SUM(F259,F263)</f>
        <v>0</v>
      </c>
      <c r="G258" s="412">
        <f t="shared" ref="G258:O258" si="254">SUM(G259,G263)</f>
        <v>0</v>
      </c>
      <c r="H258" s="57">
        <f t="shared" si="254"/>
        <v>0</v>
      </c>
      <c r="I258" s="144">
        <f t="shared" si="254"/>
        <v>0</v>
      </c>
      <c r="J258" s="56">
        <f t="shared" si="254"/>
        <v>0</v>
      </c>
      <c r="K258" s="57">
        <f t="shared" si="254"/>
        <v>0</v>
      </c>
      <c r="L258" s="145">
        <f t="shared" si="254"/>
        <v>0</v>
      </c>
      <c r="M258" s="412">
        <f t="shared" si="254"/>
        <v>0</v>
      </c>
      <c r="N258" s="57">
        <f t="shared" si="254"/>
        <v>0</v>
      </c>
      <c r="O258" s="144">
        <f t="shared" si="254"/>
        <v>0</v>
      </c>
      <c r="P258" s="428"/>
    </row>
    <row r="259" spans="1:16" ht="24" hidden="1" x14ac:dyDescent="0.25">
      <c r="A259" s="513">
        <v>6410</v>
      </c>
      <c r="B259" s="63" t="s">
        <v>268</v>
      </c>
      <c r="C259" s="353">
        <f t="shared" si="238"/>
        <v>0</v>
      </c>
      <c r="D259" s="64">
        <f t="shared" ref="D259:E259" si="255">SUM(D260:D262)</f>
        <v>0</v>
      </c>
      <c r="E259" s="132">
        <f t="shared" si="255"/>
        <v>0</v>
      </c>
      <c r="F259" s="146">
        <f>SUM(F260:F262)</f>
        <v>0</v>
      </c>
      <c r="G259" s="426">
        <f t="shared" ref="G259:O259" si="256">SUM(G260:G262)</f>
        <v>0</v>
      </c>
      <c r="H259" s="132">
        <f t="shared" si="256"/>
        <v>0</v>
      </c>
      <c r="I259" s="150">
        <f t="shared" si="256"/>
        <v>0</v>
      </c>
      <c r="J259" s="64">
        <f t="shared" si="256"/>
        <v>0</v>
      </c>
      <c r="K259" s="132">
        <f t="shared" si="256"/>
        <v>0</v>
      </c>
      <c r="L259" s="146">
        <f t="shared" si="256"/>
        <v>0</v>
      </c>
      <c r="M259" s="426">
        <f t="shared" si="256"/>
        <v>0</v>
      </c>
      <c r="N259" s="132">
        <f t="shared" si="256"/>
        <v>0</v>
      </c>
      <c r="O259" s="154">
        <f t="shared" si="256"/>
        <v>0</v>
      </c>
      <c r="P259" s="431"/>
    </row>
    <row r="260" spans="1:16" hidden="1" x14ac:dyDescent="0.25">
      <c r="A260" s="43">
        <v>6411</v>
      </c>
      <c r="B260" s="148" t="s">
        <v>269</v>
      </c>
      <c r="C260" s="358">
        <f t="shared" si="238"/>
        <v>0</v>
      </c>
      <c r="D260" s="417"/>
      <c r="E260" s="72"/>
      <c r="F260" s="137">
        <f t="shared" ref="F260:F262" si="257">D260+E260</f>
        <v>0</v>
      </c>
      <c r="G260" s="418"/>
      <c r="H260" s="72"/>
      <c r="I260" s="136">
        <f t="shared" ref="I260:I262" si="258">G260+H260</f>
        <v>0</v>
      </c>
      <c r="J260" s="417"/>
      <c r="K260" s="72"/>
      <c r="L260" s="137">
        <f t="shared" ref="L260:L262" si="259">J260+K260</f>
        <v>0</v>
      </c>
      <c r="M260" s="418"/>
      <c r="N260" s="72"/>
      <c r="O260" s="136">
        <f t="shared" ref="O260:O262" si="260">M260+N260</f>
        <v>0</v>
      </c>
      <c r="P260" s="419"/>
    </row>
    <row r="261" spans="1:16" ht="36" hidden="1" x14ac:dyDescent="0.25">
      <c r="A261" s="43">
        <v>6412</v>
      </c>
      <c r="B261" s="69" t="s">
        <v>270</v>
      </c>
      <c r="C261" s="358">
        <f t="shared" si="238"/>
        <v>0</v>
      </c>
      <c r="D261" s="417"/>
      <c r="E261" s="72"/>
      <c r="F261" s="137">
        <f t="shared" si="257"/>
        <v>0</v>
      </c>
      <c r="G261" s="418"/>
      <c r="H261" s="72"/>
      <c r="I261" s="136">
        <f t="shared" si="258"/>
        <v>0</v>
      </c>
      <c r="J261" s="417"/>
      <c r="K261" s="72"/>
      <c r="L261" s="137">
        <f t="shared" si="259"/>
        <v>0</v>
      </c>
      <c r="M261" s="418"/>
      <c r="N261" s="72"/>
      <c r="O261" s="136">
        <f t="shared" si="260"/>
        <v>0</v>
      </c>
      <c r="P261" s="419"/>
    </row>
    <row r="262" spans="1:16" ht="36" hidden="1" x14ac:dyDescent="0.25">
      <c r="A262" s="43">
        <v>6419</v>
      </c>
      <c r="B262" s="69" t="s">
        <v>271</v>
      </c>
      <c r="C262" s="358">
        <f t="shared" si="238"/>
        <v>0</v>
      </c>
      <c r="D262" s="417"/>
      <c r="E262" s="72"/>
      <c r="F262" s="137">
        <f t="shared" si="257"/>
        <v>0</v>
      </c>
      <c r="G262" s="418"/>
      <c r="H262" s="72"/>
      <c r="I262" s="136">
        <f t="shared" si="258"/>
        <v>0</v>
      </c>
      <c r="J262" s="417"/>
      <c r="K262" s="72"/>
      <c r="L262" s="137">
        <f t="shared" si="259"/>
        <v>0</v>
      </c>
      <c r="M262" s="418"/>
      <c r="N262" s="72"/>
      <c r="O262" s="136">
        <f t="shared" si="260"/>
        <v>0</v>
      </c>
      <c r="P262" s="419"/>
    </row>
    <row r="263" spans="1:16" ht="36" hidden="1" x14ac:dyDescent="0.25">
      <c r="A263" s="138">
        <v>6420</v>
      </c>
      <c r="B263" s="69" t="s">
        <v>272</v>
      </c>
      <c r="C263" s="358">
        <f t="shared" si="238"/>
        <v>0</v>
      </c>
      <c r="D263" s="70">
        <f t="shared" ref="D263:E263" si="261">SUM(D264:D267)</f>
        <v>0</v>
      </c>
      <c r="E263" s="135">
        <f t="shared" si="261"/>
        <v>0</v>
      </c>
      <c r="F263" s="140">
        <f>SUM(F264:F267)</f>
        <v>0</v>
      </c>
      <c r="G263" s="420">
        <f t="shared" ref="G263:N263" si="262">SUM(G264:G267)</f>
        <v>0</v>
      </c>
      <c r="H263" s="135">
        <f t="shared" si="262"/>
        <v>0</v>
      </c>
      <c r="I263" s="139">
        <f t="shared" si="262"/>
        <v>0</v>
      </c>
      <c r="J263" s="70">
        <f t="shared" si="262"/>
        <v>0</v>
      </c>
      <c r="K263" s="135">
        <f t="shared" si="262"/>
        <v>0</v>
      </c>
      <c r="L263" s="140">
        <f t="shared" si="262"/>
        <v>0</v>
      </c>
      <c r="M263" s="420">
        <f t="shared" si="262"/>
        <v>0</v>
      </c>
      <c r="N263" s="135">
        <f t="shared" si="262"/>
        <v>0</v>
      </c>
      <c r="O263" s="139">
        <f>SUM(O264:O267)</f>
        <v>0</v>
      </c>
      <c r="P263" s="421"/>
    </row>
    <row r="264" spans="1:16" hidden="1" x14ac:dyDescent="0.25">
      <c r="A264" s="43">
        <v>6421</v>
      </c>
      <c r="B264" s="69" t="s">
        <v>273</v>
      </c>
      <c r="C264" s="358">
        <f t="shared" si="238"/>
        <v>0</v>
      </c>
      <c r="D264" s="417"/>
      <c r="E264" s="72"/>
      <c r="F264" s="137">
        <f t="shared" ref="F264:F267" si="263">D264+E264</f>
        <v>0</v>
      </c>
      <c r="G264" s="418"/>
      <c r="H264" s="72"/>
      <c r="I264" s="136">
        <f t="shared" ref="I264:I267" si="264">G264+H264</f>
        <v>0</v>
      </c>
      <c r="J264" s="417"/>
      <c r="K264" s="72"/>
      <c r="L264" s="137">
        <f t="shared" ref="L264:L267" si="265">J264+K264</f>
        <v>0</v>
      </c>
      <c r="M264" s="418"/>
      <c r="N264" s="72"/>
      <c r="O264" s="136">
        <f t="shared" ref="O264:O267" si="266">M264+N264</f>
        <v>0</v>
      </c>
      <c r="P264" s="419"/>
    </row>
    <row r="265" spans="1:16" hidden="1" x14ac:dyDescent="0.25">
      <c r="A265" s="43">
        <v>6422</v>
      </c>
      <c r="B265" s="69" t="s">
        <v>274</v>
      </c>
      <c r="C265" s="358">
        <f t="shared" si="238"/>
        <v>0</v>
      </c>
      <c r="D265" s="417"/>
      <c r="E265" s="72"/>
      <c r="F265" s="137">
        <f t="shared" si="263"/>
        <v>0</v>
      </c>
      <c r="G265" s="418"/>
      <c r="H265" s="72"/>
      <c r="I265" s="136">
        <f t="shared" si="264"/>
        <v>0</v>
      </c>
      <c r="J265" s="417"/>
      <c r="K265" s="72"/>
      <c r="L265" s="137">
        <f t="shared" si="265"/>
        <v>0</v>
      </c>
      <c r="M265" s="418"/>
      <c r="N265" s="72"/>
      <c r="O265" s="136">
        <f t="shared" si="266"/>
        <v>0</v>
      </c>
      <c r="P265" s="419"/>
    </row>
    <row r="266" spans="1:16" ht="24" hidden="1" x14ac:dyDescent="0.25">
      <c r="A266" s="43">
        <v>6423</v>
      </c>
      <c r="B266" s="69" t="s">
        <v>275</v>
      </c>
      <c r="C266" s="358">
        <f t="shared" si="238"/>
        <v>0</v>
      </c>
      <c r="D266" s="417"/>
      <c r="E266" s="72"/>
      <c r="F266" s="137">
        <f t="shared" si="263"/>
        <v>0</v>
      </c>
      <c r="G266" s="418"/>
      <c r="H266" s="72"/>
      <c r="I266" s="136">
        <f t="shared" si="264"/>
        <v>0</v>
      </c>
      <c r="J266" s="417"/>
      <c r="K266" s="72"/>
      <c r="L266" s="137">
        <f t="shared" si="265"/>
        <v>0</v>
      </c>
      <c r="M266" s="418"/>
      <c r="N266" s="72"/>
      <c r="O266" s="136">
        <f t="shared" si="266"/>
        <v>0</v>
      </c>
      <c r="P266" s="419"/>
    </row>
    <row r="267" spans="1:16" ht="36" hidden="1" x14ac:dyDescent="0.25">
      <c r="A267" s="43">
        <v>6424</v>
      </c>
      <c r="B267" s="69" t="s">
        <v>276</v>
      </c>
      <c r="C267" s="358">
        <f t="shared" si="238"/>
        <v>0</v>
      </c>
      <c r="D267" s="417"/>
      <c r="E267" s="72"/>
      <c r="F267" s="137">
        <f t="shared" si="263"/>
        <v>0</v>
      </c>
      <c r="G267" s="418"/>
      <c r="H267" s="72"/>
      <c r="I267" s="136">
        <f t="shared" si="264"/>
        <v>0</v>
      </c>
      <c r="J267" s="417"/>
      <c r="K267" s="72"/>
      <c r="L267" s="137">
        <f t="shared" si="265"/>
        <v>0</v>
      </c>
      <c r="M267" s="418"/>
      <c r="N267" s="72"/>
      <c r="O267" s="136">
        <f t="shared" si="266"/>
        <v>0</v>
      </c>
      <c r="P267" s="419"/>
    </row>
    <row r="268" spans="1:16" ht="36" hidden="1" x14ac:dyDescent="0.25">
      <c r="A268" s="176">
        <v>7000</v>
      </c>
      <c r="B268" s="176" t="s">
        <v>277</v>
      </c>
      <c r="C268" s="441">
        <f>SUM(F268,I268,L268,O268)</f>
        <v>0</v>
      </c>
      <c r="D268" s="177">
        <f t="shared" ref="D268:E268" si="267">SUM(D269,D279)</f>
        <v>0</v>
      </c>
      <c r="E268" s="178">
        <f t="shared" si="267"/>
        <v>0</v>
      </c>
      <c r="F268" s="442">
        <f>SUM(F269,F279)</f>
        <v>0</v>
      </c>
      <c r="G268" s="443">
        <f t="shared" ref="G268:N268" si="268">SUM(G269,G279)</f>
        <v>0</v>
      </c>
      <c r="H268" s="178">
        <f t="shared" si="268"/>
        <v>0</v>
      </c>
      <c r="I268" s="444">
        <f t="shared" si="268"/>
        <v>0</v>
      </c>
      <c r="J268" s="177">
        <f t="shared" si="268"/>
        <v>0</v>
      </c>
      <c r="K268" s="178">
        <f t="shared" si="268"/>
        <v>0</v>
      </c>
      <c r="L268" s="442">
        <f t="shared" si="268"/>
        <v>0</v>
      </c>
      <c r="M268" s="443">
        <f t="shared" si="268"/>
        <v>0</v>
      </c>
      <c r="N268" s="178">
        <f t="shared" si="268"/>
        <v>0</v>
      </c>
      <c r="O268" s="179">
        <f>SUM(O269,O279)</f>
        <v>0</v>
      </c>
      <c r="P268" s="445"/>
    </row>
    <row r="269" spans="1:16" ht="24" hidden="1" x14ac:dyDescent="0.25">
      <c r="A269" s="55">
        <v>7200</v>
      </c>
      <c r="B269" s="127" t="s">
        <v>278</v>
      </c>
      <c r="C269" s="347">
        <f t="shared" si="238"/>
        <v>0</v>
      </c>
      <c r="D269" s="56">
        <f t="shared" ref="D269:E269" si="269">SUM(D270,D271,D274,D275,D278)</f>
        <v>0</v>
      </c>
      <c r="E269" s="57">
        <f t="shared" si="269"/>
        <v>0</v>
      </c>
      <c r="F269" s="145">
        <f>SUM(F270,F271,F274,F275,F278)</f>
        <v>0</v>
      </c>
      <c r="G269" s="412"/>
      <c r="H269" s="57"/>
      <c r="I269" s="144">
        <f>SUM(I270,I271,I274,I275,I278)</f>
        <v>0</v>
      </c>
      <c r="J269" s="56"/>
      <c r="K269" s="57"/>
      <c r="L269" s="145">
        <f>SUM(L270,L271,L274,L275,L278)</f>
        <v>0</v>
      </c>
      <c r="M269" s="412"/>
      <c r="N269" s="57"/>
      <c r="O269" s="159">
        <f>SUM(O270,O271,O274,O275,O278)</f>
        <v>0</v>
      </c>
      <c r="P269" s="413"/>
    </row>
    <row r="270" spans="1:16" ht="24" hidden="1" x14ac:dyDescent="0.25">
      <c r="A270" s="513">
        <v>7210</v>
      </c>
      <c r="B270" s="63" t="s">
        <v>279</v>
      </c>
      <c r="C270" s="353">
        <f t="shared" si="238"/>
        <v>0</v>
      </c>
      <c r="D270" s="377"/>
      <c r="E270" s="66"/>
      <c r="F270" s="134">
        <f>D270+E270</f>
        <v>0</v>
      </c>
      <c r="G270" s="376"/>
      <c r="H270" s="66"/>
      <c r="I270" s="133">
        <f>G270+H270</f>
        <v>0</v>
      </c>
      <c r="J270" s="377"/>
      <c r="K270" s="66"/>
      <c r="L270" s="134">
        <f>J270+K270</f>
        <v>0</v>
      </c>
      <c r="M270" s="376"/>
      <c r="N270" s="66"/>
      <c r="O270" s="133">
        <f>M270+N270</f>
        <v>0</v>
      </c>
      <c r="P270" s="416"/>
    </row>
    <row r="271" spans="1:16" s="181" customFormat="1" ht="36" hidden="1" x14ac:dyDescent="0.25">
      <c r="A271" s="138">
        <v>7220</v>
      </c>
      <c r="B271" s="69" t="s">
        <v>280</v>
      </c>
      <c r="C271" s="358">
        <f t="shared" si="238"/>
        <v>0</v>
      </c>
      <c r="D271" s="70">
        <f t="shared" ref="D271:E271" si="270">SUM(D272:D273)</f>
        <v>0</v>
      </c>
      <c r="E271" s="135">
        <f t="shared" si="270"/>
        <v>0</v>
      </c>
      <c r="F271" s="140">
        <f>SUM(F272:F273)</f>
        <v>0</v>
      </c>
      <c r="G271" s="420">
        <f t="shared" ref="G271:O271" si="271">SUM(G272:G273)</f>
        <v>0</v>
      </c>
      <c r="H271" s="135">
        <f t="shared" si="271"/>
        <v>0</v>
      </c>
      <c r="I271" s="139">
        <f t="shared" si="271"/>
        <v>0</v>
      </c>
      <c r="J271" s="70">
        <f t="shared" si="271"/>
        <v>0</v>
      </c>
      <c r="K271" s="135">
        <f t="shared" si="271"/>
        <v>0</v>
      </c>
      <c r="L271" s="140">
        <f t="shared" si="271"/>
        <v>0</v>
      </c>
      <c r="M271" s="420">
        <f t="shared" si="271"/>
        <v>0</v>
      </c>
      <c r="N271" s="135">
        <f t="shared" si="271"/>
        <v>0</v>
      </c>
      <c r="O271" s="139">
        <f t="shared" si="271"/>
        <v>0</v>
      </c>
      <c r="P271" s="421"/>
    </row>
    <row r="272" spans="1:16" s="181" customFormat="1" ht="36" hidden="1" x14ac:dyDescent="0.25">
      <c r="A272" s="43">
        <v>7221</v>
      </c>
      <c r="B272" s="69" t="s">
        <v>281</v>
      </c>
      <c r="C272" s="358">
        <f t="shared" si="238"/>
        <v>0</v>
      </c>
      <c r="D272" s="417"/>
      <c r="E272" s="72"/>
      <c r="F272" s="137">
        <f t="shared" ref="F272:F274" si="272">D272+E272</f>
        <v>0</v>
      </c>
      <c r="G272" s="418"/>
      <c r="H272" s="72"/>
      <c r="I272" s="136">
        <f t="shared" ref="I272:I274" si="273">G272+H272</f>
        <v>0</v>
      </c>
      <c r="J272" s="417"/>
      <c r="K272" s="72"/>
      <c r="L272" s="137">
        <f t="shared" ref="L272:L274" si="274">J272+K272</f>
        <v>0</v>
      </c>
      <c r="M272" s="418"/>
      <c r="N272" s="72"/>
      <c r="O272" s="136">
        <f t="shared" ref="O272:O274" si="275">M272+N272</f>
        <v>0</v>
      </c>
      <c r="P272" s="419"/>
    </row>
    <row r="273" spans="1:17" s="181" customFormat="1" ht="36" hidden="1" x14ac:dyDescent="0.25">
      <c r="A273" s="43">
        <v>7222</v>
      </c>
      <c r="B273" s="69" t="s">
        <v>282</v>
      </c>
      <c r="C273" s="358">
        <f t="shared" si="238"/>
        <v>0</v>
      </c>
      <c r="D273" s="417"/>
      <c r="E273" s="72"/>
      <c r="F273" s="137">
        <f t="shared" si="272"/>
        <v>0</v>
      </c>
      <c r="G273" s="418"/>
      <c r="H273" s="72"/>
      <c r="I273" s="136">
        <f t="shared" si="273"/>
        <v>0</v>
      </c>
      <c r="J273" s="417"/>
      <c r="K273" s="72"/>
      <c r="L273" s="137">
        <f t="shared" si="274"/>
        <v>0</v>
      </c>
      <c r="M273" s="418"/>
      <c r="N273" s="72"/>
      <c r="O273" s="136">
        <f t="shared" si="275"/>
        <v>0</v>
      </c>
      <c r="P273" s="419"/>
    </row>
    <row r="274" spans="1:17" ht="24" hidden="1" x14ac:dyDescent="0.25">
      <c r="A274" s="138">
        <v>7230</v>
      </c>
      <c r="B274" s="69" t="s">
        <v>283</v>
      </c>
      <c r="C274" s="358">
        <f t="shared" si="238"/>
        <v>0</v>
      </c>
      <c r="D274" s="417"/>
      <c r="E274" s="72"/>
      <c r="F274" s="137">
        <f t="shared" si="272"/>
        <v>0</v>
      </c>
      <c r="G274" s="418"/>
      <c r="H274" s="72"/>
      <c r="I274" s="136">
        <f t="shared" si="273"/>
        <v>0</v>
      </c>
      <c r="J274" s="417"/>
      <c r="K274" s="72"/>
      <c r="L274" s="137">
        <f t="shared" si="274"/>
        <v>0</v>
      </c>
      <c r="M274" s="418"/>
      <c r="N274" s="72"/>
      <c r="O274" s="136">
        <f t="shared" si="275"/>
        <v>0</v>
      </c>
      <c r="P274" s="419"/>
    </row>
    <row r="275" spans="1:17" ht="24" hidden="1" x14ac:dyDescent="0.25">
      <c r="A275" s="138">
        <v>7240</v>
      </c>
      <c r="B275" s="69" t="s">
        <v>284</v>
      </c>
      <c r="C275" s="358">
        <f t="shared" si="238"/>
        <v>0</v>
      </c>
      <c r="D275" s="70">
        <f t="shared" ref="D275:E275" si="276">SUM(D276:D277)</f>
        <v>0</v>
      </c>
      <c r="E275" s="135">
        <f t="shared" si="276"/>
        <v>0</v>
      </c>
      <c r="F275" s="140">
        <f>SUM(F276:F277)</f>
        <v>0</v>
      </c>
      <c r="G275" s="420">
        <f t="shared" ref="G275:O275" si="277">SUM(G276:G277)</f>
        <v>0</v>
      </c>
      <c r="H275" s="135">
        <f t="shared" si="277"/>
        <v>0</v>
      </c>
      <c r="I275" s="139">
        <f t="shared" si="277"/>
        <v>0</v>
      </c>
      <c r="J275" s="70">
        <f t="shared" si="277"/>
        <v>0</v>
      </c>
      <c r="K275" s="135">
        <f t="shared" si="277"/>
        <v>0</v>
      </c>
      <c r="L275" s="140">
        <f t="shared" si="277"/>
        <v>0</v>
      </c>
      <c r="M275" s="420">
        <f t="shared" si="277"/>
        <v>0</v>
      </c>
      <c r="N275" s="135">
        <f t="shared" si="277"/>
        <v>0</v>
      </c>
      <c r="O275" s="139">
        <f t="shared" si="277"/>
        <v>0</v>
      </c>
      <c r="P275" s="421"/>
    </row>
    <row r="276" spans="1:17" ht="48" hidden="1" x14ac:dyDescent="0.25">
      <c r="A276" s="43">
        <v>7245</v>
      </c>
      <c r="B276" s="69" t="s">
        <v>285</v>
      </c>
      <c r="C276" s="358">
        <f t="shared" si="238"/>
        <v>0</v>
      </c>
      <c r="D276" s="417"/>
      <c r="E276" s="72"/>
      <c r="F276" s="137">
        <f t="shared" ref="F276:F278" si="278">D276+E276</f>
        <v>0</v>
      </c>
      <c r="G276" s="418"/>
      <c r="H276" s="72"/>
      <c r="I276" s="136">
        <f t="shared" ref="I276:I278" si="279">G276+H276</f>
        <v>0</v>
      </c>
      <c r="J276" s="417"/>
      <c r="K276" s="72"/>
      <c r="L276" s="137">
        <f t="shared" ref="L276:L278" si="280">J276+K276</f>
        <v>0</v>
      </c>
      <c r="M276" s="418"/>
      <c r="N276" s="72"/>
      <c r="O276" s="136">
        <f t="shared" ref="O276:O278" si="281">M276+N276</f>
        <v>0</v>
      </c>
      <c r="P276" s="419"/>
    </row>
    <row r="277" spans="1:17" ht="96" hidden="1" x14ac:dyDescent="0.25">
      <c r="A277" s="43">
        <v>7246</v>
      </c>
      <c r="B277" s="69" t="s">
        <v>286</v>
      </c>
      <c r="C277" s="358">
        <f t="shared" si="238"/>
        <v>0</v>
      </c>
      <c r="D277" s="417"/>
      <c r="E277" s="72"/>
      <c r="F277" s="137">
        <f t="shared" si="278"/>
        <v>0</v>
      </c>
      <c r="G277" s="418"/>
      <c r="H277" s="72"/>
      <c r="I277" s="136">
        <f t="shared" si="279"/>
        <v>0</v>
      </c>
      <c r="J277" s="417"/>
      <c r="K277" s="72"/>
      <c r="L277" s="137">
        <f t="shared" si="280"/>
        <v>0</v>
      </c>
      <c r="M277" s="418"/>
      <c r="N277" s="72"/>
      <c r="O277" s="136">
        <f t="shared" si="281"/>
        <v>0</v>
      </c>
      <c r="P277" s="419"/>
    </row>
    <row r="278" spans="1:17" ht="24" hidden="1" x14ac:dyDescent="0.25">
      <c r="A278" s="174">
        <v>7260</v>
      </c>
      <c r="B278" s="63" t="s">
        <v>287</v>
      </c>
      <c r="C278" s="353">
        <f t="shared" si="238"/>
        <v>0</v>
      </c>
      <c r="D278" s="377"/>
      <c r="E278" s="66"/>
      <c r="F278" s="134">
        <f t="shared" si="278"/>
        <v>0</v>
      </c>
      <c r="G278" s="376"/>
      <c r="H278" s="66"/>
      <c r="I278" s="133">
        <f t="shared" si="279"/>
        <v>0</v>
      </c>
      <c r="J278" s="377"/>
      <c r="K278" s="66"/>
      <c r="L278" s="134">
        <f t="shared" si="280"/>
        <v>0</v>
      </c>
      <c r="M278" s="376"/>
      <c r="N278" s="66"/>
      <c r="O278" s="133">
        <f t="shared" si="281"/>
        <v>0</v>
      </c>
      <c r="P278" s="416"/>
    </row>
    <row r="279" spans="1:17" hidden="1" x14ac:dyDescent="0.25">
      <c r="A279" s="88">
        <v>7700</v>
      </c>
      <c r="B279" s="182" t="s">
        <v>288</v>
      </c>
      <c r="C279" s="446">
        <f t="shared" si="238"/>
        <v>0</v>
      </c>
      <c r="D279" s="183">
        <f t="shared" ref="D279:O279" si="282">D280</f>
        <v>0</v>
      </c>
      <c r="E279" s="184">
        <f t="shared" si="282"/>
        <v>0</v>
      </c>
      <c r="F279" s="147">
        <f t="shared" si="282"/>
        <v>0</v>
      </c>
      <c r="G279" s="447">
        <f t="shared" si="282"/>
        <v>0</v>
      </c>
      <c r="H279" s="184">
        <f t="shared" si="282"/>
        <v>0</v>
      </c>
      <c r="I279" s="448">
        <f t="shared" si="282"/>
        <v>0</v>
      </c>
      <c r="J279" s="183">
        <f t="shared" si="282"/>
        <v>0</v>
      </c>
      <c r="K279" s="184">
        <f t="shared" si="282"/>
        <v>0</v>
      </c>
      <c r="L279" s="147">
        <f t="shared" si="282"/>
        <v>0</v>
      </c>
      <c r="M279" s="447">
        <f t="shared" si="282"/>
        <v>0</v>
      </c>
      <c r="N279" s="184">
        <f t="shared" si="282"/>
        <v>0</v>
      </c>
      <c r="O279" s="448">
        <f t="shared" si="282"/>
        <v>0</v>
      </c>
      <c r="P279" s="428"/>
    </row>
    <row r="280" spans="1:17" hidden="1" x14ac:dyDescent="0.25">
      <c r="A280" s="129">
        <v>7720</v>
      </c>
      <c r="B280" s="63" t="s">
        <v>289</v>
      </c>
      <c r="C280" s="363">
        <f t="shared" si="238"/>
        <v>0</v>
      </c>
      <c r="D280" s="375"/>
      <c r="E280" s="79"/>
      <c r="F280" s="186">
        <f>D280+E280</f>
        <v>0</v>
      </c>
      <c r="G280" s="449"/>
      <c r="H280" s="79"/>
      <c r="I280" s="185">
        <f>G280+H280</f>
        <v>0</v>
      </c>
      <c r="J280" s="375"/>
      <c r="K280" s="79"/>
      <c r="L280" s="186">
        <f>J280+K280</f>
        <v>0</v>
      </c>
      <c r="M280" s="449"/>
      <c r="N280" s="79"/>
      <c r="O280" s="185">
        <f>M280+N280</f>
        <v>0</v>
      </c>
      <c r="P280" s="450"/>
    </row>
    <row r="281" spans="1:17" x14ac:dyDescent="0.25">
      <c r="A281" s="148"/>
      <c r="B281" s="69" t="s">
        <v>290</v>
      </c>
      <c r="C281" s="358">
        <f t="shared" si="238"/>
        <v>6651</v>
      </c>
      <c r="D281" s="70">
        <f t="shared" ref="D281:E281" si="283">SUM(D282:D283)</f>
        <v>6018</v>
      </c>
      <c r="E281" s="139">
        <f t="shared" si="283"/>
        <v>633</v>
      </c>
      <c r="F281" s="421">
        <f>SUM(F282:F283)</f>
        <v>6651</v>
      </c>
      <c r="G281" s="420">
        <f t="shared" ref="G281:O281" si="284">SUM(G282:G283)</f>
        <v>0</v>
      </c>
      <c r="H281" s="135">
        <f t="shared" si="284"/>
        <v>0</v>
      </c>
      <c r="I281" s="139">
        <f t="shared" si="284"/>
        <v>0</v>
      </c>
      <c r="J281" s="70">
        <f t="shared" si="284"/>
        <v>0</v>
      </c>
      <c r="K281" s="139">
        <f t="shared" si="284"/>
        <v>0</v>
      </c>
      <c r="L281" s="421">
        <f t="shared" si="284"/>
        <v>0</v>
      </c>
      <c r="M281" s="420">
        <f t="shared" si="284"/>
        <v>0</v>
      </c>
      <c r="N281" s="135">
        <f t="shared" si="284"/>
        <v>0</v>
      </c>
      <c r="O281" s="139">
        <f t="shared" si="284"/>
        <v>0</v>
      </c>
      <c r="P281" s="358"/>
      <c r="Q281" s="311"/>
    </row>
    <row r="282" spans="1:17" x14ac:dyDescent="0.25">
      <c r="A282" s="148" t="s">
        <v>291</v>
      </c>
      <c r="B282" s="43" t="s">
        <v>292</v>
      </c>
      <c r="C282" s="358">
        <f t="shared" si="238"/>
        <v>6651</v>
      </c>
      <c r="D282" s="417">
        <v>6018</v>
      </c>
      <c r="E282" s="136">
        <v>633</v>
      </c>
      <c r="F282" s="419">
        <f>E282+D282</f>
        <v>6651</v>
      </c>
      <c r="G282" s="418"/>
      <c r="H282" s="72"/>
      <c r="I282" s="136">
        <f>H282+G282</f>
        <v>0</v>
      </c>
      <c r="J282" s="417"/>
      <c r="K282" s="136"/>
      <c r="L282" s="419">
        <f>K282+J282</f>
        <v>0</v>
      </c>
      <c r="M282" s="418"/>
      <c r="N282" s="72"/>
      <c r="O282" s="136">
        <f>N282+M282</f>
        <v>0</v>
      </c>
      <c r="P282" s="539"/>
      <c r="Q282" s="311"/>
    </row>
    <row r="283" spans="1:17" ht="24" hidden="1" x14ac:dyDescent="0.25">
      <c r="A283" s="148" t="s">
        <v>293</v>
      </c>
      <c r="B283" s="187" t="s">
        <v>294</v>
      </c>
      <c r="C283" s="353">
        <f t="shared" si="238"/>
        <v>0</v>
      </c>
      <c r="D283" s="377"/>
      <c r="E283" s="66"/>
      <c r="F283" s="134"/>
      <c r="G283" s="376"/>
      <c r="H283" s="66"/>
      <c r="I283" s="133">
        <f>H283+G283</f>
        <v>0</v>
      </c>
      <c r="J283" s="377"/>
      <c r="K283" s="66"/>
      <c r="L283" s="134">
        <f>K283+J283</f>
        <v>0</v>
      </c>
      <c r="M283" s="376"/>
      <c r="N283" s="66"/>
      <c r="O283" s="133">
        <f>N283+M283</f>
        <v>0</v>
      </c>
      <c r="P283" s="416"/>
    </row>
    <row r="284" spans="1:17" ht="12.75" thickBot="1" x14ac:dyDescent="0.3">
      <c r="A284" s="188"/>
      <c r="B284" s="188" t="s">
        <v>295</v>
      </c>
      <c r="C284" s="451">
        <f t="shared" si="238"/>
        <v>48886</v>
      </c>
      <c r="D284" s="189">
        <f t="shared" ref="D284:O284" si="285">SUM(D281,D268,D229,D194,D186,D172,D74,D52)</f>
        <v>47982</v>
      </c>
      <c r="E284" s="453">
        <f t="shared" si="285"/>
        <v>904</v>
      </c>
      <c r="F284" s="454">
        <f t="shared" si="285"/>
        <v>48886</v>
      </c>
      <c r="G284" s="452">
        <f t="shared" si="285"/>
        <v>0</v>
      </c>
      <c r="H284" s="190">
        <f t="shared" si="285"/>
        <v>0</v>
      </c>
      <c r="I284" s="453">
        <f t="shared" si="285"/>
        <v>0</v>
      </c>
      <c r="J284" s="189">
        <f t="shared" si="285"/>
        <v>0</v>
      </c>
      <c r="K284" s="453">
        <f t="shared" si="285"/>
        <v>0</v>
      </c>
      <c r="L284" s="454">
        <f t="shared" si="285"/>
        <v>0</v>
      </c>
      <c r="M284" s="452">
        <f t="shared" si="285"/>
        <v>0</v>
      </c>
      <c r="N284" s="190">
        <f t="shared" si="285"/>
        <v>0</v>
      </c>
      <c r="O284" s="453">
        <f t="shared" si="285"/>
        <v>0</v>
      </c>
      <c r="P284" s="451"/>
      <c r="Q284" s="311"/>
    </row>
    <row r="285" spans="1:17" s="25" customFormat="1" ht="13.5" thickTop="1" thickBot="1" x14ac:dyDescent="0.3">
      <c r="A285" s="578" t="s">
        <v>296</v>
      </c>
      <c r="B285" s="579"/>
      <c r="C285" s="455">
        <f t="shared" si="238"/>
        <v>6206</v>
      </c>
      <c r="D285" s="192">
        <f t="shared" ref="D285:N285" si="286">SUM(D24,D25,D41)-D50</f>
        <v>4108</v>
      </c>
      <c r="E285" s="194">
        <f t="shared" si="286"/>
        <v>2098</v>
      </c>
      <c r="F285" s="457">
        <f>SUM(F24,F25,F41)-F50</f>
        <v>6206</v>
      </c>
      <c r="G285" s="456">
        <f t="shared" si="286"/>
        <v>0</v>
      </c>
      <c r="H285" s="193">
        <f t="shared" si="286"/>
        <v>0</v>
      </c>
      <c r="I285" s="194">
        <f t="shared" si="286"/>
        <v>0</v>
      </c>
      <c r="J285" s="192">
        <f t="shared" si="286"/>
        <v>0</v>
      </c>
      <c r="K285" s="194">
        <f t="shared" si="286"/>
        <v>0</v>
      </c>
      <c r="L285" s="457">
        <f t="shared" si="286"/>
        <v>0</v>
      </c>
      <c r="M285" s="456">
        <f t="shared" si="286"/>
        <v>0</v>
      </c>
      <c r="N285" s="193">
        <f t="shared" si="286"/>
        <v>0</v>
      </c>
      <c r="O285" s="194">
        <f>O44-O50</f>
        <v>0</v>
      </c>
      <c r="P285" s="455"/>
      <c r="Q285" s="314"/>
    </row>
    <row r="286" spans="1:17" s="25" customFormat="1" ht="12.75" thickTop="1" x14ac:dyDescent="0.25">
      <c r="A286" s="580" t="s">
        <v>297</v>
      </c>
      <c r="B286" s="581"/>
      <c r="C286" s="458">
        <f t="shared" si="238"/>
        <v>-6206</v>
      </c>
      <c r="D286" s="196">
        <f t="shared" ref="D286:O286" si="287">SUM(D287,D288)-D295+D296</f>
        <v>-4108</v>
      </c>
      <c r="E286" s="198">
        <f t="shared" si="287"/>
        <v>-2098</v>
      </c>
      <c r="F286" s="460">
        <f t="shared" si="287"/>
        <v>-6206</v>
      </c>
      <c r="G286" s="459">
        <f t="shared" si="287"/>
        <v>0</v>
      </c>
      <c r="H286" s="197">
        <f t="shared" si="287"/>
        <v>0</v>
      </c>
      <c r="I286" s="198">
        <f t="shared" si="287"/>
        <v>0</v>
      </c>
      <c r="J286" s="196">
        <f t="shared" si="287"/>
        <v>0</v>
      </c>
      <c r="K286" s="198">
        <f t="shared" si="287"/>
        <v>0</v>
      </c>
      <c r="L286" s="460">
        <f t="shared" si="287"/>
        <v>0</v>
      </c>
      <c r="M286" s="459">
        <f t="shared" si="287"/>
        <v>0</v>
      </c>
      <c r="N286" s="197">
        <f t="shared" si="287"/>
        <v>0</v>
      </c>
      <c r="O286" s="198">
        <f t="shared" si="287"/>
        <v>0</v>
      </c>
      <c r="P286" s="458"/>
      <c r="Q286" s="314"/>
    </row>
    <row r="287" spans="1:17" s="25" customFormat="1" ht="12.75" thickBot="1" x14ac:dyDescent="0.3">
      <c r="A287" s="110" t="s">
        <v>298</v>
      </c>
      <c r="B287" s="110" t="s">
        <v>299</v>
      </c>
      <c r="C287" s="398">
        <f t="shared" si="238"/>
        <v>-6206</v>
      </c>
      <c r="D287" s="111">
        <f t="shared" ref="D287:O287" si="288">D21-D281</f>
        <v>-4108</v>
      </c>
      <c r="E287" s="200">
        <f t="shared" si="288"/>
        <v>-2098</v>
      </c>
      <c r="F287" s="400">
        <f t="shared" si="288"/>
        <v>-6206</v>
      </c>
      <c r="G287" s="399">
        <f t="shared" si="288"/>
        <v>0</v>
      </c>
      <c r="H287" s="112">
        <f t="shared" si="288"/>
        <v>0</v>
      </c>
      <c r="I287" s="200">
        <f t="shared" si="288"/>
        <v>0</v>
      </c>
      <c r="J287" s="111">
        <f t="shared" si="288"/>
        <v>0</v>
      </c>
      <c r="K287" s="200">
        <f t="shared" si="288"/>
        <v>0</v>
      </c>
      <c r="L287" s="400">
        <f t="shared" si="288"/>
        <v>0</v>
      </c>
      <c r="M287" s="399">
        <f t="shared" si="288"/>
        <v>0</v>
      </c>
      <c r="N287" s="112">
        <f t="shared" si="288"/>
        <v>0</v>
      </c>
      <c r="O287" s="200">
        <f t="shared" si="288"/>
        <v>0</v>
      </c>
      <c r="P287" s="398"/>
      <c r="Q287" s="314"/>
    </row>
    <row r="288" spans="1:17" s="25" customFormat="1" ht="12.75" hidden="1" thickTop="1" x14ac:dyDescent="0.25">
      <c r="A288" s="201" t="s">
        <v>300</v>
      </c>
      <c r="B288" s="201" t="s">
        <v>301</v>
      </c>
      <c r="C288" s="458">
        <f t="shared" si="238"/>
        <v>0</v>
      </c>
      <c r="D288" s="196">
        <f t="shared" ref="D288:O288" si="289">SUM(D289,D291,D293)-SUM(D290,D292,D294)</f>
        <v>0</v>
      </c>
      <c r="E288" s="197">
        <f t="shared" si="289"/>
        <v>0</v>
      </c>
      <c r="F288" s="199">
        <f t="shared" si="289"/>
        <v>0</v>
      </c>
      <c r="G288" s="459">
        <f t="shared" si="289"/>
        <v>0</v>
      </c>
      <c r="H288" s="197">
        <f t="shared" si="289"/>
        <v>0</v>
      </c>
      <c r="I288" s="198">
        <f t="shared" si="289"/>
        <v>0</v>
      </c>
      <c r="J288" s="196">
        <f t="shared" si="289"/>
        <v>0</v>
      </c>
      <c r="K288" s="197">
        <f t="shared" si="289"/>
        <v>0</v>
      </c>
      <c r="L288" s="199">
        <f t="shared" si="289"/>
        <v>0</v>
      </c>
      <c r="M288" s="459">
        <f t="shared" si="289"/>
        <v>0</v>
      </c>
      <c r="N288" s="197">
        <f t="shared" si="289"/>
        <v>0</v>
      </c>
      <c r="O288" s="198">
        <f t="shared" si="289"/>
        <v>0</v>
      </c>
      <c r="P288" s="460"/>
    </row>
    <row r="289" spans="1:16" ht="12.75" hidden="1" thickTop="1" x14ac:dyDescent="0.25">
      <c r="A289" s="202" t="s">
        <v>302</v>
      </c>
      <c r="B289" s="98" t="s">
        <v>303</v>
      </c>
      <c r="C289" s="363">
        <f t="shared" si="238"/>
        <v>0</v>
      </c>
      <c r="D289" s="375"/>
      <c r="E289" s="79"/>
      <c r="F289" s="186">
        <f t="shared" ref="F289:F296" si="290">E289+D289</f>
        <v>0</v>
      </c>
      <c r="G289" s="449"/>
      <c r="H289" s="79"/>
      <c r="I289" s="185">
        <f t="shared" ref="I289:I296" si="291">H289+G289</f>
        <v>0</v>
      </c>
      <c r="J289" s="375"/>
      <c r="K289" s="79"/>
      <c r="L289" s="186">
        <f t="shared" ref="L289:L296" si="292">K289+J289</f>
        <v>0</v>
      </c>
      <c r="M289" s="449"/>
      <c r="N289" s="79"/>
      <c r="O289" s="185">
        <f t="shared" ref="O289:O296" si="293">N289+M289</f>
        <v>0</v>
      </c>
      <c r="P289" s="450"/>
    </row>
    <row r="290" spans="1:16" ht="24.75" hidden="1" thickTop="1" x14ac:dyDescent="0.25">
      <c r="A290" s="148" t="s">
        <v>304</v>
      </c>
      <c r="B290" s="42" t="s">
        <v>305</v>
      </c>
      <c r="C290" s="358">
        <f t="shared" si="238"/>
        <v>0</v>
      </c>
      <c r="D290" s="417"/>
      <c r="E290" s="72"/>
      <c r="F290" s="137">
        <f t="shared" si="290"/>
        <v>0</v>
      </c>
      <c r="G290" s="418"/>
      <c r="H290" s="72"/>
      <c r="I290" s="136">
        <f t="shared" si="291"/>
        <v>0</v>
      </c>
      <c r="J290" s="417"/>
      <c r="K290" s="72"/>
      <c r="L290" s="137">
        <f t="shared" si="292"/>
        <v>0</v>
      </c>
      <c r="M290" s="418"/>
      <c r="N290" s="72"/>
      <c r="O290" s="136">
        <f t="shared" si="293"/>
        <v>0</v>
      </c>
      <c r="P290" s="419"/>
    </row>
    <row r="291" spans="1:16" ht="12.75" hidden="1" thickTop="1" x14ac:dyDescent="0.25">
      <c r="A291" s="148" t="s">
        <v>306</v>
      </c>
      <c r="B291" s="42" t="s">
        <v>307</v>
      </c>
      <c r="C291" s="358">
        <f t="shared" si="238"/>
        <v>0</v>
      </c>
      <c r="D291" s="417"/>
      <c r="E291" s="72"/>
      <c r="F291" s="137">
        <f t="shared" si="290"/>
        <v>0</v>
      </c>
      <c r="G291" s="418"/>
      <c r="H291" s="72"/>
      <c r="I291" s="136">
        <f t="shared" si="291"/>
        <v>0</v>
      </c>
      <c r="J291" s="417"/>
      <c r="K291" s="72"/>
      <c r="L291" s="137">
        <f t="shared" si="292"/>
        <v>0</v>
      </c>
      <c r="M291" s="418"/>
      <c r="N291" s="72"/>
      <c r="O291" s="136">
        <f t="shared" si="293"/>
        <v>0</v>
      </c>
      <c r="P291" s="419"/>
    </row>
    <row r="292" spans="1:16" ht="24.75" hidden="1" thickTop="1" x14ac:dyDescent="0.25">
      <c r="A292" s="148" t="s">
        <v>308</v>
      </c>
      <c r="B292" s="42" t="s">
        <v>309</v>
      </c>
      <c r="C292" s="358">
        <f>SUM(F292,I292,L292,O292)</f>
        <v>0</v>
      </c>
      <c r="D292" s="417"/>
      <c r="E292" s="72"/>
      <c r="F292" s="137">
        <f t="shared" si="290"/>
        <v>0</v>
      </c>
      <c r="G292" s="418"/>
      <c r="H292" s="72"/>
      <c r="I292" s="136">
        <f t="shared" si="291"/>
        <v>0</v>
      </c>
      <c r="J292" s="417"/>
      <c r="K292" s="72"/>
      <c r="L292" s="137">
        <f t="shared" si="292"/>
        <v>0</v>
      </c>
      <c r="M292" s="418"/>
      <c r="N292" s="72"/>
      <c r="O292" s="136">
        <f t="shared" si="293"/>
        <v>0</v>
      </c>
      <c r="P292" s="419"/>
    </row>
    <row r="293" spans="1:16" ht="12.75" hidden="1" thickTop="1" x14ac:dyDescent="0.25">
      <c r="A293" s="148" t="s">
        <v>310</v>
      </c>
      <c r="B293" s="42" t="s">
        <v>311</v>
      </c>
      <c r="C293" s="358">
        <f t="shared" si="238"/>
        <v>0</v>
      </c>
      <c r="D293" s="417"/>
      <c r="E293" s="72"/>
      <c r="F293" s="137">
        <f t="shared" si="290"/>
        <v>0</v>
      </c>
      <c r="G293" s="418"/>
      <c r="H293" s="72"/>
      <c r="I293" s="136">
        <f t="shared" si="291"/>
        <v>0</v>
      </c>
      <c r="J293" s="417"/>
      <c r="K293" s="72"/>
      <c r="L293" s="137">
        <f t="shared" si="292"/>
        <v>0</v>
      </c>
      <c r="M293" s="418"/>
      <c r="N293" s="72"/>
      <c r="O293" s="136">
        <f t="shared" si="293"/>
        <v>0</v>
      </c>
      <c r="P293" s="419"/>
    </row>
    <row r="294" spans="1:16" ht="24.75" hidden="1" thickTop="1" x14ac:dyDescent="0.25">
      <c r="A294" s="203" t="s">
        <v>312</v>
      </c>
      <c r="B294" s="204" t="s">
        <v>313</v>
      </c>
      <c r="C294" s="432">
        <f t="shared" si="238"/>
        <v>0</v>
      </c>
      <c r="D294" s="434"/>
      <c r="E294" s="164"/>
      <c r="F294" s="166">
        <f t="shared" si="290"/>
        <v>0</v>
      </c>
      <c r="G294" s="435"/>
      <c r="H294" s="164"/>
      <c r="I294" s="165">
        <f t="shared" si="291"/>
        <v>0</v>
      </c>
      <c r="J294" s="434"/>
      <c r="K294" s="164"/>
      <c r="L294" s="166">
        <f t="shared" si="292"/>
        <v>0</v>
      </c>
      <c r="M294" s="435"/>
      <c r="N294" s="164"/>
      <c r="O294" s="165">
        <f t="shared" si="293"/>
        <v>0</v>
      </c>
      <c r="P294" s="436"/>
    </row>
    <row r="295" spans="1:16" s="25" customFormat="1" ht="13.5" hidden="1" thickTop="1" thickBot="1" x14ac:dyDescent="0.3">
      <c r="A295" s="205" t="s">
        <v>314</v>
      </c>
      <c r="B295" s="205" t="s">
        <v>315</v>
      </c>
      <c r="C295" s="455">
        <f t="shared" si="238"/>
        <v>0</v>
      </c>
      <c r="D295" s="461"/>
      <c r="E295" s="206"/>
      <c r="F295" s="208">
        <f t="shared" si="290"/>
        <v>0</v>
      </c>
      <c r="G295" s="462"/>
      <c r="H295" s="206"/>
      <c r="I295" s="207">
        <f t="shared" si="291"/>
        <v>0</v>
      </c>
      <c r="J295" s="461"/>
      <c r="K295" s="206"/>
      <c r="L295" s="208">
        <f t="shared" si="292"/>
        <v>0</v>
      </c>
      <c r="M295" s="462"/>
      <c r="N295" s="206"/>
      <c r="O295" s="207">
        <f t="shared" si="293"/>
        <v>0</v>
      </c>
      <c r="P295" s="463"/>
    </row>
    <row r="296" spans="1:16" s="25" customFormat="1" ht="48.75" hidden="1" thickTop="1" x14ac:dyDescent="0.25">
      <c r="A296" s="201" t="s">
        <v>316</v>
      </c>
      <c r="B296" s="209" t="s">
        <v>317</v>
      </c>
      <c r="C296" s="458">
        <f>SUM(F296,I296,L296,O296)</f>
        <v>0</v>
      </c>
      <c r="D296" s="464"/>
      <c r="E296" s="213"/>
      <c r="F296" s="153">
        <f t="shared" si="290"/>
        <v>0</v>
      </c>
      <c r="G296" s="429"/>
      <c r="H296" s="151"/>
      <c r="I296" s="152">
        <f t="shared" si="291"/>
        <v>0</v>
      </c>
      <c r="J296" s="348"/>
      <c r="K296" s="151"/>
      <c r="L296" s="153">
        <f t="shared" si="292"/>
        <v>0</v>
      </c>
      <c r="M296" s="429"/>
      <c r="N296" s="151"/>
      <c r="O296" s="152">
        <f t="shared" si="293"/>
        <v>0</v>
      </c>
      <c r="P296" s="430"/>
    </row>
    <row r="297" spans="1:16" ht="12.75" thickTop="1" x14ac:dyDescent="0.25">
      <c r="A297" s="1"/>
      <c r="B297" s="1"/>
      <c r="C297" s="1"/>
      <c r="D297" s="1"/>
      <c r="E297" s="1"/>
      <c r="F297" s="1"/>
      <c r="G297" s="1"/>
      <c r="H297" s="1"/>
      <c r="I297" s="1"/>
      <c r="J297" s="1"/>
      <c r="K297" s="1"/>
      <c r="L297" s="1"/>
      <c r="M297" s="1"/>
      <c r="N297" s="1"/>
      <c r="O297" s="1"/>
    </row>
    <row r="298" spans="1:16" x14ac:dyDescent="0.25">
      <c r="A298" s="1"/>
      <c r="B298" s="1"/>
      <c r="C298" s="1"/>
      <c r="D298" s="1"/>
      <c r="E298" s="1"/>
      <c r="F298" s="1"/>
      <c r="G298" s="1"/>
      <c r="H298" s="1"/>
      <c r="I298" s="1"/>
      <c r="J298" s="1"/>
      <c r="K298" s="1"/>
      <c r="L298" s="1"/>
      <c r="M298" s="1"/>
      <c r="N298" s="1"/>
      <c r="O298" s="1"/>
    </row>
    <row r="299" spans="1:16" x14ac:dyDescent="0.25">
      <c r="A299" s="1"/>
      <c r="B299" s="1"/>
      <c r="C299" s="1"/>
      <c r="D299" s="1"/>
      <c r="E299" s="1"/>
      <c r="F299" s="1"/>
      <c r="G299" s="1"/>
      <c r="H299" s="1"/>
      <c r="I299" s="1"/>
      <c r="J299" s="1"/>
      <c r="K299" s="1"/>
      <c r="L299" s="1"/>
      <c r="M299" s="1"/>
      <c r="N299" s="1"/>
      <c r="O299" s="1"/>
    </row>
    <row r="300" spans="1:16" x14ac:dyDescent="0.25">
      <c r="A300" s="1"/>
      <c r="B300" s="1"/>
      <c r="C300" s="1"/>
      <c r="D300" s="1"/>
      <c r="E300" s="1"/>
      <c r="F300" s="1"/>
      <c r="G300" s="1"/>
      <c r="H300" s="1"/>
      <c r="I300" s="1"/>
      <c r="J300" s="1"/>
      <c r="K300" s="1"/>
      <c r="L300" s="1"/>
      <c r="M300" s="1"/>
      <c r="N300" s="1"/>
      <c r="O300" s="1"/>
    </row>
    <row r="301" spans="1:16" x14ac:dyDescent="0.25">
      <c r="A301" s="1"/>
      <c r="B301" s="1"/>
      <c r="C301" s="1"/>
      <c r="D301" s="1"/>
      <c r="E301" s="1"/>
      <c r="F301" s="1"/>
      <c r="G301" s="1"/>
      <c r="H301" s="1"/>
      <c r="I301" s="1"/>
      <c r="J301" s="1"/>
      <c r="K301" s="1"/>
      <c r="L301" s="1"/>
      <c r="M301" s="1"/>
      <c r="N301" s="1"/>
      <c r="O301" s="1"/>
    </row>
    <row r="302" spans="1:16" x14ac:dyDescent="0.25">
      <c r="A302" s="1"/>
      <c r="B302" s="1"/>
      <c r="C302" s="1"/>
      <c r="D302" s="1"/>
      <c r="E302" s="1"/>
      <c r="F302" s="1"/>
      <c r="G302" s="1"/>
      <c r="H302" s="1"/>
      <c r="I302" s="1"/>
      <c r="J302" s="1"/>
      <c r="K302" s="1"/>
      <c r="L302" s="1"/>
      <c r="M302" s="1"/>
      <c r="N302" s="1"/>
      <c r="O302" s="1"/>
    </row>
    <row r="303" spans="1:16" x14ac:dyDescent="0.25">
      <c r="A303" s="1"/>
      <c r="B303" s="1"/>
      <c r="C303" s="1"/>
      <c r="D303" s="1"/>
      <c r="E303" s="1"/>
      <c r="F303" s="1"/>
      <c r="G303" s="1"/>
      <c r="H303" s="1"/>
      <c r="I303" s="1"/>
      <c r="J303" s="1"/>
      <c r="K303" s="1"/>
      <c r="L303" s="1"/>
      <c r="M303" s="1"/>
      <c r="N303" s="1"/>
      <c r="O303" s="1"/>
    </row>
    <row r="304" spans="1:16"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5h6tf1zYr5gJy/jsa8F8EXMPjnI2qtGkEIefjgigDx79zenytu7d3D6zP26zN+gL140CgxBIUUuW5Od6AQlyTA==" saltValue="jRDxz4ylxOIfvG1hJlCNbg==" spinCount="100000" sheet="1" objects="1" scenarios="1" formatCells="0" formatColumns="0" formatRows="0"/>
  <autoFilter ref="A18:P296">
    <filterColumn colId="2">
      <filters blank="1">
        <filter val="1 146"/>
        <filter val="1 158"/>
        <filter val="1 269"/>
        <filter val="1 800"/>
        <filter val="14 938"/>
        <filter val="2 069"/>
        <filter val="2 100"/>
        <filter val="2 250"/>
        <filter val="2 390"/>
        <filter val="2 796"/>
        <filter val="20 085"/>
        <filter val="20 928"/>
        <filter val="22 086"/>
        <filter val="27 297"/>
        <filter val="28 356"/>
        <filter val="3 040"/>
        <filter val="3 935"/>
        <filter val="300"/>
        <filter val="4 020"/>
        <filter val="42 235"/>
        <filter val="424"/>
        <filter val="445"/>
        <filter val="48 886"/>
        <filter val="5 211"/>
        <filter val="546"/>
        <filter val="6 206"/>
        <filter val="-6 206"/>
        <filter val="6 651"/>
        <filter val="6 983"/>
        <filter val="78"/>
        <filter val="800"/>
        <filter val="895"/>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59.pielikums Jūrmalas pilsētas domes
2017.gada 30.janvāra saistošajiem noteikumiem Nr.10
(Protokols Nr.4, 1.punkts)
 </firstHeader>
    <firstFooter>&amp;L&amp;9&amp;D; &amp;T&amp;R&amp;9&amp;P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5"/>
  <sheetViews>
    <sheetView showGridLines="0" view="pageLayout" zoomScaleNormal="100" workbookViewId="0">
      <selection activeCell="U5" sqref="U5"/>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520</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521</v>
      </c>
      <c r="D3" s="551"/>
      <c r="E3" s="551"/>
      <c r="F3" s="551"/>
      <c r="G3" s="551"/>
      <c r="H3" s="551"/>
      <c r="I3" s="551"/>
      <c r="J3" s="551"/>
      <c r="K3" s="551"/>
      <c r="L3" s="551"/>
      <c r="M3" s="551"/>
      <c r="N3" s="551"/>
      <c r="O3" s="551"/>
      <c r="P3" s="552"/>
      <c r="Q3" s="311"/>
    </row>
    <row r="4" spans="1:17" ht="12.75" customHeight="1" x14ac:dyDescent="0.25">
      <c r="A4" s="2" t="s">
        <v>2</v>
      </c>
      <c r="B4" s="3"/>
      <c r="C4" s="551" t="s">
        <v>522</v>
      </c>
      <c r="D4" s="551"/>
      <c r="E4" s="551"/>
      <c r="F4" s="551"/>
      <c r="G4" s="551"/>
      <c r="H4" s="551"/>
      <c r="I4" s="551"/>
      <c r="J4" s="551"/>
      <c r="K4" s="551"/>
      <c r="L4" s="551"/>
      <c r="M4" s="551"/>
      <c r="N4" s="551"/>
      <c r="O4" s="551"/>
      <c r="P4" s="552"/>
      <c r="Q4" s="311"/>
    </row>
    <row r="5" spans="1:17" ht="12.75" customHeight="1" x14ac:dyDescent="0.25">
      <c r="A5" s="4" t="s">
        <v>3</v>
      </c>
      <c r="B5" s="5"/>
      <c r="C5" s="545" t="s">
        <v>523</v>
      </c>
      <c r="D5" s="545"/>
      <c r="E5" s="545"/>
      <c r="F5" s="545"/>
      <c r="G5" s="545"/>
      <c r="H5" s="545"/>
      <c r="I5" s="545"/>
      <c r="J5" s="545"/>
      <c r="K5" s="545"/>
      <c r="L5" s="545"/>
      <c r="M5" s="545"/>
      <c r="N5" s="545"/>
      <c r="O5" s="545"/>
      <c r="P5" s="546"/>
      <c r="Q5" s="311"/>
    </row>
    <row r="6" spans="1:17" ht="12.75" customHeight="1" x14ac:dyDescent="0.25">
      <c r="A6" s="4" t="s">
        <v>4</v>
      </c>
      <c r="B6" s="5"/>
      <c r="C6" s="545" t="s">
        <v>524</v>
      </c>
      <c r="D6" s="545"/>
      <c r="E6" s="545"/>
      <c r="F6" s="545"/>
      <c r="G6" s="545"/>
      <c r="H6" s="545"/>
      <c r="I6" s="545"/>
      <c r="J6" s="545"/>
      <c r="K6" s="545"/>
      <c r="L6" s="545"/>
      <c r="M6" s="545"/>
      <c r="N6" s="545"/>
      <c r="O6" s="545"/>
      <c r="P6" s="546"/>
      <c r="Q6" s="311"/>
    </row>
    <row r="7" spans="1:17" x14ac:dyDescent="0.25">
      <c r="A7" s="4" t="s">
        <v>5</v>
      </c>
      <c r="B7" s="5"/>
      <c r="C7" s="551" t="s">
        <v>525</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526</v>
      </c>
      <c r="D9" s="545"/>
      <c r="E9" s="545"/>
      <c r="F9" s="545"/>
      <c r="G9" s="545"/>
      <c r="H9" s="545"/>
      <c r="I9" s="545"/>
      <c r="J9" s="545"/>
      <c r="K9" s="545"/>
      <c r="L9" s="545"/>
      <c r="M9" s="545"/>
      <c r="N9" s="545"/>
      <c r="O9" s="545"/>
      <c r="P9" s="546"/>
      <c r="Q9" s="311"/>
    </row>
    <row r="10" spans="1:17" ht="12.75" customHeight="1" x14ac:dyDescent="0.25">
      <c r="A10" s="4"/>
      <c r="B10" s="5" t="s">
        <v>8</v>
      </c>
      <c r="C10" s="545"/>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t="s">
        <v>527</v>
      </c>
      <c r="D12" s="545"/>
      <c r="E12" s="545"/>
      <c r="F12" s="545"/>
      <c r="G12" s="545"/>
      <c r="H12" s="545"/>
      <c r="I12" s="545"/>
      <c r="J12" s="545"/>
      <c r="K12" s="545"/>
      <c r="L12" s="545"/>
      <c r="M12" s="545"/>
      <c r="N12" s="545"/>
      <c r="O12" s="545"/>
      <c r="P12" s="546"/>
      <c r="Q12" s="311"/>
    </row>
    <row r="13" spans="1:17" ht="12.75" customHeight="1" x14ac:dyDescent="0.25">
      <c r="A13" s="4"/>
      <c r="B13" s="5" t="s">
        <v>11</v>
      </c>
      <c r="C13" s="545" t="s">
        <v>528</v>
      </c>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316"/>
      <c r="Q15" s="312"/>
    </row>
    <row r="16" spans="1:17" s="12" customFormat="1" ht="12.75" customHeight="1" x14ac:dyDescent="0.25">
      <c r="A16" s="556"/>
      <c r="B16" s="559"/>
      <c r="C16" s="588" t="s">
        <v>15</v>
      </c>
      <c r="D16" s="586" t="s">
        <v>16</v>
      </c>
      <c r="E16" s="566" t="s">
        <v>17</v>
      </c>
      <c r="F16" s="568" t="s">
        <v>18</v>
      </c>
      <c r="G16" s="570" t="s">
        <v>19</v>
      </c>
      <c r="H16" s="564" t="s">
        <v>20</v>
      </c>
      <c r="I16" s="584" t="s">
        <v>21</v>
      </c>
      <c r="J16" s="586" t="s">
        <v>22</v>
      </c>
      <c r="K16" s="566" t="s">
        <v>23</v>
      </c>
      <c r="L16" s="574" t="s">
        <v>24</v>
      </c>
      <c r="M16" s="576" t="s">
        <v>25</v>
      </c>
      <c r="N16" s="564" t="s">
        <v>26</v>
      </c>
      <c r="O16" s="566" t="s">
        <v>27</v>
      </c>
      <c r="P16" s="556" t="s">
        <v>28</v>
      </c>
      <c r="Q16" s="312"/>
    </row>
    <row r="17" spans="1:17" s="13" customFormat="1" ht="66" customHeight="1" thickBot="1" x14ac:dyDescent="0.3">
      <c r="A17" s="557"/>
      <c r="B17" s="559"/>
      <c r="C17" s="589"/>
      <c r="D17" s="587"/>
      <c r="E17" s="567"/>
      <c r="F17" s="569"/>
      <c r="G17" s="571"/>
      <c r="H17" s="565"/>
      <c r="I17" s="585"/>
      <c r="J17" s="587"/>
      <c r="K17" s="567"/>
      <c r="L17" s="575"/>
      <c r="M17" s="577"/>
      <c r="N17" s="565"/>
      <c r="O17" s="567"/>
      <c r="P17" s="557"/>
      <c r="Q17" s="313"/>
    </row>
    <row r="18" spans="1:17" s="13" customFormat="1" ht="9.75" customHeight="1" thickTop="1" x14ac:dyDescent="0.25">
      <c r="A18" s="14" t="s">
        <v>29</v>
      </c>
      <c r="B18" s="14">
        <v>2</v>
      </c>
      <c r="C18" s="317">
        <v>3</v>
      </c>
      <c r="D18" s="15">
        <v>4</v>
      </c>
      <c r="E18" s="17">
        <v>5</v>
      </c>
      <c r="F18" s="14">
        <v>6</v>
      </c>
      <c r="G18" s="318">
        <v>7</v>
      </c>
      <c r="H18" s="16">
        <v>8</v>
      </c>
      <c r="I18" s="17">
        <v>9</v>
      </c>
      <c r="J18" s="15">
        <v>10</v>
      </c>
      <c r="K18" s="17">
        <v>11</v>
      </c>
      <c r="L18" s="14">
        <v>12</v>
      </c>
      <c r="M18" s="318">
        <v>13</v>
      </c>
      <c r="N18" s="16">
        <v>14</v>
      </c>
      <c r="O18" s="17">
        <v>15</v>
      </c>
      <c r="P18" s="14">
        <v>16</v>
      </c>
      <c r="Q18" s="313"/>
    </row>
    <row r="19" spans="1:17" s="25" customFormat="1" x14ac:dyDescent="0.25">
      <c r="A19" s="19"/>
      <c r="B19" s="20" t="s">
        <v>30</v>
      </c>
      <c r="C19" s="314"/>
      <c r="D19" s="319"/>
      <c r="E19" s="23"/>
      <c r="F19" s="321"/>
      <c r="G19" s="320"/>
      <c r="H19" s="22"/>
      <c r="I19" s="23"/>
      <c r="J19" s="319"/>
      <c r="K19" s="23"/>
      <c r="L19" s="321"/>
      <c r="M19" s="320"/>
      <c r="N19" s="22"/>
      <c r="O19" s="23"/>
      <c r="P19" s="321"/>
      <c r="Q19" s="314"/>
    </row>
    <row r="20" spans="1:17" s="25" customFormat="1" ht="12.75" thickBot="1" x14ac:dyDescent="0.3">
      <c r="A20" s="26"/>
      <c r="B20" s="27" t="s">
        <v>31</v>
      </c>
      <c r="C20" s="322">
        <f>SUM(F20,I20,L20,O20)</f>
        <v>570163</v>
      </c>
      <c r="D20" s="28">
        <f>SUM(D21,D24,D25,D41,D42)</f>
        <v>563863</v>
      </c>
      <c r="E20" s="324">
        <f>SUM(E21,E24,E25,E41,E42)</f>
        <v>0</v>
      </c>
      <c r="F20" s="325">
        <f>SUM(F21,F24,F25,F41,F42)</f>
        <v>563863</v>
      </c>
      <c r="G20" s="323">
        <f>SUM(G21,G24,G42)</f>
        <v>0</v>
      </c>
      <c r="H20" s="29">
        <f t="shared" ref="H20:I20" si="0">SUM(H21,H24,H42)</f>
        <v>0</v>
      </c>
      <c r="I20" s="324">
        <f t="shared" si="0"/>
        <v>0</v>
      </c>
      <c r="J20" s="28">
        <f>SUM(J21,J26,J42)</f>
        <v>4300</v>
      </c>
      <c r="K20" s="324">
        <f t="shared" ref="K20:L20" si="1">SUM(K21,K26,K42)</f>
        <v>0</v>
      </c>
      <c r="L20" s="325">
        <f t="shared" si="1"/>
        <v>4300</v>
      </c>
      <c r="M20" s="323">
        <f>SUM(M21,M24,M44)</f>
        <v>2000</v>
      </c>
      <c r="N20" s="323">
        <f>SUM(N21,N24,N44)</f>
        <v>0</v>
      </c>
      <c r="O20" s="323">
        <f>SUM(O21,O24,O44)</f>
        <v>2000</v>
      </c>
      <c r="P20" s="485"/>
      <c r="Q20" s="314"/>
    </row>
    <row r="21" spans="1:17" ht="12.75" hidden="1" thickTop="1" x14ac:dyDescent="0.25">
      <c r="A21" s="31"/>
      <c r="B21" s="32" t="s">
        <v>32</v>
      </c>
      <c r="C21" s="326">
        <f t="shared" ref="C21" si="2">SUM(F21,I21,L21,O21)</f>
        <v>0</v>
      </c>
      <c r="D21" s="33">
        <f t="shared" ref="D21:E21" si="3">SUM(D22:D23)</f>
        <v>0</v>
      </c>
      <c r="E21" s="34">
        <f t="shared" si="3"/>
        <v>0</v>
      </c>
      <c r="F21" s="35">
        <f>SUM(F22:F23)</f>
        <v>0</v>
      </c>
      <c r="G21" s="327">
        <f t="shared" ref="G21:O21" si="4">SUM(G22:G23)</f>
        <v>0</v>
      </c>
      <c r="H21" s="34">
        <f t="shared" si="4"/>
        <v>0</v>
      </c>
      <c r="I21" s="328">
        <f t="shared" si="4"/>
        <v>0</v>
      </c>
      <c r="J21" s="33">
        <f t="shared" si="4"/>
        <v>0</v>
      </c>
      <c r="K21" s="34">
        <f t="shared" si="4"/>
        <v>0</v>
      </c>
      <c r="L21" s="35">
        <f t="shared" si="4"/>
        <v>0</v>
      </c>
      <c r="M21" s="327">
        <f>SUM(M22:M23)</f>
        <v>0</v>
      </c>
      <c r="N21" s="34">
        <f t="shared" si="4"/>
        <v>0</v>
      </c>
      <c r="O21" s="328">
        <f t="shared" si="4"/>
        <v>0</v>
      </c>
      <c r="P21" s="486"/>
      <c r="Q21" s="311"/>
    </row>
    <row r="22" spans="1:17" ht="12.75" hidden="1" thickTop="1" x14ac:dyDescent="0.25">
      <c r="A22" s="36"/>
      <c r="B22" s="37" t="s">
        <v>33</v>
      </c>
      <c r="C22" s="330">
        <f>SUM(F22,I22,L22,O22)</f>
        <v>0</v>
      </c>
      <c r="D22" s="331"/>
      <c r="E22" s="39"/>
      <c r="F22" s="41">
        <f>D22+E22</f>
        <v>0</v>
      </c>
      <c r="G22" s="332"/>
      <c r="H22" s="39"/>
      <c r="I22" s="40">
        <f>G22+H22</f>
        <v>0</v>
      </c>
      <c r="J22" s="331"/>
      <c r="K22" s="39"/>
      <c r="L22" s="41">
        <f>J22+K22</f>
        <v>0</v>
      </c>
      <c r="M22" s="332"/>
      <c r="N22" s="39"/>
      <c r="O22" s="40">
        <f t="shared" ref="O22" si="5">M22+N22</f>
        <v>0</v>
      </c>
      <c r="P22" s="333"/>
      <c r="Q22" s="311"/>
    </row>
    <row r="23" spans="1:17" ht="12.75" hidden="1" thickTop="1" x14ac:dyDescent="0.25">
      <c r="A23" s="42"/>
      <c r="B23" s="43" t="s">
        <v>34</v>
      </c>
      <c r="C23" s="334">
        <f t="shared" ref="C23" si="6">SUM(F23,I23,L23,O23)</f>
        <v>0</v>
      </c>
      <c r="D23" s="335"/>
      <c r="E23" s="45"/>
      <c r="F23" s="336">
        <f t="shared" ref="F23:F24" si="7">D23+E23</f>
        <v>0</v>
      </c>
      <c r="G23" s="337"/>
      <c r="H23" s="45"/>
      <c r="I23" s="338">
        <f t="shared" ref="I23:I24" si="8">G23+H23</f>
        <v>0</v>
      </c>
      <c r="J23" s="335"/>
      <c r="K23" s="45"/>
      <c r="L23" s="336">
        <f>J23+K23</f>
        <v>0</v>
      </c>
      <c r="M23" s="337"/>
      <c r="N23" s="45"/>
      <c r="O23" s="46">
        <f>M23+N23</f>
        <v>0</v>
      </c>
      <c r="P23" s="470"/>
      <c r="Q23" s="311"/>
    </row>
    <row r="24" spans="1:17" s="25" customFormat="1" ht="25.5" thickTop="1" thickBot="1" x14ac:dyDescent="0.3">
      <c r="A24" s="48">
        <v>19300</v>
      </c>
      <c r="B24" s="48" t="s">
        <v>35</v>
      </c>
      <c r="C24" s="340">
        <f>SUM(F24,I24,O24)</f>
        <v>565863</v>
      </c>
      <c r="D24" s="341">
        <v>563863</v>
      </c>
      <c r="E24" s="343"/>
      <c r="F24" s="471">
        <f t="shared" si="7"/>
        <v>563863</v>
      </c>
      <c r="G24" s="342"/>
      <c r="H24" s="50"/>
      <c r="I24" s="343">
        <f t="shared" si="8"/>
        <v>0</v>
      </c>
      <c r="J24" s="344" t="s">
        <v>36</v>
      </c>
      <c r="K24" s="52" t="s">
        <v>36</v>
      </c>
      <c r="L24" s="346" t="s">
        <v>36</v>
      </c>
      <c r="M24" s="487">
        <v>2000</v>
      </c>
      <c r="N24" s="488"/>
      <c r="O24" s="489">
        <f>M24+N24</f>
        <v>2000</v>
      </c>
      <c r="P24" s="490"/>
      <c r="Q24" s="314"/>
    </row>
    <row r="25" spans="1:17" s="25" customFormat="1" ht="24.75" hidden="1" thickTop="1" x14ac:dyDescent="0.25">
      <c r="A25" s="54"/>
      <c r="B25" s="55" t="s">
        <v>37</v>
      </c>
      <c r="C25" s="347">
        <f>SUM(F25)</f>
        <v>0</v>
      </c>
      <c r="D25" s="348"/>
      <c r="E25" s="151"/>
      <c r="F25" s="484">
        <f>D25+E25</f>
        <v>0</v>
      </c>
      <c r="G25" s="349" t="s">
        <v>36</v>
      </c>
      <c r="H25" s="59" t="s">
        <v>36</v>
      </c>
      <c r="I25" s="60" t="s">
        <v>36</v>
      </c>
      <c r="J25" s="350" t="s">
        <v>36</v>
      </c>
      <c r="K25" s="59" t="s">
        <v>36</v>
      </c>
      <c r="L25" s="61" t="s">
        <v>36</v>
      </c>
      <c r="M25" s="351" t="s">
        <v>36</v>
      </c>
      <c r="N25" s="60" t="s">
        <v>36</v>
      </c>
      <c r="O25" s="60" t="s">
        <v>36</v>
      </c>
      <c r="P25" s="491"/>
      <c r="Q25" s="314"/>
    </row>
    <row r="26" spans="1:17" s="25" customFormat="1" ht="36.75" thickTop="1" x14ac:dyDescent="0.25">
      <c r="A26" s="55">
        <v>21300</v>
      </c>
      <c r="B26" s="55" t="s">
        <v>38</v>
      </c>
      <c r="C26" s="347">
        <f>SUM(L26)</f>
        <v>4300</v>
      </c>
      <c r="D26" s="350" t="s">
        <v>36</v>
      </c>
      <c r="E26" s="60" t="s">
        <v>36</v>
      </c>
      <c r="F26" s="352" t="s">
        <v>36</v>
      </c>
      <c r="G26" s="349" t="s">
        <v>36</v>
      </c>
      <c r="H26" s="59" t="s">
        <v>36</v>
      </c>
      <c r="I26" s="60" t="s">
        <v>36</v>
      </c>
      <c r="J26" s="56">
        <f t="shared" ref="J26:K26" si="9">SUM(J27,J31,J33,J36)</f>
        <v>4300</v>
      </c>
      <c r="K26" s="144">
        <f t="shared" si="9"/>
        <v>0</v>
      </c>
      <c r="L26" s="424">
        <f>SUM(L27,L31,L33,L36)</f>
        <v>4300</v>
      </c>
      <c r="M26" s="351" t="s">
        <v>36</v>
      </c>
      <c r="N26" s="60" t="s">
        <v>36</v>
      </c>
      <c r="O26" s="60" t="s">
        <v>36</v>
      </c>
      <c r="P26" s="491"/>
      <c r="Q26" s="314"/>
    </row>
    <row r="27" spans="1:17" s="25" customFormat="1" ht="24" hidden="1" x14ac:dyDescent="0.25">
      <c r="A27" s="62">
        <v>21350</v>
      </c>
      <c r="B27" s="55" t="s">
        <v>39</v>
      </c>
      <c r="C27" s="347">
        <f t="shared" ref="C27:C40" si="10">SUM(L27)</f>
        <v>0</v>
      </c>
      <c r="D27" s="350" t="s">
        <v>36</v>
      </c>
      <c r="E27" s="59" t="s">
        <v>36</v>
      </c>
      <c r="F27" s="61" t="s">
        <v>36</v>
      </c>
      <c r="G27" s="349" t="s">
        <v>36</v>
      </c>
      <c r="H27" s="59" t="s">
        <v>36</v>
      </c>
      <c r="I27" s="60" t="s">
        <v>36</v>
      </c>
      <c r="J27" s="56">
        <f t="shared" ref="J27:K27" si="11">SUM(J28:J30)</f>
        <v>0</v>
      </c>
      <c r="K27" s="57">
        <f t="shared" si="11"/>
        <v>0</v>
      </c>
      <c r="L27" s="145">
        <f>SUM(L28:L30)</f>
        <v>0</v>
      </c>
      <c r="M27" s="351" t="s">
        <v>36</v>
      </c>
      <c r="N27" s="60" t="s">
        <v>36</v>
      </c>
      <c r="O27" s="60" t="s">
        <v>36</v>
      </c>
      <c r="P27" s="491"/>
      <c r="Q27" s="314"/>
    </row>
    <row r="28" spans="1:17" hidden="1" x14ac:dyDescent="0.25">
      <c r="A28" s="36">
        <v>21351</v>
      </c>
      <c r="B28" s="63" t="s">
        <v>40</v>
      </c>
      <c r="C28" s="353">
        <f t="shared" si="10"/>
        <v>0</v>
      </c>
      <c r="D28" s="354" t="s">
        <v>36</v>
      </c>
      <c r="E28" s="65" t="s">
        <v>36</v>
      </c>
      <c r="F28" s="68" t="s">
        <v>36</v>
      </c>
      <c r="G28" s="355" t="s">
        <v>36</v>
      </c>
      <c r="H28" s="65" t="s">
        <v>36</v>
      </c>
      <c r="I28" s="67" t="s">
        <v>36</v>
      </c>
      <c r="J28" s="492"/>
      <c r="K28" s="493"/>
      <c r="L28" s="134">
        <f>J28+K28</f>
        <v>0</v>
      </c>
      <c r="M28" s="356" t="s">
        <v>36</v>
      </c>
      <c r="N28" s="67" t="s">
        <v>36</v>
      </c>
      <c r="O28" s="67" t="s">
        <v>36</v>
      </c>
      <c r="P28" s="494"/>
      <c r="Q28" s="311"/>
    </row>
    <row r="29" spans="1:17" hidden="1" x14ac:dyDescent="0.25">
      <c r="A29" s="42">
        <v>21352</v>
      </c>
      <c r="B29" s="69" t="s">
        <v>41</v>
      </c>
      <c r="C29" s="358">
        <f t="shared" si="10"/>
        <v>0</v>
      </c>
      <c r="D29" s="359" t="s">
        <v>36</v>
      </c>
      <c r="E29" s="71" t="s">
        <v>36</v>
      </c>
      <c r="F29" s="74" t="s">
        <v>36</v>
      </c>
      <c r="G29" s="360" t="s">
        <v>36</v>
      </c>
      <c r="H29" s="71" t="s">
        <v>36</v>
      </c>
      <c r="I29" s="73" t="s">
        <v>36</v>
      </c>
      <c r="J29" s="495"/>
      <c r="K29" s="496"/>
      <c r="L29" s="137">
        <f t="shared" ref="L29:L30" si="12">J29+K29</f>
        <v>0</v>
      </c>
      <c r="M29" s="361" t="s">
        <v>36</v>
      </c>
      <c r="N29" s="73" t="s">
        <v>36</v>
      </c>
      <c r="O29" s="73" t="s">
        <v>36</v>
      </c>
      <c r="P29" s="497"/>
      <c r="Q29" s="311"/>
    </row>
    <row r="30" spans="1:17" ht="24" hidden="1" x14ac:dyDescent="0.25">
      <c r="A30" s="42">
        <v>21359</v>
      </c>
      <c r="B30" s="69" t="s">
        <v>42</v>
      </c>
      <c r="C30" s="358">
        <f t="shared" si="10"/>
        <v>0</v>
      </c>
      <c r="D30" s="359" t="s">
        <v>36</v>
      </c>
      <c r="E30" s="71" t="s">
        <v>36</v>
      </c>
      <c r="F30" s="74" t="s">
        <v>36</v>
      </c>
      <c r="G30" s="360" t="s">
        <v>36</v>
      </c>
      <c r="H30" s="71" t="s">
        <v>36</v>
      </c>
      <c r="I30" s="73" t="s">
        <v>36</v>
      </c>
      <c r="J30" s="495"/>
      <c r="K30" s="496"/>
      <c r="L30" s="137">
        <f t="shared" si="12"/>
        <v>0</v>
      </c>
      <c r="M30" s="361" t="s">
        <v>36</v>
      </c>
      <c r="N30" s="73" t="s">
        <v>36</v>
      </c>
      <c r="O30" s="73" t="s">
        <v>36</v>
      </c>
      <c r="P30" s="497"/>
      <c r="Q30" s="311"/>
    </row>
    <row r="31" spans="1:17" s="25" customFormat="1" ht="36" hidden="1" x14ac:dyDescent="0.25">
      <c r="A31" s="62">
        <v>21370</v>
      </c>
      <c r="B31" s="55" t="s">
        <v>43</v>
      </c>
      <c r="C31" s="347">
        <f t="shared" si="10"/>
        <v>0</v>
      </c>
      <c r="D31" s="350" t="s">
        <v>36</v>
      </c>
      <c r="E31" s="59" t="s">
        <v>36</v>
      </c>
      <c r="F31" s="61" t="s">
        <v>36</v>
      </c>
      <c r="G31" s="349" t="s">
        <v>36</v>
      </c>
      <c r="H31" s="59" t="s">
        <v>36</v>
      </c>
      <c r="I31" s="60" t="s">
        <v>36</v>
      </c>
      <c r="J31" s="56">
        <f t="shared" ref="J31:K31" si="13">SUM(J32)</f>
        <v>0</v>
      </c>
      <c r="K31" s="57">
        <f t="shared" si="13"/>
        <v>0</v>
      </c>
      <c r="L31" s="145">
        <f>SUM(L32)</f>
        <v>0</v>
      </c>
      <c r="M31" s="351" t="s">
        <v>36</v>
      </c>
      <c r="N31" s="60" t="s">
        <v>36</v>
      </c>
      <c r="O31" s="60" t="s">
        <v>36</v>
      </c>
      <c r="P31" s="491"/>
      <c r="Q31" s="314"/>
    </row>
    <row r="32" spans="1:17" ht="36" hidden="1" x14ac:dyDescent="0.25">
      <c r="A32" s="75">
        <v>21379</v>
      </c>
      <c r="B32" s="76" t="s">
        <v>44</v>
      </c>
      <c r="C32" s="363">
        <f t="shared" si="10"/>
        <v>0</v>
      </c>
      <c r="D32" s="364" t="s">
        <v>36</v>
      </c>
      <c r="E32" s="78" t="s">
        <v>36</v>
      </c>
      <c r="F32" s="81" t="s">
        <v>36</v>
      </c>
      <c r="G32" s="365" t="s">
        <v>36</v>
      </c>
      <c r="H32" s="78" t="s">
        <v>36</v>
      </c>
      <c r="I32" s="80" t="s">
        <v>36</v>
      </c>
      <c r="J32" s="498"/>
      <c r="K32" s="499"/>
      <c r="L32" s="186">
        <f>J32+K32</f>
        <v>0</v>
      </c>
      <c r="M32" s="366" t="s">
        <v>36</v>
      </c>
      <c r="N32" s="80" t="s">
        <v>36</v>
      </c>
      <c r="O32" s="80" t="s">
        <v>36</v>
      </c>
      <c r="P32" s="500"/>
      <c r="Q32" s="311"/>
    </row>
    <row r="33" spans="1:17" s="25" customFormat="1" hidden="1" x14ac:dyDescent="0.25">
      <c r="A33" s="62">
        <v>21380</v>
      </c>
      <c r="B33" s="55" t="s">
        <v>45</v>
      </c>
      <c r="C33" s="347">
        <f t="shared" si="10"/>
        <v>0</v>
      </c>
      <c r="D33" s="350" t="s">
        <v>36</v>
      </c>
      <c r="E33" s="59" t="s">
        <v>36</v>
      </c>
      <c r="F33" s="61" t="s">
        <v>36</v>
      </c>
      <c r="G33" s="349" t="s">
        <v>36</v>
      </c>
      <c r="H33" s="59" t="s">
        <v>36</v>
      </c>
      <c r="I33" s="60" t="s">
        <v>36</v>
      </c>
      <c r="J33" s="56">
        <f t="shared" ref="J33:K33" si="14">SUM(J34:J35)</f>
        <v>0</v>
      </c>
      <c r="K33" s="57">
        <f t="shared" si="14"/>
        <v>0</v>
      </c>
      <c r="L33" s="145">
        <f>SUM(L34:L35)</f>
        <v>0</v>
      </c>
      <c r="M33" s="351" t="s">
        <v>36</v>
      </c>
      <c r="N33" s="60" t="s">
        <v>36</v>
      </c>
      <c r="O33" s="60" t="s">
        <v>36</v>
      </c>
      <c r="P33" s="491"/>
      <c r="Q33" s="314"/>
    </row>
    <row r="34" spans="1:17" hidden="1" x14ac:dyDescent="0.25">
      <c r="A34" s="37">
        <v>21381</v>
      </c>
      <c r="B34" s="63" t="s">
        <v>46</v>
      </c>
      <c r="C34" s="353">
        <f t="shared" si="10"/>
        <v>0</v>
      </c>
      <c r="D34" s="354" t="s">
        <v>36</v>
      </c>
      <c r="E34" s="65" t="s">
        <v>36</v>
      </c>
      <c r="F34" s="68" t="s">
        <v>36</v>
      </c>
      <c r="G34" s="355" t="s">
        <v>36</v>
      </c>
      <c r="H34" s="65" t="s">
        <v>36</v>
      </c>
      <c r="I34" s="67" t="s">
        <v>36</v>
      </c>
      <c r="J34" s="492"/>
      <c r="K34" s="493"/>
      <c r="L34" s="134">
        <f t="shared" ref="L34:L35" si="15">J34+K34</f>
        <v>0</v>
      </c>
      <c r="M34" s="356" t="s">
        <v>36</v>
      </c>
      <c r="N34" s="67" t="s">
        <v>36</v>
      </c>
      <c r="O34" s="67" t="s">
        <v>36</v>
      </c>
      <c r="P34" s="494"/>
      <c r="Q34" s="311"/>
    </row>
    <row r="35" spans="1:17" ht="24" hidden="1" x14ac:dyDescent="0.25">
      <c r="A35" s="43">
        <v>21383</v>
      </c>
      <c r="B35" s="69" t="s">
        <v>47</v>
      </c>
      <c r="C35" s="358">
        <f t="shared" si="10"/>
        <v>0</v>
      </c>
      <c r="D35" s="359" t="s">
        <v>36</v>
      </c>
      <c r="E35" s="71" t="s">
        <v>36</v>
      </c>
      <c r="F35" s="74" t="s">
        <v>36</v>
      </c>
      <c r="G35" s="360" t="s">
        <v>36</v>
      </c>
      <c r="H35" s="71" t="s">
        <v>36</v>
      </c>
      <c r="I35" s="73" t="s">
        <v>36</v>
      </c>
      <c r="J35" s="495"/>
      <c r="K35" s="496"/>
      <c r="L35" s="137">
        <f t="shared" si="15"/>
        <v>0</v>
      </c>
      <c r="M35" s="361" t="s">
        <v>36</v>
      </c>
      <c r="N35" s="73" t="s">
        <v>36</v>
      </c>
      <c r="O35" s="73" t="s">
        <v>36</v>
      </c>
      <c r="P35" s="497"/>
      <c r="Q35" s="311"/>
    </row>
    <row r="36" spans="1:17" s="25" customFormat="1" ht="24" x14ac:dyDescent="0.25">
      <c r="A36" s="62">
        <v>21390</v>
      </c>
      <c r="B36" s="55" t="s">
        <v>48</v>
      </c>
      <c r="C36" s="347">
        <f t="shared" si="10"/>
        <v>4300</v>
      </c>
      <c r="D36" s="350" t="s">
        <v>36</v>
      </c>
      <c r="E36" s="60" t="s">
        <v>36</v>
      </c>
      <c r="F36" s="352" t="s">
        <v>36</v>
      </c>
      <c r="G36" s="349" t="s">
        <v>36</v>
      </c>
      <c r="H36" s="59" t="s">
        <v>36</v>
      </c>
      <c r="I36" s="60" t="s">
        <v>36</v>
      </c>
      <c r="J36" s="56">
        <f t="shared" ref="J36:K36" si="16">SUM(J37:J40)</f>
        <v>4300</v>
      </c>
      <c r="K36" s="144">
        <f t="shared" si="16"/>
        <v>0</v>
      </c>
      <c r="L36" s="424">
        <f>SUM(L37:L40)</f>
        <v>4300</v>
      </c>
      <c r="M36" s="351" t="s">
        <v>36</v>
      </c>
      <c r="N36" s="60" t="s">
        <v>36</v>
      </c>
      <c r="O36" s="60" t="s">
        <v>36</v>
      </c>
      <c r="P36" s="491"/>
      <c r="Q36" s="314"/>
    </row>
    <row r="37" spans="1:17" ht="24" hidden="1" x14ac:dyDescent="0.25">
      <c r="A37" s="37">
        <v>21391</v>
      </c>
      <c r="B37" s="63" t="s">
        <v>49</v>
      </c>
      <c r="C37" s="353">
        <f t="shared" si="10"/>
        <v>0</v>
      </c>
      <c r="D37" s="354" t="s">
        <v>36</v>
      </c>
      <c r="E37" s="65" t="s">
        <v>36</v>
      </c>
      <c r="F37" s="68" t="s">
        <v>36</v>
      </c>
      <c r="G37" s="355" t="s">
        <v>36</v>
      </c>
      <c r="H37" s="65" t="s">
        <v>36</v>
      </c>
      <c r="I37" s="67" t="s">
        <v>36</v>
      </c>
      <c r="J37" s="492"/>
      <c r="K37" s="493"/>
      <c r="L37" s="134">
        <f t="shared" ref="L37:L39" si="17">J37+K37</f>
        <v>0</v>
      </c>
      <c r="M37" s="356" t="s">
        <v>36</v>
      </c>
      <c r="N37" s="67" t="s">
        <v>36</v>
      </c>
      <c r="O37" s="67" t="s">
        <v>36</v>
      </c>
      <c r="P37" s="494"/>
      <c r="Q37" s="311"/>
    </row>
    <row r="38" spans="1:17" hidden="1" x14ac:dyDescent="0.25">
      <c r="A38" s="43">
        <v>21393</v>
      </c>
      <c r="B38" s="69" t="s">
        <v>50</v>
      </c>
      <c r="C38" s="358">
        <f t="shared" si="10"/>
        <v>0</v>
      </c>
      <c r="D38" s="359" t="s">
        <v>36</v>
      </c>
      <c r="E38" s="71" t="s">
        <v>36</v>
      </c>
      <c r="F38" s="74" t="s">
        <v>36</v>
      </c>
      <c r="G38" s="360" t="s">
        <v>36</v>
      </c>
      <c r="H38" s="71" t="s">
        <v>36</v>
      </c>
      <c r="I38" s="73" t="s">
        <v>36</v>
      </c>
      <c r="J38" s="495"/>
      <c r="K38" s="496"/>
      <c r="L38" s="137">
        <f t="shared" si="17"/>
        <v>0</v>
      </c>
      <c r="M38" s="361" t="s">
        <v>36</v>
      </c>
      <c r="N38" s="73" t="s">
        <v>36</v>
      </c>
      <c r="O38" s="73" t="s">
        <v>36</v>
      </c>
      <c r="P38" s="497"/>
      <c r="Q38" s="311"/>
    </row>
    <row r="39" spans="1:17" hidden="1" x14ac:dyDescent="0.25">
      <c r="A39" s="43">
        <v>21395</v>
      </c>
      <c r="B39" s="69" t="s">
        <v>51</v>
      </c>
      <c r="C39" s="358">
        <f t="shared" si="10"/>
        <v>0</v>
      </c>
      <c r="D39" s="359" t="s">
        <v>36</v>
      </c>
      <c r="E39" s="71" t="s">
        <v>36</v>
      </c>
      <c r="F39" s="74" t="s">
        <v>36</v>
      </c>
      <c r="G39" s="360" t="s">
        <v>36</v>
      </c>
      <c r="H39" s="71" t="s">
        <v>36</v>
      </c>
      <c r="I39" s="73" t="s">
        <v>36</v>
      </c>
      <c r="J39" s="495"/>
      <c r="K39" s="496"/>
      <c r="L39" s="137">
        <f t="shared" si="17"/>
        <v>0</v>
      </c>
      <c r="M39" s="361" t="s">
        <v>36</v>
      </c>
      <c r="N39" s="73" t="s">
        <v>36</v>
      </c>
      <c r="O39" s="73" t="s">
        <v>36</v>
      </c>
      <c r="P39" s="497"/>
      <c r="Q39" s="311"/>
    </row>
    <row r="40" spans="1:17" ht="24" x14ac:dyDescent="0.25">
      <c r="A40" s="43">
        <v>21399</v>
      </c>
      <c r="B40" s="69" t="s">
        <v>52</v>
      </c>
      <c r="C40" s="358">
        <f t="shared" si="10"/>
        <v>4300</v>
      </c>
      <c r="D40" s="359" t="s">
        <v>36</v>
      </c>
      <c r="E40" s="73" t="s">
        <v>36</v>
      </c>
      <c r="F40" s="362" t="s">
        <v>36</v>
      </c>
      <c r="G40" s="360" t="s">
        <v>36</v>
      </c>
      <c r="H40" s="71" t="s">
        <v>36</v>
      </c>
      <c r="I40" s="73" t="s">
        <v>36</v>
      </c>
      <c r="J40" s="495">
        <v>4300</v>
      </c>
      <c r="K40" s="501"/>
      <c r="L40" s="419">
        <f>J40+K40</f>
        <v>4300</v>
      </c>
      <c r="M40" s="361" t="s">
        <v>36</v>
      </c>
      <c r="N40" s="73" t="s">
        <v>36</v>
      </c>
      <c r="O40" s="73" t="s">
        <v>36</v>
      </c>
      <c r="P40" s="497"/>
      <c r="Q40" s="311"/>
    </row>
    <row r="41" spans="1:17" s="25" customFormat="1" ht="36.75" hidden="1" customHeight="1" x14ac:dyDescent="0.25">
      <c r="A41" s="62">
        <v>21420</v>
      </c>
      <c r="B41" s="55" t="s">
        <v>53</v>
      </c>
      <c r="C41" s="368">
        <f>SUM(F41)</f>
        <v>0</v>
      </c>
      <c r="D41" s="369"/>
      <c r="E41" s="58"/>
      <c r="F41" s="484">
        <f>D41+E41</f>
        <v>0</v>
      </c>
      <c r="G41" s="349" t="s">
        <v>36</v>
      </c>
      <c r="H41" s="59" t="s">
        <v>36</v>
      </c>
      <c r="I41" s="60" t="s">
        <v>36</v>
      </c>
      <c r="J41" s="350" t="s">
        <v>36</v>
      </c>
      <c r="K41" s="59" t="s">
        <v>36</v>
      </c>
      <c r="L41" s="61" t="s">
        <v>36</v>
      </c>
      <c r="M41" s="351" t="s">
        <v>36</v>
      </c>
      <c r="N41" s="60" t="s">
        <v>36</v>
      </c>
      <c r="O41" s="60" t="s">
        <v>36</v>
      </c>
      <c r="P41" s="491"/>
      <c r="Q41" s="314"/>
    </row>
    <row r="42" spans="1:17" s="25" customFormat="1" ht="24" hidden="1" x14ac:dyDescent="0.25">
      <c r="A42" s="83">
        <v>21490</v>
      </c>
      <c r="B42" s="84" t="s">
        <v>54</v>
      </c>
      <c r="C42" s="368">
        <f>SUM(F42,I42,L42)</f>
        <v>0</v>
      </c>
      <c r="D42" s="370">
        <f t="shared" ref="D42:E42" si="18">D43</f>
        <v>0</v>
      </c>
      <c r="E42" s="85">
        <f t="shared" si="18"/>
        <v>0</v>
      </c>
      <c r="F42" s="371">
        <f>F43</f>
        <v>0</v>
      </c>
      <c r="G42" s="372">
        <f t="shared" ref="G42:K42" si="19">G43</f>
        <v>0</v>
      </c>
      <c r="H42" s="85">
        <f t="shared" si="19"/>
        <v>0</v>
      </c>
      <c r="I42" s="373">
        <f t="shared" si="19"/>
        <v>0</v>
      </c>
      <c r="J42" s="370">
        <f t="shared" si="19"/>
        <v>0</v>
      </c>
      <c r="K42" s="85">
        <f t="shared" si="19"/>
        <v>0</v>
      </c>
      <c r="L42" s="371">
        <f>L43</f>
        <v>0</v>
      </c>
      <c r="M42" s="351" t="s">
        <v>36</v>
      </c>
      <c r="N42" s="60" t="s">
        <v>36</v>
      </c>
      <c r="O42" s="60" t="s">
        <v>36</v>
      </c>
      <c r="P42" s="491"/>
      <c r="Q42" s="314"/>
    </row>
    <row r="43" spans="1:17" s="25" customFormat="1" ht="24" hidden="1" x14ac:dyDescent="0.25">
      <c r="A43" s="43">
        <v>21499</v>
      </c>
      <c r="B43" s="69" t="s">
        <v>55</v>
      </c>
      <c r="C43" s="374">
        <f>SUM(F43,I43,L43)</f>
        <v>0</v>
      </c>
      <c r="D43" s="375"/>
      <c r="E43" s="79"/>
      <c r="F43" s="134">
        <f>D43+E43</f>
        <v>0</v>
      </c>
      <c r="G43" s="376"/>
      <c r="H43" s="66"/>
      <c r="I43" s="133">
        <f>G43+H43</f>
        <v>0</v>
      </c>
      <c r="J43" s="377"/>
      <c r="K43" s="66"/>
      <c r="L43" s="134">
        <f>J43+K43</f>
        <v>0</v>
      </c>
      <c r="M43" s="366" t="s">
        <v>36</v>
      </c>
      <c r="N43" s="80" t="s">
        <v>36</v>
      </c>
      <c r="O43" s="80" t="s">
        <v>36</v>
      </c>
      <c r="P43" s="500"/>
      <c r="Q43" s="314"/>
    </row>
    <row r="44" spans="1:17" ht="24" hidden="1" x14ac:dyDescent="0.25">
      <c r="A44" s="87">
        <v>23000</v>
      </c>
      <c r="B44" s="88" t="s">
        <v>56</v>
      </c>
      <c r="C44" s="368">
        <f>SUM(O44)</f>
        <v>0</v>
      </c>
      <c r="D44" s="378" t="s">
        <v>36</v>
      </c>
      <c r="E44" s="89" t="s">
        <v>36</v>
      </c>
      <c r="F44" s="379" t="s">
        <v>36</v>
      </c>
      <c r="G44" s="380" t="s">
        <v>36</v>
      </c>
      <c r="H44" s="89" t="s">
        <v>36</v>
      </c>
      <c r="I44" s="381" t="s">
        <v>36</v>
      </c>
      <c r="J44" s="378" t="s">
        <v>36</v>
      </c>
      <c r="K44" s="89" t="s">
        <v>36</v>
      </c>
      <c r="L44" s="379" t="s">
        <v>36</v>
      </c>
      <c r="M44" s="382">
        <f t="shared" ref="M44:N44" si="20">SUM(M45:M46)</f>
        <v>0</v>
      </c>
      <c r="N44" s="90">
        <f t="shared" si="20"/>
        <v>0</v>
      </c>
      <c r="O44" s="90">
        <f>SUM(O45:O46)</f>
        <v>0</v>
      </c>
      <c r="P44" s="472"/>
      <c r="Q44" s="311"/>
    </row>
    <row r="45" spans="1:17" ht="24" hidden="1" x14ac:dyDescent="0.25">
      <c r="A45" s="92">
        <v>23410</v>
      </c>
      <c r="B45" s="93" t="s">
        <v>57</v>
      </c>
      <c r="C45" s="384">
        <f t="shared" ref="C45:C46" si="21">SUM(O45)</f>
        <v>0</v>
      </c>
      <c r="D45" s="385" t="s">
        <v>36</v>
      </c>
      <c r="E45" s="95" t="s">
        <v>36</v>
      </c>
      <c r="F45" s="386" t="s">
        <v>36</v>
      </c>
      <c r="G45" s="387" t="s">
        <v>36</v>
      </c>
      <c r="H45" s="95" t="s">
        <v>36</v>
      </c>
      <c r="I45" s="388" t="s">
        <v>36</v>
      </c>
      <c r="J45" s="385" t="s">
        <v>36</v>
      </c>
      <c r="K45" s="95" t="s">
        <v>36</v>
      </c>
      <c r="L45" s="386" t="s">
        <v>36</v>
      </c>
      <c r="M45" s="392"/>
      <c r="N45" s="95"/>
      <c r="O45" s="96">
        <f t="shared" ref="O45:O46" si="22">M45+N45</f>
        <v>0</v>
      </c>
      <c r="P45" s="389"/>
      <c r="Q45" s="311"/>
    </row>
    <row r="46" spans="1:17" ht="24" hidden="1" x14ac:dyDescent="0.25">
      <c r="A46" s="92">
        <v>23510</v>
      </c>
      <c r="B46" s="93" t="s">
        <v>58</v>
      </c>
      <c r="C46" s="384">
        <f t="shared" si="21"/>
        <v>0</v>
      </c>
      <c r="D46" s="385" t="s">
        <v>36</v>
      </c>
      <c r="E46" s="95" t="s">
        <v>36</v>
      </c>
      <c r="F46" s="386" t="s">
        <v>36</v>
      </c>
      <c r="G46" s="387" t="s">
        <v>36</v>
      </c>
      <c r="H46" s="95" t="s">
        <v>36</v>
      </c>
      <c r="I46" s="388" t="s">
        <v>36</v>
      </c>
      <c r="J46" s="385" t="s">
        <v>36</v>
      </c>
      <c r="K46" s="95" t="s">
        <v>36</v>
      </c>
      <c r="L46" s="386" t="s">
        <v>36</v>
      </c>
      <c r="M46" s="392"/>
      <c r="N46" s="95"/>
      <c r="O46" s="96">
        <f t="shared" si="22"/>
        <v>0</v>
      </c>
      <c r="P46" s="389"/>
      <c r="Q46" s="311"/>
    </row>
    <row r="47" spans="1:17" x14ac:dyDescent="0.25">
      <c r="A47" s="98"/>
      <c r="B47" s="93"/>
      <c r="C47" s="390"/>
      <c r="D47" s="391"/>
      <c r="E47" s="142"/>
      <c r="F47" s="475"/>
      <c r="G47" s="387"/>
      <c r="H47" s="95"/>
      <c r="I47" s="388"/>
      <c r="J47" s="385"/>
      <c r="K47" s="388"/>
      <c r="L47" s="393"/>
      <c r="M47" s="392"/>
      <c r="N47" s="101"/>
      <c r="O47" s="102"/>
      <c r="P47" s="389"/>
      <c r="Q47" s="311"/>
    </row>
    <row r="48" spans="1:17" s="25" customFormat="1" x14ac:dyDescent="0.25">
      <c r="A48" s="104"/>
      <c r="B48" s="105" t="s">
        <v>59</v>
      </c>
      <c r="C48" s="394"/>
      <c r="D48" s="395"/>
      <c r="E48" s="468"/>
      <c r="F48" s="397"/>
      <c r="G48" s="396"/>
      <c r="H48" s="107"/>
      <c r="I48" s="108"/>
      <c r="J48" s="106"/>
      <c r="K48" s="108"/>
      <c r="L48" s="397"/>
      <c r="M48" s="396"/>
      <c r="N48" s="107"/>
      <c r="O48" s="108"/>
      <c r="P48" s="502"/>
      <c r="Q48" s="314"/>
    </row>
    <row r="49" spans="1:17" s="25" customFormat="1" ht="12.75" thickBot="1" x14ac:dyDescent="0.3">
      <c r="A49" s="110"/>
      <c r="B49" s="26" t="s">
        <v>60</v>
      </c>
      <c r="C49" s="398">
        <f t="shared" ref="C49:C112" si="23">SUM(F49,I49,L49,O49)</f>
        <v>570163</v>
      </c>
      <c r="D49" s="111">
        <f t="shared" ref="D49:E49" si="24">SUM(D50,D281)</f>
        <v>563863</v>
      </c>
      <c r="E49" s="200">
        <f t="shared" si="24"/>
        <v>0</v>
      </c>
      <c r="F49" s="400">
        <f>SUM(F50,F281)</f>
        <v>563863</v>
      </c>
      <c r="G49" s="399">
        <f t="shared" ref="G49:O49" si="25">SUM(G50,G281)</f>
        <v>0</v>
      </c>
      <c r="H49" s="112">
        <f t="shared" si="25"/>
        <v>0</v>
      </c>
      <c r="I49" s="200">
        <f t="shared" si="25"/>
        <v>0</v>
      </c>
      <c r="J49" s="111">
        <f t="shared" si="25"/>
        <v>4300</v>
      </c>
      <c r="K49" s="200">
        <f t="shared" si="25"/>
        <v>0</v>
      </c>
      <c r="L49" s="400">
        <f t="shared" si="25"/>
        <v>4300</v>
      </c>
      <c r="M49" s="399">
        <f t="shared" si="25"/>
        <v>2000</v>
      </c>
      <c r="N49" s="112">
        <f t="shared" si="25"/>
        <v>0</v>
      </c>
      <c r="O49" s="200">
        <f t="shared" si="25"/>
        <v>2000</v>
      </c>
      <c r="P49" s="503"/>
      <c r="Q49" s="314"/>
    </row>
    <row r="50" spans="1:17" s="25" customFormat="1" ht="36.75" thickTop="1" x14ac:dyDescent="0.25">
      <c r="A50" s="114"/>
      <c r="B50" s="115" t="s">
        <v>61</v>
      </c>
      <c r="C50" s="401">
        <f t="shared" si="23"/>
        <v>570163</v>
      </c>
      <c r="D50" s="116">
        <f t="shared" ref="D50:E50" si="26">SUM(D51,D193)</f>
        <v>563863</v>
      </c>
      <c r="E50" s="403">
        <f t="shared" si="26"/>
        <v>0</v>
      </c>
      <c r="F50" s="404">
        <f>SUM(F51,F193)</f>
        <v>563863</v>
      </c>
      <c r="G50" s="402">
        <f t="shared" ref="G50:O50" si="27">SUM(G51,G193)</f>
        <v>0</v>
      </c>
      <c r="H50" s="117">
        <f t="shared" si="27"/>
        <v>0</v>
      </c>
      <c r="I50" s="403">
        <f t="shared" si="27"/>
        <v>0</v>
      </c>
      <c r="J50" s="116">
        <f t="shared" si="27"/>
        <v>4300</v>
      </c>
      <c r="K50" s="403">
        <f t="shared" si="27"/>
        <v>0</v>
      </c>
      <c r="L50" s="404">
        <f t="shared" si="27"/>
        <v>4300</v>
      </c>
      <c r="M50" s="402">
        <f t="shared" si="27"/>
        <v>2000</v>
      </c>
      <c r="N50" s="117">
        <f t="shared" si="27"/>
        <v>0</v>
      </c>
      <c r="O50" s="403">
        <f t="shared" si="27"/>
        <v>2000</v>
      </c>
      <c r="P50" s="504"/>
      <c r="Q50" s="314"/>
    </row>
    <row r="51" spans="1:17" s="25" customFormat="1" ht="24" x14ac:dyDescent="0.25">
      <c r="A51" s="119"/>
      <c r="B51" s="19" t="s">
        <v>62</v>
      </c>
      <c r="C51" s="405">
        <f t="shared" si="23"/>
        <v>570163</v>
      </c>
      <c r="D51" s="120">
        <f t="shared" ref="D51:E51" si="28">SUM(D52,D74,D172,D186)</f>
        <v>563863</v>
      </c>
      <c r="E51" s="407">
        <f t="shared" si="28"/>
        <v>0</v>
      </c>
      <c r="F51" s="408">
        <f>SUM(F52,F74,F172,F186)</f>
        <v>563863</v>
      </c>
      <c r="G51" s="406">
        <f t="shared" ref="G51:O51" si="29">SUM(G52,G74,G172,G186)</f>
        <v>0</v>
      </c>
      <c r="H51" s="121">
        <f t="shared" si="29"/>
        <v>0</v>
      </c>
      <c r="I51" s="407">
        <f t="shared" si="29"/>
        <v>0</v>
      </c>
      <c r="J51" s="120">
        <f t="shared" si="29"/>
        <v>4300</v>
      </c>
      <c r="K51" s="407">
        <f t="shared" si="29"/>
        <v>0</v>
      </c>
      <c r="L51" s="408">
        <f t="shared" si="29"/>
        <v>4300</v>
      </c>
      <c r="M51" s="406">
        <f t="shared" si="29"/>
        <v>2000</v>
      </c>
      <c r="N51" s="121">
        <f t="shared" si="29"/>
        <v>0</v>
      </c>
      <c r="O51" s="407">
        <f t="shared" si="29"/>
        <v>2000</v>
      </c>
      <c r="P51" s="505"/>
      <c r="Q51" s="314"/>
    </row>
    <row r="52" spans="1:17" s="25" customFormat="1" x14ac:dyDescent="0.25">
      <c r="A52" s="123">
        <v>1000</v>
      </c>
      <c r="B52" s="123" t="s">
        <v>63</v>
      </c>
      <c r="C52" s="409">
        <f t="shared" si="23"/>
        <v>460871</v>
      </c>
      <c r="D52" s="124">
        <f t="shared" ref="D52:E52" si="30">SUM(D53,D66)</f>
        <v>460871</v>
      </c>
      <c r="E52" s="157">
        <f t="shared" si="30"/>
        <v>0</v>
      </c>
      <c r="F52" s="411">
        <f>SUM(F53,F66)</f>
        <v>460871</v>
      </c>
      <c r="G52" s="410">
        <f t="shared" ref="G52:O52" si="31">SUM(G53,G66)</f>
        <v>0</v>
      </c>
      <c r="H52" s="125">
        <f t="shared" si="31"/>
        <v>0</v>
      </c>
      <c r="I52" s="157">
        <f t="shared" si="31"/>
        <v>0</v>
      </c>
      <c r="J52" s="124">
        <f t="shared" si="31"/>
        <v>0</v>
      </c>
      <c r="K52" s="157">
        <f t="shared" si="31"/>
        <v>0</v>
      </c>
      <c r="L52" s="411">
        <f t="shared" si="31"/>
        <v>0</v>
      </c>
      <c r="M52" s="410">
        <f t="shared" si="31"/>
        <v>0</v>
      </c>
      <c r="N52" s="125">
        <f t="shared" si="31"/>
        <v>0</v>
      </c>
      <c r="O52" s="157">
        <f t="shared" si="31"/>
        <v>0</v>
      </c>
      <c r="P52" s="506"/>
      <c r="Q52" s="314"/>
    </row>
    <row r="53" spans="1:17" x14ac:dyDescent="0.25">
      <c r="A53" s="55">
        <v>1100</v>
      </c>
      <c r="B53" s="127" t="s">
        <v>64</v>
      </c>
      <c r="C53" s="347">
        <f t="shared" si="23"/>
        <v>350134</v>
      </c>
      <c r="D53" s="56">
        <f t="shared" ref="D53:E53" si="32">SUM(D54,D57,D65)</f>
        <v>350134</v>
      </c>
      <c r="E53" s="144">
        <f t="shared" si="32"/>
        <v>0</v>
      </c>
      <c r="F53" s="424">
        <f>SUM(F54,F57,F65)</f>
        <v>350134</v>
      </c>
      <c r="G53" s="412">
        <f t="shared" ref="G53:N53" si="33">SUM(G54,G57,G65)</f>
        <v>0</v>
      </c>
      <c r="H53" s="57">
        <f t="shared" si="33"/>
        <v>0</v>
      </c>
      <c r="I53" s="144">
        <f t="shared" si="33"/>
        <v>0</v>
      </c>
      <c r="J53" s="56">
        <f t="shared" si="33"/>
        <v>0</v>
      </c>
      <c r="K53" s="144">
        <f t="shared" si="33"/>
        <v>0</v>
      </c>
      <c r="L53" s="424">
        <f t="shared" si="33"/>
        <v>0</v>
      </c>
      <c r="M53" s="412">
        <f t="shared" si="33"/>
        <v>0</v>
      </c>
      <c r="N53" s="57">
        <f t="shared" si="33"/>
        <v>0</v>
      </c>
      <c r="O53" s="144">
        <f>SUM(O54,O57,O65)</f>
        <v>0</v>
      </c>
      <c r="P53" s="507"/>
      <c r="Q53" s="311"/>
    </row>
    <row r="54" spans="1:17" x14ac:dyDescent="0.25">
      <c r="A54" s="129">
        <v>1110</v>
      </c>
      <c r="B54" s="93" t="s">
        <v>65</v>
      </c>
      <c r="C54" s="390">
        <f>SUM(F54,I54,L54,O54)</f>
        <v>284660</v>
      </c>
      <c r="D54" s="391">
        <f>SUM(D55:D56)</f>
        <v>284660</v>
      </c>
      <c r="E54" s="142">
        <f>SUM(E55:E56)</f>
        <v>0</v>
      </c>
      <c r="F54" s="415">
        <f>SUM(F55:F56)</f>
        <v>284660</v>
      </c>
      <c r="G54" s="414">
        <f t="shared" ref="G54:H54" si="34">SUM(G55:G56)</f>
        <v>0</v>
      </c>
      <c r="H54" s="100">
        <f t="shared" si="34"/>
        <v>0</v>
      </c>
      <c r="I54" s="130">
        <f>SUM(I55:I56)</f>
        <v>0</v>
      </c>
      <c r="J54" s="99">
        <f t="shared" ref="J54:K54" si="35">SUM(J55:J56)</f>
        <v>0</v>
      </c>
      <c r="K54" s="130">
        <f t="shared" si="35"/>
        <v>0</v>
      </c>
      <c r="L54" s="415">
        <f>SUM(L55:L56)</f>
        <v>0</v>
      </c>
      <c r="M54" s="414">
        <f t="shared" ref="M54:N54" si="36">SUM(M55:M56)</f>
        <v>0</v>
      </c>
      <c r="N54" s="100">
        <f t="shared" si="36"/>
        <v>0</v>
      </c>
      <c r="O54" s="130">
        <f>SUM(O55:O56)</f>
        <v>0</v>
      </c>
      <c r="P54" s="423"/>
      <c r="Q54" s="311"/>
    </row>
    <row r="55" spans="1:17" hidden="1" x14ac:dyDescent="0.25">
      <c r="A55" s="37">
        <v>1111</v>
      </c>
      <c r="B55" s="63" t="s">
        <v>66</v>
      </c>
      <c r="C55" s="353">
        <f t="shared" si="23"/>
        <v>0</v>
      </c>
      <c r="D55" s="377"/>
      <c r="E55" s="66"/>
      <c r="F55" s="134">
        <f>D55+E55</f>
        <v>0</v>
      </c>
      <c r="G55" s="376"/>
      <c r="H55" s="66"/>
      <c r="I55" s="133">
        <f>G55+H55</f>
        <v>0</v>
      </c>
      <c r="J55" s="377"/>
      <c r="K55" s="66"/>
      <c r="L55" s="134">
        <f>J55+K55</f>
        <v>0</v>
      </c>
      <c r="M55" s="376"/>
      <c r="N55" s="66"/>
      <c r="O55" s="133">
        <f>M55+N55</f>
        <v>0</v>
      </c>
      <c r="P55" s="416"/>
      <c r="Q55" s="311"/>
    </row>
    <row r="56" spans="1:17" ht="24" customHeight="1" x14ac:dyDescent="0.25">
      <c r="A56" s="43">
        <v>1119</v>
      </c>
      <c r="B56" s="69" t="s">
        <v>67</v>
      </c>
      <c r="C56" s="358">
        <f t="shared" si="23"/>
        <v>284660</v>
      </c>
      <c r="D56" s="417">
        <v>284660</v>
      </c>
      <c r="E56" s="136"/>
      <c r="F56" s="419">
        <f>D56+E56</f>
        <v>284660</v>
      </c>
      <c r="G56" s="418"/>
      <c r="H56" s="72"/>
      <c r="I56" s="136">
        <f>G56+H56</f>
        <v>0</v>
      </c>
      <c r="J56" s="417"/>
      <c r="K56" s="136"/>
      <c r="L56" s="419">
        <f>J56+K56</f>
        <v>0</v>
      </c>
      <c r="M56" s="418"/>
      <c r="N56" s="72"/>
      <c r="O56" s="136">
        <f>M56+N56</f>
        <v>0</v>
      </c>
      <c r="P56" s="419"/>
      <c r="Q56" s="311"/>
    </row>
    <row r="57" spans="1:17" ht="23.25" customHeight="1" x14ac:dyDescent="0.25">
      <c r="A57" s="138">
        <v>1140</v>
      </c>
      <c r="B57" s="69" t="s">
        <v>68</v>
      </c>
      <c r="C57" s="358">
        <f t="shared" si="23"/>
        <v>65474</v>
      </c>
      <c r="D57" s="70">
        <f t="shared" ref="D57:E57" si="37">SUM(D58:D64)</f>
        <v>65474</v>
      </c>
      <c r="E57" s="139">
        <f t="shared" si="37"/>
        <v>0</v>
      </c>
      <c r="F57" s="421">
        <f>SUM(F58:F64)</f>
        <v>65474</v>
      </c>
      <c r="G57" s="420">
        <f t="shared" ref="G57:N57" si="38">SUM(G58:G64)</f>
        <v>0</v>
      </c>
      <c r="H57" s="135">
        <f t="shared" si="38"/>
        <v>0</v>
      </c>
      <c r="I57" s="139">
        <f t="shared" si="38"/>
        <v>0</v>
      </c>
      <c r="J57" s="70">
        <f t="shared" si="38"/>
        <v>0</v>
      </c>
      <c r="K57" s="139">
        <f t="shared" si="38"/>
        <v>0</v>
      </c>
      <c r="L57" s="421">
        <f t="shared" si="38"/>
        <v>0</v>
      </c>
      <c r="M57" s="420">
        <f t="shared" si="38"/>
        <v>0</v>
      </c>
      <c r="N57" s="135">
        <f t="shared" si="38"/>
        <v>0</v>
      </c>
      <c r="O57" s="139">
        <f>SUM(O58:O64)</f>
        <v>0</v>
      </c>
      <c r="P57" s="419"/>
      <c r="Q57" s="311"/>
    </row>
    <row r="58" spans="1:17" x14ac:dyDescent="0.25">
      <c r="A58" s="43">
        <v>1141</v>
      </c>
      <c r="B58" s="69" t="s">
        <v>69</v>
      </c>
      <c r="C58" s="358">
        <f t="shared" si="23"/>
        <v>16031</v>
      </c>
      <c r="D58" s="417">
        <v>16031</v>
      </c>
      <c r="E58" s="136"/>
      <c r="F58" s="419">
        <f t="shared" ref="F58:F65" si="39">D58+E58</f>
        <v>16031</v>
      </c>
      <c r="G58" s="418"/>
      <c r="H58" s="72"/>
      <c r="I58" s="136">
        <f t="shared" ref="I58:I65" si="40">G58+H58</f>
        <v>0</v>
      </c>
      <c r="J58" s="417"/>
      <c r="K58" s="136"/>
      <c r="L58" s="419">
        <f t="shared" ref="L58:L65" si="41">J58+K58</f>
        <v>0</v>
      </c>
      <c r="M58" s="418"/>
      <c r="N58" s="72"/>
      <c r="O58" s="136">
        <f t="shared" ref="O58:O65" si="42">M58+N58</f>
        <v>0</v>
      </c>
      <c r="P58" s="419"/>
      <c r="Q58" s="311"/>
    </row>
    <row r="59" spans="1:17" ht="24.75" customHeight="1" x14ac:dyDescent="0.25">
      <c r="A59" s="43">
        <v>1142</v>
      </c>
      <c r="B59" s="69" t="s">
        <v>70</v>
      </c>
      <c r="C59" s="358">
        <f t="shared" si="23"/>
        <v>4992</v>
      </c>
      <c r="D59" s="417">
        <v>4992</v>
      </c>
      <c r="E59" s="136"/>
      <c r="F59" s="419">
        <f t="shared" si="39"/>
        <v>4992</v>
      </c>
      <c r="G59" s="418"/>
      <c r="H59" s="72"/>
      <c r="I59" s="136">
        <f t="shared" si="40"/>
        <v>0</v>
      </c>
      <c r="J59" s="417"/>
      <c r="K59" s="136"/>
      <c r="L59" s="419">
        <f t="shared" si="41"/>
        <v>0</v>
      </c>
      <c r="M59" s="418"/>
      <c r="N59" s="72"/>
      <c r="O59" s="136">
        <f t="shared" si="42"/>
        <v>0</v>
      </c>
      <c r="P59" s="419"/>
      <c r="Q59" s="311"/>
    </row>
    <row r="60" spans="1:17" ht="24" x14ac:dyDescent="0.25">
      <c r="A60" s="43">
        <v>1145</v>
      </c>
      <c r="B60" s="69" t="s">
        <v>71</v>
      </c>
      <c r="C60" s="358">
        <f t="shared" si="23"/>
        <v>25041</v>
      </c>
      <c r="D60" s="417">
        <v>25041</v>
      </c>
      <c r="E60" s="136"/>
      <c r="F60" s="419">
        <f t="shared" si="39"/>
        <v>25041</v>
      </c>
      <c r="G60" s="418"/>
      <c r="H60" s="72"/>
      <c r="I60" s="136">
        <f t="shared" si="40"/>
        <v>0</v>
      </c>
      <c r="J60" s="417"/>
      <c r="K60" s="136"/>
      <c r="L60" s="419">
        <f t="shared" si="41"/>
        <v>0</v>
      </c>
      <c r="M60" s="418"/>
      <c r="N60" s="72"/>
      <c r="O60" s="136">
        <f t="shared" si="42"/>
        <v>0</v>
      </c>
      <c r="P60" s="419"/>
      <c r="Q60" s="311"/>
    </row>
    <row r="61" spans="1:17" ht="27.75" hidden="1" customHeight="1" x14ac:dyDescent="0.25">
      <c r="A61" s="43">
        <v>1146</v>
      </c>
      <c r="B61" s="69" t="s">
        <v>72</v>
      </c>
      <c r="C61" s="358">
        <f t="shared" si="23"/>
        <v>0</v>
      </c>
      <c r="D61" s="417"/>
      <c r="E61" s="72"/>
      <c r="F61" s="137">
        <f t="shared" si="39"/>
        <v>0</v>
      </c>
      <c r="G61" s="418"/>
      <c r="H61" s="72"/>
      <c r="I61" s="136">
        <f t="shared" si="40"/>
        <v>0</v>
      </c>
      <c r="J61" s="417"/>
      <c r="K61" s="72"/>
      <c r="L61" s="137">
        <f t="shared" si="41"/>
        <v>0</v>
      </c>
      <c r="M61" s="418"/>
      <c r="N61" s="72"/>
      <c r="O61" s="136">
        <f t="shared" si="42"/>
        <v>0</v>
      </c>
      <c r="P61" s="419"/>
      <c r="Q61" s="311"/>
    </row>
    <row r="62" spans="1:17" x14ac:dyDescent="0.25">
      <c r="A62" s="43">
        <v>1147</v>
      </c>
      <c r="B62" s="69" t="s">
        <v>73</v>
      </c>
      <c r="C62" s="358">
        <f t="shared" si="23"/>
        <v>6755</v>
      </c>
      <c r="D62" s="417">
        <v>6755</v>
      </c>
      <c r="E62" s="136"/>
      <c r="F62" s="419">
        <f t="shared" si="39"/>
        <v>6755</v>
      </c>
      <c r="G62" s="418"/>
      <c r="H62" s="72"/>
      <c r="I62" s="136">
        <f t="shared" si="40"/>
        <v>0</v>
      </c>
      <c r="J62" s="417"/>
      <c r="K62" s="136"/>
      <c r="L62" s="419">
        <f t="shared" si="41"/>
        <v>0</v>
      </c>
      <c r="M62" s="418"/>
      <c r="N62" s="72"/>
      <c r="O62" s="136">
        <f t="shared" si="42"/>
        <v>0</v>
      </c>
      <c r="P62" s="419"/>
      <c r="Q62" s="311"/>
    </row>
    <row r="63" spans="1:17" x14ac:dyDescent="0.25">
      <c r="A63" s="43">
        <v>1148</v>
      </c>
      <c r="B63" s="69" t="s">
        <v>74</v>
      </c>
      <c r="C63" s="358">
        <f t="shared" si="23"/>
        <v>12655</v>
      </c>
      <c r="D63" s="417">
        <v>12655</v>
      </c>
      <c r="E63" s="136"/>
      <c r="F63" s="419">
        <f t="shared" si="39"/>
        <v>12655</v>
      </c>
      <c r="G63" s="418"/>
      <c r="H63" s="72"/>
      <c r="I63" s="136">
        <f t="shared" si="40"/>
        <v>0</v>
      </c>
      <c r="J63" s="417"/>
      <c r="K63" s="136"/>
      <c r="L63" s="419">
        <f t="shared" si="41"/>
        <v>0</v>
      </c>
      <c r="M63" s="418"/>
      <c r="N63" s="72"/>
      <c r="O63" s="136">
        <f t="shared" si="42"/>
        <v>0</v>
      </c>
      <c r="P63" s="419"/>
      <c r="Q63" s="311"/>
    </row>
    <row r="64" spans="1:17" ht="36" hidden="1" x14ac:dyDescent="0.25">
      <c r="A64" s="43">
        <v>1149</v>
      </c>
      <c r="B64" s="69" t="s">
        <v>75</v>
      </c>
      <c r="C64" s="358">
        <f t="shared" si="23"/>
        <v>0</v>
      </c>
      <c r="D64" s="417"/>
      <c r="E64" s="72"/>
      <c r="F64" s="137">
        <f t="shared" si="39"/>
        <v>0</v>
      </c>
      <c r="G64" s="418"/>
      <c r="H64" s="72"/>
      <c r="I64" s="136">
        <f t="shared" si="40"/>
        <v>0</v>
      </c>
      <c r="J64" s="417"/>
      <c r="K64" s="72"/>
      <c r="L64" s="137">
        <f t="shared" si="41"/>
        <v>0</v>
      </c>
      <c r="M64" s="418"/>
      <c r="N64" s="72"/>
      <c r="O64" s="136">
        <f t="shared" si="42"/>
        <v>0</v>
      </c>
      <c r="P64" s="419"/>
      <c r="Q64" s="311"/>
    </row>
    <row r="65" spans="1:17" ht="36" hidden="1" x14ac:dyDescent="0.25">
      <c r="A65" s="129">
        <v>1150</v>
      </c>
      <c r="B65" s="93" t="s">
        <v>76</v>
      </c>
      <c r="C65" s="390">
        <f t="shared" si="23"/>
        <v>0</v>
      </c>
      <c r="D65" s="391"/>
      <c r="E65" s="141"/>
      <c r="F65" s="143">
        <f t="shared" si="39"/>
        <v>0</v>
      </c>
      <c r="G65" s="422"/>
      <c r="H65" s="141"/>
      <c r="I65" s="142">
        <f t="shared" si="40"/>
        <v>0</v>
      </c>
      <c r="J65" s="391"/>
      <c r="K65" s="141"/>
      <c r="L65" s="143">
        <f t="shared" si="41"/>
        <v>0</v>
      </c>
      <c r="M65" s="422"/>
      <c r="N65" s="141"/>
      <c r="O65" s="142">
        <f t="shared" si="42"/>
        <v>0</v>
      </c>
      <c r="P65" s="423"/>
      <c r="Q65" s="311"/>
    </row>
    <row r="66" spans="1:17" ht="36" x14ac:dyDescent="0.25">
      <c r="A66" s="55">
        <v>1200</v>
      </c>
      <c r="B66" s="127" t="s">
        <v>77</v>
      </c>
      <c r="C66" s="347">
        <f t="shared" si="23"/>
        <v>110737</v>
      </c>
      <c r="D66" s="56">
        <f t="shared" ref="D66:E66" si="43">SUM(D67:D68)</f>
        <v>110737</v>
      </c>
      <c r="E66" s="144">
        <f t="shared" si="43"/>
        <v>0</v>
      </c>
      <c r="F66" s="424">
        <f>SUM(F67:F68)</f>
        <v>110737</v>
      </c>
      <c r="G66" s="412">
        <f t="shared" ref="G66:N66" si="44">SUM(G67:G68)</f>
        <v>0</v>
      </c>
      <c r="H66" s="57">
        <f t="shared" si="44"/>
        <v>0</v>
      </c>
      <c r="I66" s="144">
        <f t="shared" si="44"/>
        <v>0</v>
      </c>
      <c r="J66" s="56">
        <f t="shared" si="44"/>
        <v>0</v>
      </c>
      <c r="K66" s="144">
        <f t="shared" si="44"/>
        <v>0</v>
      </c>
      <c r="L66" s="424">
        <f t="shared" si="44"/>
        <v>0</v>
      </c>
      <c r="M66" s="412">
        <f t="shared" si="44"/>
        <v>0</v>
      </c>
      <c r="N66" s="57">
        <f t="shared" si="44"/>
        <v>0</v>
      </c>
      <c r="O66" s="144">
        <f>SUM(O67:O68)</f>
        <v>0</v>
      </c>
      <c r="P66" s="430"/>
      <c r="Q66" s="311"/>
    </row>
    <row r="67" spans="1:17" ht="24" x14ac:dyDescent="0.25">
      <c r="A67" s="315">
        <v>1210</v>
      </c>
      <c r="B67" s="63" t="s">
        <v>78</v>
      </c>
      <c r="C67" s="353">
        <f t="shared" si="23"/>
        <v>86992</v>
      </c>
      <c r="D67" s="377">
        <v>86992</v>
      </c>
      <c r="E67" s="133"/>
      <c r="F67" s="416">
        <f>D67+E67</f>
        <v>86992</v>
      </c>
      <c r="G67" s="376"/>
      <c r="H67" s="66"/>
      <c r="I67" s="133">
        <f>G67+H67</f>
        <v>0</v>
      </c>
      <c r="J67" s="377"/>
      <c r="K67" s="133"/>
      <c r="L67" s="416">
        <f>J67+K67</f>
        <v>0</v>
      </c>
      <c r="M67" s="376"/>
      <c r="N67" s="66"/>
      <c r="O67" s="133">
        <f>M67+N67</f>
        <v>0</v>
      </c>
      <c r="P67" s="416"/>
      <c r="Q67" s="311"/>
    </row>
    <row r="68" spans="1:17" ht="24" x14ac:dyDescent="0.25">
      <c r="A68" s="138">
        <v>1220</v>
      </c>
      <c r="B68" s="69" t="s">
        <v>79</v>
      </c>
      <c r="C68" s="358">
        <f t="shared" si="23"/>
        <v>23745</v>
      </c>
      <c r="D68" s="70">
        <f t="shared" ref="D68:E68" si="45">SUM(D69:D73)</f>
        <v>23745</v>
      </c>
      <c r="E68" s="139">
        <f t="shared" si="45"/>
        <v>0</v>
      </c>
      <c r="F68" s="421">
        <f>SUM(F69:F73)</f>
        <v>23745</v>
      </c>
      <c r="G68" s="420">
        <f t="shared" ref="G68:O68" si="46">SUM(G69:G73)</f>
        <v>0</v>
      </c>
      <c r="H68" s="135">
        <f t="shared" si="46"/>
        <v>0</v>
      </c>
      <c r="I68" s="139">
        <f t="shared" si="46"/>
        <v>0</v>
      </c>
      <c r="J68" s="70">
        <f t="shared" si="46"/>
        <v>0</v>
      </c>
      <c r="K68" s="139">
        <f t="shared" si="46"/>
        <v>0</v>
      </c>
      <c r="L68" s="421">
        <f t="shared" si="46"/>
        <v>0</v>
      </c>
      <c r="M68" s="420">
        <f t="shared" si="46"/>
        <v>0</v>
      </c>
      <c r="N68" s="135">
        <f t="shared" si="46"/>
        <v>0</v>
      </c>
      <c r="O68" s="139">
        <f t="shared" si="46"/>
        <v>0</v>
      </c>
      <c r="P68" s="419"/>
      <c r="Q68" s="311"/>
    </row>
    <row r="69" spans="1:17" ht="60" x14ac:dyDescent="0.25">
      <c r="A69" s="43">
        <v>1221</v>
      </c>
      <c r="B69" s="69" t="s">
        <v>80</v>
      </c>
      <c r="C69" s="358">
        <f t="shared" si="23"/>
        <v>15344</v>
      </c>
      <c r="D69" s="417">
        <v>15344</v>
      </c>
      <c r="E69" s="136"/>
      <c r="F69" s="419">
        <f t="shared" ref="F69:F73" si="47">D69+E69</f>
        <v>15344</v>
      </c>
      <c r="G69" s="418"/>
      <c r="H69" s="72"/>
      <c r="I69" s="136">
        <f t="shared" ref="I69:I73" si="48">G69+H69</f>
        <v>0</v>
      </c>
      <c r="J69" s="417"/>
      <c r="K69" s="136"/>
      <c r="L69" s="419">
        <f t="shared" ref="L69:L73" si="49">J69+K69</f>
        <v>0</v>
      </c>
      <c r="M69" s="418"/>
      <c r="N69" s="72"/>
      <c r="O69" s="136">
        <f t="shared" ref="O69:O73" si="50">M69+N69</f>
        <v>0</v>
      </c>
      <c r="P69" s="419"/>
      <c r="Q69" s="311"/>
    </row>
    <row r="70" spans="1:17" hidden="1" x14ac:dyDescent="0.25">
      <c r="A70" s="43">
        <v>1223</v>
      </c>
      <c r="B70" s="69" t="s">
        <v>81</v>
      </c>
      <c r="C70" s="358">
        <f t="shared" si="23"/>
        <v>0</v>
      </c>
      <c r="D70" s="417"/>
      <c r="E70" s="72"/>
      <c r="F70" s="137">
        <f t="shared" si="47"/>
        <v>0</v>
      </c>
      <c r="G70" s="418"/>
      <c r="H70" s="72"/>
      <c r="I70" s="136">
        <f t="shared" si="48"/>
        <v>0</v>
      </c>
      <c r="J70" s="417"/>
      <c r="K70" s="72"/>
      <c r="L70" s="137">
        <f t="shared" si="49"/>
        <v>0</v>
      </c>
      <c r="M70" s="418"/>
      <c r="N70" s="72"/>
      <c r="O70" s="136">
        <f t="shared" si="50"/>
        <v>0</v>
      </c>
      <c r="P70" s="419"/>
      <c r="Q70" s="311"/>
    </row>
    <row r="71" spans="1:17" hidden="1" x14ac:dyDescent="0.25">
      <c r="A71" s="43">
        <v>1225</v>
      </c>
      <c r="B71" s="69" t="s">
        <v>82</v>
      </c>
      <c r="C71" s="358">
        <f t="shared" si="23"/>
        <v>0</v>
      </c>
      <c r="D71" s="417"/>
      <c r="E71" s="72"/>
      <c r="F71" s="137">
        <f t="shared" si="47"/>
        <v>0</v>
      </c>
      <c r="G71" s="418"/>
      <c r="H71" s="72"/>
      <c r="I71" s="136">
        <f t="shared" si="48"/>
        <v>0</v>
      </c>
      <c r="J71" s="417"/>
      <c r="K71" s="72"/>
      <c r="L71" s="137">
        <f t="shared" si="49"/>
        <v>0</v>
      </c>
      <c r="M71" s="418"/>
      <c r="N71" s="72"/>
      <c r="O71" s="136">
        <f t="shared" si="50"/>
        <v>0</v>
      </c>
      <c r="P71" s="419"/>
      <c r="Q71" s="311"/>
    </row>
    <row r="72" spans="1:17" ht="36" x14ac:dyDescent="0.25">
      <c r="A72" s="43">
        <v>1227</v>
      </c>
      <c r="B72" s="69" t="s">
        <v>83</v>
      </c>
      <c r="C72" s="358">
        <f t="shared" si="23"/>
        <v>7974</v>
      </c>
      <c r="D72" s="417">
        <v>7974</v>
      </c>
      <c r="E72" s="136"/>
      <c r="F72" s="419">
        <f t="shared" si="47"/>
        <v>7974</v>
      </c>
      <c r="G72" s="418"/>
      <c r="H72" s="72"/>
      <c r="I72" s="136">
        <f t="shared" si="48"/>
        <v>0</v>
      </c>
      <c r="J72" s="417"/>
      <c r="K72" s="136"/>
      <c r="L72" s="419">
        <f t="shared" si="49"/>
        <v>0</v>
      </c>
      <c r="M72" s="418"/>
      <c r="N72" s="72"/>
      <c r="O72" s="136">
        <f t="shared" si="50"/>
        <v>0</v>
      </c>
      <c r="P72" s="419"/>
      <c r="Q72" s="311"/>
    </row>
    <row r="73" spans="1:17" ht="60" x14ac:dyDescent="0.25">
      <c r="A73" s="43">
        <v>1228</v>
      </c>
      <c r="B73" s="69" t="s">
        <v>84</v>
      </c>
      <c r="C73" s="358">
        <f t="shared" si="23"/>
        <v>427</v>
      </c>
      <c r="D73" s="417">
        <v>427</v>
      </c>
      <c r="E73" s="136"/>
      <c r="F73" s="419">
        <f t="shared" si="47"/>
        <v>427</v>
      </c>
      <c r="G73" s="418"/>
      <c r="H73" s="72"/>
      <c r="I73" s="136">
        <f t="shared" si="48"/>
        <v>0</v>
      </c>
      <c r="J73" s="417"/>
      <c r="K73" s="136"/>
      <c r="L73" s="419">
        <f t="shared" si="49"/>
        <v>0</v>
      </c>
      <c r="M73" s="418"/>
      <c r="N73" s="72"/>
      <c r="O73" s="136">
        <f t="shared" si="50"/>
        <v>0</v>
      </c>
      <c r="P73" s="419"/>
      <c r="Q73" s="311"/>
    </row>
    <row r="74" spans="1:17" x14ac:dyDescent="0.25">
      <c r="A74" s="123">
        <v>2000</v>
      </c>
      <c r="B74" s="123" t="s">
        <v>85</v>
      </c>
      <c r="C74" s="409">
        <f t="shared" si="23"/>
        <v>109292</v>
      </c>
      <c r="D74" s="124">
        <f t="shared" ref="D74:E74" si="51">SUM(D75,D82,D129,D163,D164,D171)</f>
        <v>102992</v>
      </c>
      <c r="E74" s="157">
        <f t="shared" si="51"/>
        <v>0</v>
      </c>
      <c r="F74" s="411">
        <f>SUM(F75,F82,F129,F163,F164,F171)</f>
        <v>102992</v>
      </c>
      <c r="G74" s="410">
        <f t="shared" ref="G74:O74" si="52">SUM(G75,G82,G129,G163,G164,G171)</f>
        <v>0</v>
      </c>
      <c r="H74" s="125">
        <f t="shared" si="52"/>
        <v>0</v>
      </c>
      <c r="I74" s="157">
        <f t="shared" si="52"/>
        <v>0</v>
      </c>
      <c r="J74" s="124">
        <f t="shared" si="52"/>
        <v>4300</v>
      </c>
      <c r="K74" s="157">
        <f t="shared" si="52"/>
        <v>0</v>
      </c>
      <c r="L74" s="411">
        <f t="shared" si="52"/>
        <v>4300</v>
      </c>
      <c r="M74" s="410">
        <f t="shared" si="52"/>
        <v>2000</v>
      </c>
      <c r="N74" s="125">
        <f t="shared" si="52"/>
        <v>0</v>
      </c>
      <c r="O74" s="157">
        <f t="shared" si="52"/>
        <v>2000</v>
      </c>
      <c r="P74" s="506"/>
      <c r="Q74" s="311"/>
    </row>
    <row r="75" spans="1:17" ht="24" x14ac:dyDescent="0.25">
      <c r="A75" s="55">
        <v>2100</v>
      </c>
      <c r="B75" s="127" t="s">
        <v>86</v>
      </c>
      <c r="C75" s="347">
        <f t="shared" si="23"/>
        <v>1040</v>
      </c>
      <c r="D75" s="56">
        <f t="shared" ref="D75:E75" si="53">SUM(D76,D79)</f>
        <v>1040</v>
      </c>
      <c r="E75" s="144">
        <f t="shared" si="53"/>
        <v>0</v>
      </c>
      <c r="F75" s="424">
        <f>SUM(F76,F79)</f>
        <v>1040</v>
      </c>
      <c r="G75" s="412">
        <f t="shared" ref="G75:O75" si="54">SUM(G76,G79)</f>
        <v>0</v>
      </c>
      <c r="H75" s="57">
        <f t="shared" si="54"/>
        <v>0</v>
      </c>
      <c r="I75" s="144">
        <f t="shared" si="54"/>
        <v>0</v>
      </c>
      <c r="J75" s="56">
        <f t="shared" si="54"/>
        <v>0</v>
      </c>
      <c r="K75" s="144">
        <f t="shared" si="54"/>
        <v>0</v>
      </c>
      <c r="L75" s="424">
        <f t="shared" si="54"/>
        <v>0</v>
      </c>
      <c r="M75" s="412">
        <f t="shared" si="54"/>
        <v>0</v>
      </c>
      <c r="N75" s="57">
        <f t="shared" si="54"/>
        <v>0</v>
      </c>
      <c r="O75" s="144">
        <f t="shared" si="54"/>
        <v>0</v>
      </c>
      <c r="P75" s="430"/>
      <c r="Q75" s="311"/>
    </row>
    <row r="76" spans="1:17" ht="24" x14ac:dyDescent="0.25">
      <c r="A76" s="315">
        <v>2110</v>
      </c>
      <c r="B76" s="63" t="s">
        <v>87</v>
      </c>
      <c r="C76" s="353">
        <f t="shared" si="23"/>
        <v>400</v>
      </c>
      <c r="D76" s="64">
        <f t="shared" ref="D76:E76" si="55">SUM(D77:D78)</f>
        <v>400</v>
      </c>
      <c r="E76" s="150">
        <f t="shared" si="55"/>
        <v>0</v>
      </c>
      <c r="F76" s="427">
        <f>SUM(F77:F78)</f>
        <v>400</v>
      </c>
      <c r="G76" s="426">
        <f t="shared" ref="G76:O76" si="56">SUM(G77:G78)</f>
        <v>0</v>
      </c>
      <c r="H76" s="132">
        <f t="shared" si="56"/>
        <v>0</v>
      </c>
      <c r="I76" s="150">
        <f t="shared" si="56"/>
        <v>0</v>
      </c>
      <c r="J76" s="64">
        <f t="shared" si="56"/>
        <v>0</v>
      </c>
      <c r="K76" s="150">
        <f t="shared" si="56"/>
        <v>0</v>
      </c>
      <c r="L76" s="427">
        <f t="shared" si="56"/>
        <v>0</v>
      </c>
      <c r="M76" s="426">
        <f t="shared" si="56"/>
        <v>0</v>
      </c>
      <c r="N76" s="132">
        <f t="shared" si="56"/>
        <v>0</v>
      </c>
      <c r="O76" s="150">
        <f t="shared" si="56"/>
        <v>0</v>
      </c>
      <c r="P76" s="416"/>
      <c r="Q76" s="311"/>
    </row>
    <row r="77" spans="1:17" hidden="1" x14ac:dyDescent="0.25">
      <c r="A77" s="43">
        <v>2111</v>
      </c>
      <c r="B77" s="69" t="s">
        <v>88</v>
      </c>
      <c r="C77" s="358">
        <f t="shared" si="23"/>
        <v>0</v>
      </c>
      <c r="D77" s="417"/>
      <c r="E77" s="72"/>
      <c r="F77" s="137">
        <f t="shared" ref="F77:F78" si="57">D77+E77</f>
        <v>0</v>
      </c>
      <c r="G77" s="418"/>
      <c r="H77" s="72"/>
      <c r="I77" s="136">
        <f t="shared" ref="I77:I78" si="58">G77+H77</f>
        <v>0</v>
      </c>
      <c r="J77" s="417"/>
      <c r="K77" s="72"/>
      <c r="L77" s="137">
        <f t="shared" ref="L77:L78" si="59">J77+K77</f>
        <v>0</v>
      </c>
      <c r="M77" s="418"/>
      <c r="N77" s="72"/>
      <c r="O77" s="136">
        <f t="shared" ref="O77:O78" si="60">M77+N77</f>
        <v>0</v>
      </c>
      <c r="P77" s="419"/>
      <c r="Q77" s="311"/>
    </row>
    <row r="78" spans="1:17" ht="24" x14ac:dyDescent="0.25">
      <c r="A78" s="43">
        <v>2112</v>
      </c>
      <c r="B78" s="69" t="s">
        <v>89</v>
      </c>
      <c r="C78" s="358">
        <f t="shared" si="23"/>
        <v>400</v>
      </c>
      <c r="D78" s="417">
        <v>400</v>
      </c>
      <c r="E78" s="136"/>
      <c r="F78" s="419">
        <f t="shared" si="57"/>
        <v>400</v>
      </c>
      <c r="G78" s="418"/>
      <c r="H78" s="72"/>
      <c r="I78" s="136">
        <f t="shared" si="58"/>
        <v>0</v>
      </c>
      <c r="J78" s="417"/>
      <c r="K78" s="136"/>
      <c r="L78" s="419">
        <f t="shared" si="59"/>
        <v>0</v>
      </c>
      <c r="M78" s="418"/>
      <c r="N78" s="72"/>
      <c r="O78" s="136">
        <f t="shared" si="60"/>
        <v>0</v>
      </c>
      <c r="P78" s="419"/>
      <c r="Q78" s="311"/>
    </row>
    <row r="79" spans="1:17" ht="24" x14ac:dyDescent="0.25">
      <c r="A79" s="138">
        <v>2120</v>
      </c>
      <c r="B79" s="69" t="s">
        <v>90</v>
      </c>
      <c r="C79" s="358">
        <f t="shared" si="23"/>
        <v>640</v>
      </c>
      <c r="D79" s="70">
        <f t="shared" ref="D79:E79" si="61">SUM(D80:D81)</f>
        <v>640</v>
      </c>
      <c r="E79" s="139">
        <f t="shared" si="61"/>
        <v>0</v>
      </c>
      <c r="F79" s="421">
        <f>SUM(F80:F81)</f>
        <v>640</v>
      </c>
      <c r="G79" s="420">
        <f t="shared" ref="G79:O79" si="62">SUM(G80:G81)</f>
        <v>0</v>
      </c>
      <c r="H79" s="135">
        <f t="shared" si="62"/>
        <v>0</v>
      </c>
      <c r="I79" s="139">
        <f t="shared" si="62"/>
        <v>0</v>
      </c>
      <c r="J79" s="70">
        <f t="shared" si="62"/>
        <v>0</v>
      </c>
      <c r="K79" s="139">
        <f t="shared" si="62"/>
        <v>0</v>
      </c>
      <c r="L79" s="421">
        <f t="shared" si="62"/>
        <v>0</v>
      </c>
      <c r="M79" s="420">
        <f t="shared" si="62"/>
        <v>0</v>
      </c>
      <c r="N79" s="135">
        <f t="shared" si="62"/>
        <v>0</v>
      </c>
      <c r="O79" s="139">
        <f t="shared" si="62"/>
        <v>0</v>
      </c>
      <c r="P79" s="419"/>
      <c r="Q79" s="311"/>
    </row>
    <row r="80" spans="1:17" x14ac:dyDescent="0.25">
      <c r="A80" s="43">
        <v>2121</v>
      </c>
      <c r="B80" s="69" t="s">
        <v>88</v>
      </c>
      <c r="C80" s="358">
        <f t="shared" si="23"/>
        <v>640</v>
      </c>
      <c r="D80" s="417">
        <v>640</v>
      </c>
      <c r="E80" s="136"/>
      <c r="F80" s="419">
        <f t="shared" ref="F80:F81" si="63">D80+E80</f>
        <v>640</v>
      </c>
      <c r="G80" s="418"/>
      <c r="H80" s="72"/>
      <c r="I80" s="136">
        <f t="shared" ref="I80:I81" si="64">G80+H80</f>
        <v>0</v>
      </c>
      <c r="J80" s="417"/>
      <c r="K80" s="136"/>
      <c r="L80" s="419">
        <f t="shared" ref="L80:L81" si="65">J80+K80</f>
        <v>0</v>
      </c>
      <c r="M80" s="418"/>
      <c r="N80" s="72"/>
      <c r="O80" s="136">
        <f t="shared" ref="O80:O81" si="66">M80+N80</f>
        <v>0</v>
      </c>
      <c r="P80" s="419"/>
      <c r="Q80" s="311"/>
    </row>
    <row r="81" spans="1:17" ht="24" hidden="1" x14ac:dyDescent="0.25">
      <c r="A81" s="43">
        <v>2122</v>
      </c>
      <c r="B81" s="69" t="s">
        <v>89</v>
      </c>
      <c r="C81" s="358">
        <f t="shared" si="23"/>
        <v>0</v>
      </c>
      <c r="D81" s="417"/>
      <c r="E81" s="72"/>
      <c r="F81" s="137">
        <f t="shared" si="63"/>
        <v>0</v>
      </c>
      <c r="G81" s="418"/>
      <c r="H81" s="72"/>
      <c r="I81" s="136">
        <f t="shared" si="64"/>
        <v>0</v>
      </c>
      <c r="J81" s="417"/>
      <c r="K81" s="72"/>
      <c r="L81" s="137">
        <f t="shared" si="65"/>
        <v>0</v>
      </c>
      <c r="M81" s="418"/>
      <c r="N81" s="72"/>
      <c r="O81" s="136">
        <f t="shared" si="66"/>
        <v>0</v>
      </c>
      <c r="P81" s="419"/>
      <c r="Q81" s="311"/>
    </row>
    <row r="82" spans="1:17" x14ac:dyDescent="0.25">
      <c r="A82" s="55">
        <v>2200</v>
      </c>
      <c r="B82" s="127" t="s">
        <v>91</v>
      </c>
      <c r="C82" s="347">
        <f t="shared" si="23"/>
        <v>23999</v>
      </c>
      <c r="D82" s="56">
        <f t="shared" ref="D82:E82" si="67">SUM(D83,D88,D94,D102,D111,D115,D121,D127)</f>
        <v>22513</v>
      </c>
      <c r="E82" s="144">
        <f t="shared" si="67"/>
        <v>-34</v>
      </c>
      <c r="F82" s="424">
        <f>SUM(F83,F88,F94,F102,F111,F115,F121,F127)</f>
        <v>22479</v>
      </c>
      <c r="G82" s="412">
        <f t="shared" ref="G82:O82" si="68">SUM(G83,G88,G94,G102,G111,G115,G121,G127)</f>
        <v>0</v>
      </c>
      <c r="H82" s="57">
        <f t="shared" si="68"/>
        <v>0</v>
      </c>
      <c r="I82" s="144">
        <f t="shared" si="68"/>
        <v>0</v>
      </c>
      <c r="J82" s="56">
        <f t="shared" si="68"/>
        <v>170</v>
      </c>
      <c r="K82" s="144">
        <f t="shared" si="68"/>
        <v>0</v>
      </c>
      <c r="L82" s="424">
        <f t="shared" si="68"/>
        <v>170</v>
      </c>
      <c r="M82" s="412">
        <f t="shared" si="68"/>
        <v>1350</v>
      </c>
      <c r="N82" s="57">
        <f t="shared" si="68"/>
        <v>0</v>
      </c>
      <c r="O82" s="144">
        <f t="shared" si="68"/>
        <v>1350</v>
      </c>
      <c r="P82" s="508"/>
      <c r="Q82" s="311"/>
    </row>
    <row r="83" spans="1:17" ht="24" x14ac:dyDescent="0.25">
      <c r="A83" s="129">
        <v>2210</v>
      </c>
      <c r="B83" s="93" t="s">
        <v>92</v>
      </c>
      <c r="C83" s="390">
        <f t="shared" si="23"/>
        <v>2092</v>
      </c>
      <c r="D83" s="99">
        <f t="shared" ref="D83:E83" si="69">SUM(D84:D87)</f>
        <v>2092</v>
      </c>
      <c r="E83" s="130">
        <f t="shared" si="69"/>
        <v>0</v>
      </c>
      <c r="F83" s="415">
        <f>SUM(F84:F87)</f>
        <v>2092</v>
      </c>
      <c r="G83" s="414">
        <f t="shared" ref="G83:O83" si="70">SUM(G84:G87)</f>
        <v>0</v>
      </c>
      <c r="H83" s="100">
        <f t="shared" si="70"/>
        <v>0</v>
      </c>
      <c r="I83" s="130">
        <f t="shared" si="70"/>
        <v>0</v>
      </c>
      <c r="J83" s="99">
        <f t="shared" si="70"/>
        <v>0</v>
      </c>
      <c r="K83" s="130">
        <f t="shared" si="70"/>
        <v>0</v>
      </c>
      <c r="L83" s="415">
        <f t="shared" si="70"/>
        <v>0</v>
      </c>
      <c r="M83" s="414">
        <f t="shared" si="70"/>
        <v>0</v>
      </c>
      <c r="N83" s="100">
        <f t="shared" si="70"/>
        <v>0</v>
      </c>
      <c r="O83" s="130">
        <f t="shared" si="70"/>
        <v>0</v>
      </c>
      <c r="P83" s="423"/>
      <c r="Q83" s="311"/>
    </row>
    <row r="84" spans="1:17" ht="24" hidden="1" x14ac:dyDescent="0.25">
      <c r="A84" s="37">
        <v>2211</v>
      </c>
      <c r="B84" s="63" t="s">
        <v>93</v>
      </c>
      <c r="C84" s="353">
        <f t="shared" si="23"/>
        <v>0</v>
      </c>
      <c r="D84" s="377"/>
      <c r="E84" s="66"/>
      <c r="F84" s="134">
        <f t="shared" ref="F84:F87" si="71">D84+E84</f>
        <v>0</v>
      </c>
      <c r="G84" s="376"/>
      <c r="H84" s="66"/>
      <c r="I84" s="133">
        <f t="shared" ref="I84:I87" si="72">G84+H84</f>
        <v>0</v>
      </c>
      <c r="J84" s="377"/>
      <c r="K84" s="66"/>
      <c r="L84" s="134">
        <f t="shared" ref="L84:L87" si="73">J84+K84</f>
        <v>0</v>
      </c>
      <c r="M84" s="376"/>
      <c r="N84" s="66"/>
      <c r="O84" s="133">
        <f t="shared" ref="O84:O87" si="74">M84+N84</f>
        <v>0</v>
      </c>
      <c r="P84" s="416"/>
      <c r="Q84" s="311"/>
    </row>
    <row r="85" spans="1:17" ht="36" x14ac:dyDescent="0.25">
      <c r="A85" s="43">
        <v>2212</v>
      </c>
      <c r="B85" s="69" t="s">
        <v>94</v>
      </c>
      <c r="C85" s="358">
        <f t="shared" si="23"/>
        <v>1592</v>
      </c>
      <c r="D85" s="417">
        <v>1592</v>
      </c>
      <c r="E85" s="136"/>
      <c r="F85" s="419">
        <f t="shared" si="71"/>
        <v>1592</v>
      </c>
      <c r="G85" s="418"/>
      <c r="H85" s="72"/>
      <c r="I85" s="136">
        <f t="shared" si="72"/>
        <v>0</v>
      </c>
      <c r="J85" s="417"/>
      <c r="K85" s="136"/>
      <c r="L85" s="419">
        <f t="shared" si="73"/>
        <v>0</v>
      </c>
      <c r="M85" s="418"/>
      <c r="N85" s="72"/>
      <c r="O85" s="136">
        <f t="shared" si="74"/>
        <v>0</v>
      </c>
      <c r="P85" s="419"/>
      <c r="Q85" s="311"/>
    </row>
    <row r="86" spans="1:17" ht="24" x14ac:dyDescent="0.25">
      <c r="A86" s="43">
        <v>2214</v>
      </c>
      <c r="B86" s="69" t="s">
        <v>95</v>
      </c>
      <c r="C86" s="358">
        <f t="shared" si="23"/>
        <v>405</v>
      </c>
      <c r="D86" s="417">
        <v>405</v>
      </c>
      <c r="E86" s="136"/>
      <c r="F86" s="419">
        <f t="shared" si="71"/>
        <v>405</v>
      </c>
      <c r="G86" s="418"/>
      <c r="H86" s="72"/>
      <c r="I86" s="136">
        <f t="shared" si="72"/>
        <v>0</v>
      </c>
      <c r="J86" s="417"/>
      <c r="K86" s="136"/>
      <c r="L86" s="419">
        <f t="shared" si="73"/>
        <v>0</v>
      </c>
      <c r="M86" s="418"/>
      <c r="N86" s="72"/>
      <c r="O86" s="136">
        <f t="shared" si="74"/>
        <v>0</v>
      </c>
      <c r="P86" s="419"/>
      <c r="Q86" s="311"/>
    </row>
    <row r="87" spans="1:17" x14ac:dyDescent="0.25">
      <c r="A87" s="43">
        <v>2219</v>
      </c>
      <c r="B87" s="69" t="s">
        <v>96</v>
      </c>
      <c r="C87" s="358">
        <f t="shared" si="23"/>
        <v>95</v>
      </c>
      <c r="D87" s="417">
        <v>95</v>
      </c>
      <c r="E87" s="136"/>
      <c r="F87" s="419">
        <f t="shared" si="71"/>
        <v>95</v>
      </c>
      <c r="G87" s="418"/>
      <c r="H87" s="72"/>
      <c r="I87" s="136">
        <f t="shared" si="72"/>
        <v>0</v>
      </c>
      <c r="J87" s="417"/>
      <c r="K87" s="136"/>
      <c r="L87" s="419">
        <f t="shared" si="73"/>
        <v>0</v>
      </c>
      <c r="M87" s="418"/>
      <c r="N87" s="72"/>
      <c r="O87" s="136">
        <f t="shared" si="74"/>
        <v>0</v>
      </c>
      <c r="P87" s="419"/>
      <c r="Q87" s="311"/>
    </row>
    <row r="88" spans="1:17" ht="24" x14ac:dyDescent="0.25">
      <c r="A88" s="138">
        <v>2220</v>
      </c>
      <c r="B88" s="69" t="s">
        <v>97</v>
      </c>
      <c r="C88" s="358">
        <f t="shared" si="23"/>
        <v>15745</v>
      </c>
      <c r="D88" s="70">
        <f t="shared" ref="D88:E88" si="75">SUM(D89:D93)</f>
        <v>15575</v>
      </c>
      <c r="E88" s="139">
        <f t="shared" si="75"/>
        <v>0</v>
      </c>
      <c r="F88" s="421">
        <f>SUM(F89:F93)</f>
        <v>15575</v>
      </c>
      <c r="G88" s="420">
        <f t="shared" ref="G88:O88" si="76">SUM(G89:G93)</f>
        <v>0</v>
      </c>
      <c r="H88" s="135">
        <f t="shared" si="76"/>
        <v>0</v>
      </c>
      <c r="I88" s="139">
        <f t="shared" si="76"/>
        <v>0</v>
      </c>
      <c r="J88" s="70">
        <f t="shared" si="76"/>
        <v>170</v>
      </c>
      <c r="K88" s="139">
        <f t="shared" si="76"/>
        <v>0</v>
      </c>
      <c r="L88" s="421">
        <f t="shared" si="76"/>
        <v>170</v>
      </c>
      <c r="M88" s="420">
        <f t="shared" si="76"/>
        <v>0</v>
      </c>
      <c r="N88" s="135">
        <f t="shared" si="76"/>
        <v>0</v>
      </c>
      <c r="O88" s="139">
        <f t="shared" si="76"/>
        <v>0</v>
      </c>
      <c r="P88" s="419"/>
      <c r="Q88" s="311"/>
    </row>
    <row r="89" spans="1:17" ht="24" hidden="1" x14ac:dyDescent="0.25">
      <c r="A89" s="43">
        <v>2221</v>
      </c>
      <c r="B89" s="69" t="s">
        <v>98</v>
      </c>
      <c r="C89" s="358">
        <f t="shared" si="23"/>
        <v>0</v>
      </c>
      <c r="D89" s="417"/>
      <c r="E89" s="72"/>
      <c r="F89" s="137">
        <f t="shared" ref="F89:F93" si="77">D89+E89</f>
        <v>0</v>
      </c>
      <c r="G89" s="418"/>
      <c r="H89" s="72"/>
      <c r="I89" s="136">
        <f t="shared" ref="I89:I93" si="78">G89+H89</f>
        <v>0</v>
      </c>
      <c r="J89" s="417"/>
      <c r="K89" s="72"/>
      <c r="L89" s="137">
        <f t="shared" ref="L89:L93" si="79">J89+K89</f>
        <v>0</v>
      </c>
      <c r="M89" s="418"/>
      <c r="N89" s="72"/>
      <c r="O89" s="136">
        <f t="shared" ref="O89:O93" si="80">M89+N89</f>
        <v>0</v>
      </c>
      <c r="P89" s="419"/>
      <c r="Q89" s="311"/>
    </row>
    <row r="90" spans="1:17" x14ac:dyDescent="0.25">
      <c r="A90" s="43">
        <v>2222</v>
      </c>
      <c r="B90" s="69" t="s">
        <v>99</v>
      </c>
      <c r="C90" s="358">
        <f t="shared" si="23"/>
        <v>5116</v>
      </c>
      <c r="D90" s="417">
        <v>5016</v>
      </c>
      <c r="E90" s="136"/>
      <c r="F90" s="419">
        <f t="shared" si="77"/>
        <v>5016</v>
      </c>
      <c r="G90" s="418"/>
      <c r="H90" s="72"/>
      <c r="I90" s="136">
        <f t="shared" si="78"/>
        <v>0</v>
      </c>
      <c r="J90" s="417">
        <v>100</v>
      </c>
      <c r="K90" s="136"/>
      <c r="L90" s="419">
        <f t="shared" si="79"/>
        <v>100</v>
      </c>
      <c r="M90" s="418"/>
      <c r="N90" s="72"/>
      <c r="O90" s="136">
        <f t="shared" si="80"/>
        <v>0</v>
      </c>
      <c r="P90" s="419"/>
      <c r="Q90" s="311"/>
    </row>
    <row r="91" spans="1:17" x14ac:dyDescent="0.25">
      <c r="A91" s="43">
        <v>2223</v>
      </c>
      <c r="B91" s="69" t="s">
        <v>100</v>
      </c>
      <c r="C91" s="358">
        <f t="shared" si="23"/>
        <v>10127</v>
      </c>
      <c r="D91" s="417">
        <v>10057</v>
      </c>
      <c r="E91" s="136"/>
      <c r="F91" s="419">
        <f t="shared" si="77"/>
        <v>10057</v>
      </c>
      <c r="G91" s="418"/>
      <c r="H91" s="72"/>
      <c r="I91" s="136">
        <f t="shared" si="78"/>
        <v>0</v>
      </c>
      <c r="J91" s="417">
        <v>70</v>
      </c>
      <c r="K91" s="136"/>
      <c r="L91" s="419">
        <f t="shared" si="79"/>
        <v>70</v>
      </c>
      <c r="M91" s="418"/>
      <c r="N91" s="72"/>
      <c r="O91" s="136">
        <f t="shared" si="80"/>
        <v>0</v>
      </c>
      <c r="P91" s="419"/>
      <c r="Q91" s="311"/>
    </row>
    <row r="92" spans="1:17" ht="48" x14ac:dyDescent="0.25">
      <c r="A92" s="43">
        <v>2224</v>
      </c>
      <c r="B92" s="69" t="s">
        <v>101</v>
      </c>
      <c r="C92" s="358">
        <f t="shared" si="23"/>
        <v>502</v>
      </c>
      <c r="D92" s="417">
        <v>502</v>
      </c>
      <c r="E92" s="136"/>
      <c r="F92" s="419">
        <f t="shared" si="77"/>
        <v>502</v>
      </c>
      <c r="G92" s="418"/>
      <c r="H92" s="72"/>
      <c r="I92" s="136">
        <f t="shared" si="78"/>
        <v>0</v>
      </c>
      <c r="J92" s="417"/>
      <c r="K92" s="136"/>
      <c r="L92" s="419">
        <f t="shared" si="79"/>
        <v>0</v>
      </c>
      <c r="M92" s="418"/>
      <c r="N92" s="72"/>
      <c r="O92" s="136">
        <f t="shared" si="80"/>
        <v>0</v>
      </c>
      <c r="P92" s="419"/>
      <c r="Q92" s="311"/>
    </row>
    <row r="93" spans="1:17" ht="24" hidden="1" x14ac:dyDescent="0.25">
      <c r="A93" s="43">
        <v>2229</v>
      </c>
      <c r="B93" s="69" t="s">
        <v>102</v>
      </c>
      <c r="C93" s="358">
        <f t="shared" si="23"/>
        <v>0</v>
      </c>
      <c r="D93" s="417"/>
      <c r="E93" s="72"/>
      <c r="F93" s="137">
        <f t="shared" si="77"/>
        <v>0</v>
      </c>
      <c r="G93" s="418"/>
      <c r="H93" s="72"/>
      <c r="I93" s="136">
        <f t="shared" si="78"/>
        <v>0</v>
      </c>
      <c r="J93" s="417"/>
      <c r="K93" s="72"/>
      <c r="L93" s="137">
        <f t="shared" si="79"/>
        <v>0</v>
      </c>
      <c r="M93" s="418"/>
      <c r="N93" s="72"/>
      <c r="O93" s="136">
        <f t="shared" si="80"/>
        <v>0</v>
      </c>
      <c r="P93" s="419"/>
      <c r="Q93" s="311"/>
    </row>
    <row r="94" spans="1:17" ht="36" x14ac:dyDescent="0.25">
      <c r="A94" s="138">
        <v>2230</v>
      </c>
      <c r="B94" s="69" t="s">
        <v>103</v>
      </c>
      <c r="C94" s="358">
        <f t="shared" si="23"/>
        <v>1261</v>
      </c>
      <c r="D94" s="70">
        <f t="shared" ref="D94:E94" si="81">SUM(D95:D101)</f>
        <v>761</v>
      </c>
      <c r="E94" s="139">
        <f t="shared" si="81"/>
        <v>0</v>
      </c>
      <c r="F94" s="421">
        <f>SUM(F95:F101)</f>
        <v>761</v>
      </c>
      <c r="G94" s="420">
        <f t="shared" ref="G94:N94" si="82">SUM(G95:G101)</f>
        <v>0</v>
      </c>
      <c r="H94" s="135">
        <f t="shared" si="82"/>
        <v>0</v>
      </c>
      <c r="I94" s="139">
        <f t="shared" si="82"/>
        <v>0</v>
      </c>
      <c r="J94" s="70">
        <f t="shared" si="82"/>
        <v>0</v>
      </c>
      <c r="K94" s="139">
        <f t="shared" si="82"/>
        <v>0</v>
      </c>
      <c r="L94" s="421">
        <f t="shared" si="82"/>
        <v>0</v>
      </c>
      <c r="M94" s="420">
        <f t="shared" si="82"/>
        <v>500</v>
      </c>
      <c r="N94" s="135">
        <f t="shared" si="82"/>
        <v>0</v>
      </c>
      <c r="O94" s="139">
        <f>SUM(O95:O101)</f>
        <v>500</v>
      </c>
      <c r="P94" s="419"/>
      <c r="Q94" s="311"/>
    </row>
    <row r="95" spans="1:17" ht="24" x14ac:dyDescent="0.25">
      <c r="A95" s="43">
        <v>2231</v>
      </c>
      <c r="B95" s="69" t="s">
        <v>104</v>
      </c>
      <c r="C95" s="358">
        <f t="shared" si="23"/>
        <v>250</v>
      </c>
      <c r="D95" s="417"/>
      <c r="E95" s="136"/>
      <c r="F95" s="419">
        <f t="shared" ref="F95:F101" si="83">D95+E95</f>
        <v>0</v>
      </c>
      <c r="G95" s="418"/>
      <c r="H95" s="72"/>
      <c r="I95" s="136">
        <f t="shared" ref="I95:I101" si="84">G95+H95</f>
        <v>0</v>
      </c>
      <c r="J95" s="417"/>
      <c r="K95" s="136"/>
      <c r="L95" s="419">
        <f t="shared" ref="L95:L101" si="85">J95+K95</f>
        <v>0</v>
      </c>
      <c r="M95" s="418">
        <v>250</v>
      </c>
      <c r="N95" s="72"/>
      <c r="O95" s="136">
        <f t="shared" ref="O95:O101" si="86">M95+N95</f>
        <v>250</v>
      </c>
      <c r="P95" s="419"/>
      <c r="Q95" s="311"/>
    </row>
    <row r="96" spans="1:17" ht="36" hidden="1" x14ac:dyDescent="0.25">
      <c r="A96" s="43">
        <v>2232</v>
      </c>
      <c r="B96" s="69" t="s">
        <v>105</v>
      </c>
      <c r="C96" s="358">
        <f t="shared" si="23"/>
        <v>0</v>
      </c>
      <c r="D96" s="417"/>
      <c r="E96" s="72"/>
      <c r="F96" s="137">
        <f t="shared" si="83"/>
        <v>0</v>
      </c>
      <c r="G96" s="418"/>
      <c r="H96" s="72"/>
      <c r="I96" s="136">
        <f t="shared" si="84"/>
        <v>0</v>
      </c>
      <c r="J96" s="417"/>
      <c r="K96" s="72"/>
      <c r="L96" s="137">
        <f t="shared" si="85"/>
        <v>0</v>
      </c>
      <c r="M96" s="418"/>
      <c r="N96" s="72"/>
      <c r="O96" s="136">
        <f t="shared" si="86"/>
        <v>0</v>
      </c>
      <c r="P96" s="419"/>
      <c r="Q96" s="311"/>
    </row>
    <row r="97" spans="1:17" ht="24" hidden="1" x14ac:dyDescent="0.25">
      <c r="A97" s="37">
        <v>2233</v>
      </c>
      <c r="B97" s="63" t="s">
        <v>106</v>
      </c>
      <c r="C97" s="353">
        <f t="shared" si="23"/>
        <v>0</v>
      </c>
      <c r="D97" s="377"/>
      <c r="E97" s="66"/>
      <c r="F97" s="134">
        <f t="shared" si="83"/>
        <v>0</v>
      </c>
      <c r="G97" s="376"/>
      <c r="H97" s="66"/>
      <c r="I97" s="133">
        <f t="shared" si="84"/>
        <v>0</v>
      </c>
      <c r="J97" s="377"/>
      <c r="K97" s="66"/>
      <c r="L97" s="134">
        <f t="shared" si="85"/>
        <v>0</v>
      </c>
      <c r="M97" s="376"/>
      <c r="N97" s="66"/>
      <c r="O97" s="133">
        <f t="shared" si="86"/>
        <v>0</v>
      </c>
      <c r="P97" s="416"/>
      <c r="Q97" s="311"/>
    </row>
    <row r="98" spans="1:17" ht="36" hidden="1" x14ac:dyDescent="0.25">
      <c r="A98" s="43">
        <v>2234</v>
      </c>
      <c r="B98" s="69" t="s">
        <v>107</v>
      </c>
      <c r="C98" s="358">
        <f t="shared" si="23"/>
        <v>0</v>
      </c>
      <c r="D98" s="417"/>
      <c r="E98" s="72"/>
      <c r="F98" s="137">
        <f t="shared" si="83"/>
        <v>0</v>
      </c>
      <c r="G98" s="418"/>
      <c r="H98" s="72"/>
      <c r="I98" s="136">
        <f t="shared" si="84"/>
        <v>0</v>
      </c>
      <c r="J98" s="417"/>
      <c r="K98" s="72"/>
      <c r="L98" s="137">
        <f t="shared" si="85"/>
        <v>0</v>
      </c>
      <c r="M98" s="418"/>
      <c r="N98" s="72"/>
      <c r="O98" s="136">
        <f t="shared" si="86"/>
        <v>0</v>
      </c>
      <c r="P98" s="419"/>
      <c r="Q98" s="311"/>
    </row>
    <row r="99" spans="1:17" ht="24" x14ac:dyDescent="0.25">
      <c r="A99" s="43">
        <v>2235</v>
      </c>
      <c r="B99" s="69" t="s">
        <v>108</v>
      </c>
      <c r="C99" s="358">
        <f t="shared" si="23"/>
        <v>250</v>
      </c>
      <c r="D99" s="417"/>
      <c r="E99" s="136"/>
      <c r="F99" s="419">
        <f t="shared" si="83"/>
        <v>0</v>
      </c>
      <c r="G99" s="418"/>
      <c r="H99" s="72"/>
      <c r="I99" s="136">
        <f t="shared" si="84"/>
        <v>0</v>
      </c>
      <c r="J99" s="417"/>
      <c r="K99" s="136"/>
      <c r="L99" s="419">
        <f t="shared" si="85"/>
        <v>0</v>
      </c>
      <c r="M99" s="418">
        <v>250</v>
      </c>
      <c r="N99" s="72"/>
      <c r="O99" s="136">
        <f t="shared" si="86"/>
        <v>250</v>
      </c>
      <c r="P99" s="419"/>
      <c r="Q99" s="311"/>
    </row>
    <row r="100" spans="1:17" hidden="1" x14ac:dyDescent="0.25">
      <c r="A100" s="43">
        <v>2236</v>
      </c>
      <c r="B100" s="69" t="s">
        <v>109</v>
      </c>
      <c r="C100" s="358">
        <f t="shared" si="23"/>
        <v>0</v>
      </c>
      <c r="D100" s="417"/>
      <c r="E100" s="72"/>
      <c r="F100" s="137">
        <f t="shared" si="83"/>
        <v>0</v>
      </c>
      <c r="G100" s="418"/>
      <c r="H100" s="72"/>
      <c r="I100" s="136">
        <f t="shared" si="84"/>
        <v>0</v>
      </c>
      <c r="J100" s="417"/>
      <c r="K100" s="72"/>
      <c r="L100" s="137">
        <f t="shared" si="85"/>
        <v>0</v>
      </c>
      <c r="M100" s="418"/>
      <c r="N100" s="72"/>
      <c r="O100" s="136">
        <f t="shared" si="86"/>
        <v>0</v>
      </c>
      <c r="P100" s="419"/>
      <c r="Q100" s="311"/>
    </row>
    <row r="101" spans="1:17" ht="24" x14ac:dyDescent="0.25">
      <c r="A101" s="43">
        <v>2239</v>
      </c>
      <c r="B101" s="69" t="s">
        <v>110</v>
      </c>
      <c r="C101" s="358">
        <f t="shared" si="23"/>
        <v>761</v>
      </c>
      <c r="D101" s="417">
        <v>761</v>
      </c>
      <c r="E101" s="136"/>
      <c r="F101" s="419">
        <f t="shared" si="83"/>
        <v>761</v>
      </c>
      <c r="G101" s="418"/>
      <c r="H101" s="72"/>
      <c r="I101" s="136">
        <f t="shared" si="84"/>
        <v>0</v>
      </c>
      <c r="J101" s="417"/>
      <c r="K101" s="136"/>
      <c r="L101" s="419">
        <f t="shared" si="85"/>
        <v>0</v>
      </c>
      <c r="M101" s="418"/>
      <c r="N101" s="72"/>
      <c r="O101" s="136">
        <f t="shared" si="86"/>
        <v>0</v>
      </c>
      <c r="P101" s="419"/>
      <c r="Q101" s="311"/>
    </row>
    <row r="102" spans="1:17" ht="36" x14ac:dyDescent="0.25">
      <c r="A102" s="138">
        <v>2240</v>
      </c>
      <c r="B102" s="69" t="s">
        <v>111</v>
      </c>
      <c r="C102" s="358">
        <f t="shared" si="23"/>
        <v>3704</v>
      </c>
      <c r="D102" s="70">
        <f t="shared" ref="D102:E102" si="87">SUM(D103:D110)</f>
        <v>3338</v>
      </c>
      <c r="E102" s="139">
        <f t="shared" si="87"/>
        <v>-34</v>
      </c>
      <c r="F102" s="421">
        <f>SUM(F103:F110)</f>
        <v>3304</v>
      </c>
      <c r="G102" s="420">
        <f t="shared" ref="G102:N102" si="88">SUM(G103:G110)</f>
        <v>0</v>
      </c>
      <c r="H102" s="135">
        <f t="shared" si="88"/>
        <v>0</v>
      </c>
      <c r="I102" s="139">
        <f t="shared" si="88"/>
        <v>0</v>
      </c>
      <c r="J102" s="70">
        <f t="shared" si="88"/>
        <v>0</v>
      </c>
      <c r="K102" s="139">
        <f t="shared" si="88"/>
        <v>0</v>
      </c>
      <c r="L102" s="421">
        <f t="shared" si="88"/>
        <v>0</v>
      </c>
      <c r="M102" s="420">
        <f t="shared" si="88"/>
        <v>400</v>
      </c>
      <c r="N102" s="135">
        <f t="shared" si="88"/>
        <v>0</v>
      </c>
      <c r="O102" s="139">
        <f>SUM(O103:O110)</f>
        <v>400</v>
      </c>
      <c r="P102" s="419"/>
      <c r="Q102" s="311"/>
    </row>
    <row r="103" spans="1:17" hidden="1" x14ac:dyDescent="0.25">
      <c r="A103" s="43">
        <v>2241</v>
      </c>
      <c r="B103" s="69" t="s">
        <v>112</v>
      </c>
      <c r="C103" s="358">
        <f t="shared" si="23"/>
        <v>0</v>
      </c>
      <c r="D103" s="417"/>
      <c r="E103" s="72"/>
      <c r="F103" s="137">
        <f t="shared" ref="F103:F110" si="89">D103+E103</f>
        <v>0</v>
      </c>
      <c r="G103" s="418"/>
      <c r="H103" s="72"/>
      <c r="I103" s="136">
        <f t="shared" ref="I103:I110" si="90">G103+H103</f>
        <v>0</v>
      </c>
      <c r="J103" s="417"/>
      <c r="K103" s="72"/>
      <c r="L103" s="137">
        <f t="shared" ref="L103:L110" si="91">J103+K103</f>
        <v>0</v>
      </c>
      <c r="M103" s="418"/>
      <c r="N103" s="72"/>
      <c r="O103" s="136">
        <f t="shared" ref="O103:O110" si="92">M103+N103</f>
        <v>0</v>
      </c>
      <c r="P103" s="419"/>
      <c r="Q103" s="311"/>
    </row>
    <row r="104" spans="1:17" ht="24" x14ac:dyDescent="0.25">
      <c r="A104" s="43">
        <v>2242</v>
      </c>
      <c r="B104" s="69" t="s">
        <v>113</v>
      </c>
      <c r="C104" s="358">
        <f t="shared" si="23"/>
        <v>1120</v>
      </c>
      <c r="D104" s="417">
        <v>820</v>
      </c>
      <c r="E104" s="136"/>
      <c r="F104" s="419">
        <f t="shared" si="89"/>
        <v>820</v>
      </c>
      <c r="G104" s="418"/>
      <c r="H104" s="72"/>
      <c r="I104" s="136">
        <f t="shared" si="90"/>
        <v>0</v>
      </c>
      <c r="J104" s="417"/>
      <c r="K104" s="136"/>
      <c r="L104" s="419">
        <f t="shared" si="91"/>
        <v>0</v>
      </c>
      <c r="M104" s="418">
        <v>300</v>
      </c>
      <c r="N104" s="72"/>
      <c r="O104" s="136">
        <f t="shared" si="92"/>
        <v>300</v>
      </c>
      <c r="P104" s="419"/>
      <c r="Q104" s="311"/>
    </row>
    <row r="105" spans="1:17" ht="36" x14ac:dyDescent="0.25">
      <c r="A105" s="43">
        <v>2243</v>
      </c>
      <c r="B105" s="69" t="s">
        <v>114</v>
      </c>
      <c r="C105" s="358">
        <f t="shared" si="23"/>
        <v>703</v>
      </c>
      <c r="D105" s="417">
        <v>737</v>
      </c>
      <c r="E105" s="136">
        <v>-34</v>
      </c>
      <c r="F105" s="419">
        <f t="shared" si="89"/>
        <v>703</v>
      </c>
      <c r="G105" s="418"/>
      <c r="H105" s="72"/>
      <c r="I105" s="136">
        <f t="shared" si="90"/>
        <v>0</v>
      </c>
      <c r="J105" s="417"/>
      <c r="K105" s="136"/>
      <c r="L105" s="419">
        <f t="shared" si="91"/>
        <v>0</v>
      </c>
      <c r="M105" s="418"/>
      <c r="N105" s="72"/>
      <c r="O105" s="136">
        <f t="shared" si="92"/>
        <v>0</v>
      </c>
      <c r="P105" s="440" t="s">
        <v>529</v>
      </c>
      <c r="Q105" s="311"/>
    </row>
    <row r="106" spans="1:17" x14ac:dyDescent="0.25">
      <c r="A106" s="43">
        <v>2244</v>
      </c>
      <c r="B106" s="69" t="s">
        <v>115</v>
      </c>
      <c r="C106" s="358">
        <f t="shared" si="23"/>
        <v>1646</v>
      </c>
      <c r="D106" s="417">
        <v>1546</v>
      </c>
      <c r="E106" s="136"/>
      <c r="F106" s="419">
        <f t="shared" si="89"/>
        <v>1546</v>
      </c>
      <c r="G106" s="418"/>
      <c r="H106" s="72"/>
      <c r="I106" s="136">
        <f t="shared" si="90"/>
        <v>0</v>
      </c>
      <c r="J106" s="417"/>
      <c r="K106" s="136"/>
      <c r="L106" s="419">
        <f t="shared" si="91"/>
        <v>0</v>
      </c>
      <c r="M106" s="418">
        <v>100</v>
      </c>
      <c r="N106" s="72"/>
      <c r="O106" s="136">
        <f t="shared" si="92"/>
        <v>100</v>
      </c>
      <c r="P106" s="419"/>
      <c r="Q106" s="311"/>
    </row>
    <row r="107" spans="1:17" ht="24" hidden="1" x14ac:dyDescent="0.25">
      <c r="A107" s="43">
        <v>2246</v>
      </c>
      <c r="B107" s="69" t="s">
        <v>116</v>
      </c>
      <c r="C107" s="358">
        <f t="shared" si="23"/>
        <v>0</v>
      </c>
      <c r="D107" s="417"/>
      <c r="E107" s="72"/>
      <c r="F107" s="137">
        <f t="shared" si="89"/>
        <v>0</v>
      </c>
      <c r="G107" s="418"/>
      <c r="H107" s="72"/>
      <c r="I107" s="136">
        <f t="shared" si="90"/>
        <v>0</v>
      </c>
      <c r="J107" s="417"/>
      <c r="K107" s="72"/>
      <c r="L107" s="137">
        <f t="shared" si="91"/>
        <v>0</v>
      </c>
      <c r="M107" s="418"/>
      <c r="N107" s="72"/>
      <c r="O107" s="136">
        <f t="shared" si="92"/>
        <v>0</v>
      </c>
      <c r="P107" s="419"/>
      <c r="Q107" s="311"/>
    </row>
    <row r="108" spans="1:17" x14ac:dyDescent="0.25">
      <c r="A108" s="43">
        <v>2247</v>
      </c>
      <c r="B108" s="69" t="s">
        <v>117</v>
      </c>
      <c r="C108" s="358">
        <f t="shared" si="23"/>
        <v>200</v>
      </c>
      <c r="D108" s="417">
        <v>200</v>
      </c>
      <c r="E108" s="136"/>
      <c r="F108" s="419">
        <f t="shared" si="89"/>
        <v>200</v>
      </c>
      <c r="G108" s="418"/>
      <c r="H108" s="72"/>
      <c r="I108" s="136">
        <f t="shared" si="90"/>
        <v>0</v>
      </c>
      <c r="J108" s="417"/>
      <c r="K108" s="136"/>
      <c r="L108" s="419">
        <f t="shared" si="91"/>
        <v>0</v>
      </c>
      <c r="M108" s="418"/>
      <c r="N108" s="72"/>
      <c r="O108" s="136">
        <f t="shared" si="92"/>
        <v>0</v>
      </c>
      <c r="P108" s="419"/>
      <c r="Q108" s="311"/>
    </row>
    <row r="109" spans="1:17" ht="24" hidden="1" x14ac:dyDescent="0.25">
      <c r="A109" s="43">
        <v>2248</v>
      </c>
      <c r="B109" s="69" t="s">
        <v>118</v>
      </c>
      <c r="C109" s="358">
        <f t="shared" si="23"/>
        <v>0</v>
      </c>
      <c r="D109" s="417"/>
      <c r="E109" s="72"/>
      <c r="F109" s="137">
        <f t="shared" si="89"/>
        <v>0</v>
      </c>
      <c r="G109" s="418"/>
      <c r="H109" s="72"/>
      <c r="I109" s="136">
        <f t="shared" si="90"/>
        <v>0</v>
      </c>
      <c r="J109" s="417"/>
      <c r="K109" s="72"/>
      <c r="L109" s="137">
        <f t="shared" si="91"/>
        <v>0</v>
      </c>
      <c r="M109" s="418"/>
      <c r="N109" s="72"/>
      <c r="O109" s="136">
        <f t="shared" si="92"/>
        <v>0</v>
      </c>
      <c r="P109" s="419"/>
      <c r="Q109" s="311"/>
    </row>
    <row r="110" spans="1:17" ht="24" x14ac:dyDescent="0.25">
      <c r="A110" s="43">
        <v>2249</v>
      </c>
      <c r="B110" s="69" t="s">
        <v>119</v>
      </c>
      <c r="C110" s="358">
        <f t="shared" si="23"/>
        <v>35</v>
      </c>
      <c r="D110" s="417">
        <v>35</v>
      </c>
      <c r="E110" s="136"/>
      <c r="F110" s="419">
        <f t="shared" si="89"/>
        <v>35</v>
      </c>
      <c r="G110" s="418"/>
      <c r="H110" s="72"/>
      <c r="I110" s="136">
        <f t="shared" si="90"/>
        <v>0</v>
      </c>
      <c r="J110" s="417"/>
      <c r="K110" s="136"/>
      <c r="L110" s="419">
        <f t="shared" si="91"/>
        <v>0</v>
      </c>
      <c r="M110" s="418"/>
      <c r="N110" s="72"/>
      <c r="O110" s="136">
        <f t="shared" si="92"/>
        <v>0</v>
      </c>
      <c r="P110" s="419"/>
      <c r="Q110" s="311"/>
    </row>
    <row r="111" spans="1:17" x14ac:dyDescent="0.25">
      <c r="A111" s="138">
        <v>2250</v>
      </c>
      <c r="B111" s="69" t="s">
        <v>120</v>
      </c>
      <c r="C111" s="358">
        <f t="shared" si="23"/>
        <v>166</v>
      </c>
      <c r="D111" s="70">
        <f t="shared" ref="D111:E111" si="93">SUM(D112:D114)</f>
        <v>166</v>
      </c>
      <c r="E111" s="139">
        <f t="shared" si="93"/>
        <v>0</v>
      </c>
      <c r="F111" s="421">
        <f>SUM(F112:F114)</f>
        <v>166</v>
      </c>
      <c r="G111" s="420">
        <f t="shared" ref="G111:N111" si="94">SUM(G112:G114)</f>
        <v>0</v>
      </c>
      <c r="H111" s="135">
        <f t="shared" si="94"/>
        <v>0</v>
      </c>
      <c r="I111" s="139">
        <f t="shared" si="94"/>
        <v>0</v>
      </c>
      <c r="J111" s="70">
        <f t="shared" si="94"/>
        <v>0</v>
      </c>
      <c r="K111" s="139">
        <f t="shared" si="94"/>
        <v>0</v>
      </c>
      <c r="L111" s="421">
        <f t="shared" si="94"/>
        <v>0</v>
      </c>
      <c r="M111" s="420">
        <f t="shared" si="94"/>
        <v>0</v>
      </c>
      <c r="N111" s="135">
        <f t="shared" si="94"/>
        <v>0</v>
      </c>
      <c r="O111" s="139">
        <f>SUM(O112:O114)</f>
        <v>0</v>
      </c>
      <c r="P111" s="419"/>
      <c r="Q111" s="311"/>
    </row>
    <row r="112" spans="1:17" x14ac:dyDescent="0.25">
      <c r="A112" s="43">
        <v>2251</v>
      </c>
      <c r="B112" s="69" t="s">
        <v>121</v>
      </c>
      <c r="C112" s="358">
        <f t="shared" si="23"/>
        <v>166</v>
      </c>
      <c r="D112" s="417">
        <v>166</v>
      </c>
      <c r="E112" s="136"/>
      <c r="F112" s="419">
        <f t="shared" ref="F112:F114" si="95">D112+E112</f>
        <v>166</v>
      </c>
      <c r="G112" s="418"/>
      <c r="H112" s="72"/>
      <c r="I112" s="136">
        <f t="shared" ref="I112:I114" si="96">G112+H112</f>
        <v>0</v>
      </c>
      <c r="J112" s="417"/>
      <c r="K112" s="136"/>
      <c r="L112" s="419">
        <f t="shared" ref="L112:L114" si="97">J112+K112</f>
        <v>0</v>
      </c>
      <c r="M112" s="418"/>
      <c r="N112" s="72"/>
      <c r="O112" s="136">
        <f t="shared" ref="O112:O114" si="98">M112+N112</f>
        <v>0</v>
      </c>
      <c r="P112" s="419"/>
      <c r="Q112" s="311"/>
    </row>
    <row r="113" spans="1:17" ht="24" hidden="1" x14ac:dyDescent="0.25">
      <c r="A113" s="43">
        <v>2252</v>
      </c>
      <c r="B113" s="69" t="s">
        <v>122</v>
      </c>
      <c r="C113" s="358">
        <f t="shared" ref="C113:C176" si="99">SUM(F113,I113,L113,O113)</f>
        <v>0</v>
      </c>
      <c r="D113" s="417"/>
      <c r="E113" s="72"/>
      <c r="F113" s="137">
        <f t="shared" si="95"/>
        <v>0</v>
      </c>
      <c r="G113" s="418"/>
      <c r="H113" s="72"/>
      <c r="I113" s="136">
        <f t="shared" si="96"/>
        <v>0</v>
      </c>
      <c r="J113" s="417"/>
      <c r="K113" s="72"/>
      <c r="L113" s="137">
        <f t="shared" si="97"/>
        <v>0</v>
      </c>
      <c r="M113" s="418"/>
      <c r="N113" s="72"/>
      <c r="O113" s="136">
        <f t="shared" si="98"/>
        <v>0</v>
      </c>
      <c r="P113" s="419"/>
      <c r="Q113" s="311"/>
    </row>
    <row r="114" spans="1:17" ht="24" hidden="1" x14ac:dyDescent="0.25">
      <c r="A114" s="43">
        <v>2259</v>
      </c>
      <c r="B114" s="69" t="s">
        <v>123</v>
      </c>
      <c r="C114" s="358">
        <f t="shared" si="99"/>
        <v>0</v>
      </c>
      <c r="D114" s="417"/>
      <c r="E114" s="72"/>
      <c r="F114" s="137">
        <f t="shared" si="95"/>
        <v>0</v>
      </c>
      <c r="G114" s="418"/>
      <c r="H114" s="72"/>
      <c r="I114" s="136">
        <f t="shared" si="96"/>
        <v>0</v>
      </c>
      <c r="J114" s="417"/>
      <c r="K114" s="72"/>
      <c r="L114" s="137">
        <f t="shared" si="97"/>
        <v>0</v>
      </c>
      <c r="M114" s="418"/>
      <c r="N114" s="72"/>
      <c r="O114" s="136">
        <f t="shared" si="98"/>
        <v>0</v>
      </c>
      <c r="P114" s="419"/>
      <c r="Q114" s="311"/>
    </row>
    <row r="115" spans="1:17" x14ac:dyDescent="0.25">
      <c r="A115" s="138">
        <v>2260</v>
      </c>
      <c r="B115" s="69" t="s">
        <v>124</v>
      </c>
      <c r="C115" s="358">
        <f t="shared" si="99"/>
        <v>370</v>
      </c>
      <c r="D115" s="70">
        <f t="shared" ref="D115:E115" si="100">SUM(D116:D120)</f>
        <v>120</v>
      </c>
      <c r="E115" s="139">
        <f t="shared" si="100"/>
        <v>0</v>
      </c>
      <c r="F115" s="421">
        <f>SUM(F116:F120)</f>
        <v>120</v>
      </c>
      <c r="G115" s="420">
        <f t="shared" ref="G115:N115" si="101">SUM(G116:G120)</f>
        <v>0</v>
      </c>
      <c r="H115" s="135">
        <f t="shared" si="101"/>
        <v>0</v>
      </c>
      <c r="I115" s="139">
        <f t="shared" si="101"/>
        <v>0</v>
      </c>
      <c r="J115" s="70">
        <f t="shared" si="101"/>
        <v>0</v>
      </c>
      <c r="K115" s="139">
        <f t="shared" si="101"/>
        <v>0</v>
      </c>
      <c r="L115" s="421">
        <f t="shared" si="101"/>
        <v>0</v>
      </c>
      <c r="M115" s="420">
        <f t="shared" si="101"/>
        <v>250</v>
      </c>
      <c r="N115" s="135">
        <f t="shared" si="101"/>
        <v>0</v>
      </c>
      <c r="O115" s="139">
        <f>SUM(O116:O120)</f>
        <v>250</v>
      </c>
      <c r="P115" s="419"/>
      <c r="Q115" s="311"/>
    </row>
    <row r="116" spans="1:17" hidden="1" x14ac:dyDescent="0.25">
      <c r="A116" s="43">
        <v>2261</v>
      </c>
      <c r="B116" s="69" t="s">
        <v>125</v>
      </c>
      <c r="C116" s="358">
        <f t="shared" si="99"/>
        <v>0</v>
      </c>
      <c r="D116" s="417"/>
      <c r="E116" s="72"/>
      <c r="F116" s="137">
        <f t="shared" ref="F116:F120" si="102">D116+E116</f>
        <v>0</v>
      </c>
      <c r="G116" s="418"/>
      <c r="H116" s="72"/>
      <c r="I116" s="136">
        <f t="shared" ref="I116:I120" si="103">G116+H116</f>
        <v>0</v>
      </c>
      <c r="J116" s="417"/>
      <c r="K116" s="72"/>
      <c r="L116" s="137">
        <f t="shared" ref="L116:L120" si="104">J116+K116</f>
        <v>0</v>
      </c>
      <c r="M116" s="418"/>
      <c r="N116" s="72"/>
      <c r="O116" s="136">
        <f t="shared" ref="O116:O120" si="105">M116+N116</f>
        <v>0</v>
      </c>
      <c r="P116" s="419"/>
      <c r="Q116" s="311"/>
    </row>
    <row r="117" spans="1:17" x14ac:dyDescent="0.25">
      <c r="A117" s="43">
        <v>2262</v>
      </c>
      <c r="B117" s="69" t="s">
        <v>126</v>
      </c>
      <c r="C117" s="358">
        <f t="shared" si="99"/>
        <v>250</v>
      </c>
      <c r="D117" s="417"/>
      <c r="E117" s="136"/>
      <c r="F117" s="419">
        <f t="shared" si="102"/>
        <v>0</v>
      </c>
      <c r="G117" s="418"/>
      <c r="H117" s="72"/>
      <c r="I117" s="136">
        <f t="shared" si="103"/>
        <v>0</v>
      </c>
      <c r="J117" s="417"/>
      <c r="K117" s="136"/>
      <c r="L117" s="419">
        <f t="shared" si="104"/>
        <v>0</v>
      </c>
      <c r="M117" s="418">
        <v>250</v>
      </c>
      <c r="N117" s="72"/>
      <c r="O117" s="136">
        <f t="shared" si="105"/>
        <v>250</v>
      </c>
      <c r="P117" s="419"/>
      <c r="Q117" s="311"/>
    </row>
    <row r="118" spans="1:17" hidden="1" x14ac:dyDescent="0.25">
      <c r="A118" s="43">
        <v>2263</v>
      </c>
      <c r="B118" s="69" t="s">
        <v>127</v>
      </c>
      <c r="C118" s="358">
        <f t="shared" si="99"/>
        <v>0</v>
      </c>
      <c r="D118" s="417"/>
      <c r="E118" s="72"/>
      <c r="F118" s="137">
        <f t="shared" si="102"/>
        <v>0</v>
      </c>
      <c r="G118" s="418"/>
      <c r="H118" s="72"/>
      <c r="I118" s="136">
        <f t="shared" si="103"/>
        <v>0</v>
      </c>
      <c r="J118" s="417"/>
      <c r="K118" s="72"/>
      <c r="L118" s="137">
        <f t="shared" si="104"/>
        <v>0</v>
      </c>
      <c r="M118" s="418"/>
      <c r="N118" s="72"/>
      <c r="O118" s="136">
        <f t="shared" si="105"/>
        <v>0</v>
      </c>
      <c r="P118" s="419"/>
      <c r="Q118" s="311"/>
    </row>
    <row r="119" spans="1:17" ht="24" x14ac:dyDescent="0.25">
      <c r="A119" s="43">
        <v>2264</v>
      </c>
      <c r="B119" s="69" t="s">
        <v>128</v>
      </c>
      <c r="C119" s="358">
        <f t="shared" si="99"/>
        <v>73</v>
      </c>
      <c r="D119" s="417">
        <v>73</v>
      </c>
      <c r="E119" s="136"/>
      <c r="F119" s="419">
        <f t="shared" si="102"/>
        <v>73</v>
      </c>
      <c r="G119" s="418"/>
      <c r="H119" s="72"/>
      <c r="I119" s="136">
        <f t="shared" si="103"/>
        <v>0</v>
      </c>
      <c r="J119" s="417"/>
      <c r="K119" s="136"/>
      <c r="L119" s="419">
        <f t="shared" si="104"/>
        <v>0</v>
      </c>
      <c r="M119" s="418"/>
      <c r="N119" s="72"/>
      <c r="O119" s="136">
        <f t="shared" si="105"/>
        <v>0</v>
      </c>
      <c r="P119" s="419"/>
      <c r="Q119" s="311"/>
    </row>
    <row r="120" spans="1:17" x14ac:dyDescent="0.25">
      <c r="A120" s="43">
        <v>2269</v>
      </c>
      <c r="B120" s="69" t="s">
        <v>129</v>
      </c>
      <c r="C120" s="358">
        <f t="shared" si="99"/>
        <v>47</v>
      </c>
      <c r="D120" s="417">
        <v>47</v>
      </c>
      <c r="E120" s="136"/>
      <c r="F120" s="419">
        <f t="shared" si="102"/>
        <v>47</v>
      </c>
      <c r="G120" s="418"/>
      <c r="H120" s="72"/>
      <c r="I120" s="136">
        <f t="shared" si="103"/>
        <v>0</v>
      </c>
      <c r="J120" s="417"/>
      <c r="K120" s="136"/>
      <c r="L120" s="419">
        <f t="shared" si="104"/>
        <v>0</v>
      </c>
      <c r="M120" s="418"/>
      <c r="N120" s="72"/>
      <c r="O120" s="136">
        <f t="shared" si="105"/>
        <v>0</v>
      </c>
      <c r="P120" s="419"/>
      <c r="Q120" s="311"/>
    </row>
    <row r="121" spans="1:17" x14ac:dyDescent="0.25">
      <c r="A121" s="138">
        <v>2270</v>
      </c>
      <c r="B121" s="69" t="s">
        <v>130</v>
      </c>
      <c r="C121" s="358">
        <f t="shared" si="99"/>
        <v>661</v>
      </c>
      <c r="D121" s="70">
        <f t="shared" ref="D121:E121" si="106">SUM(D122:D126)</f>
        <v>461</v>
      </c>
      <c r="E121" s="139">
        <f t="shared" si="106"/>
        <v>0</v>
      </c>
      <c r="F121" s="421">
        <f>SUM(F122:F126)</f>
        <v>461</v>
      </c>
      <c r="G121" s="420">
        <f t="shared" ref="G121:N121" si="107">SUM(G122:G126)</f>
        <v>0</v>
      </c>
      <c r="H121" s="135">
        <f t="shared" si="107"/>
        <v>0</v>
      </c>
      <c r="I121" s="139">
        <f t="shared" si="107"/>
        <v>0</v>
      </c>
      <c r="J121" s="70">
        <f t="shared" si="107"/>
        <v>0</v>
      </c>
      <c r="K121" s="139">
        <f t="shared" si="107"/>
        <v>0</v>
      </c>
      <c r="L121" s="421">
        <f t="shared" si="107"/>
        <v>0</v>
      </c>
      <c r="M121" s="420">
        <f t="shared" si="107"/>
        <v>200</v>
      </c>
      <c r="N121" s="135">
        <f t="shared" si="107"/>
        <v>0</v>
      </c>
      <c r="O121" s="139">
        <f>SUM(O122:O126)</f>
        <v>200</v>
      </c>
      <c r="P121" s="419"/>
      <c r="Q121" s="311"/>
    </row>
    <row r="122" spans="1:17" hidden="1" x14ac:dyDescent="0.25">
      <c r="A122" s="43">
        <v>2272</v>
      </c>
      <c r="B122" s="148" t="s">
        <v>131</v>
      </c>
      <c r="C122" s="358">
        <f t="shared" si="99"/>
        <v>0</v>
      </c>
      <c r="D122" s="417"/>
      <c r="E122" s="72"/>
      <c r="F122" s="137">
        <f t="shared" ref="F122:F126" si="108">D122+E122</f>
        <v>0</v>
      </c>
      <c r="G122" s="418"/>
      <c r="H122" s="72"/>
      <c r="I122" s="136">
        <f t="shared" ref="I122:I126" si="109">G122+H122</f>
        <v>0</v>
      </c>
      <c r="J122" s="417"/>
      <c r="K122" s="72"/>
      <c r="L122" s="137">
        <f t="shared" ref="L122:L126" si="110">J122+K122</f>
        <v>0</v>
      </c>
      <c r="M122" s="418"/>
      <c r="N122" s="72"/>
      <c r="O122" s="136">
        <f t="shared" ref="O122:O126" si="111">M122+N122</f>
        <v>0</v>
      </c>
      <c r="P122" s="419"/>
      <c r="Q122" s="311"/>
    </row>
    <row r="123" spans="1:17" ht="24" hidden="1" x14ac:dyDescent="0.25">
      <c r="A123" s="43">
        <v>2274</v>
      </c>
      <c r="B123" s="149" t="s">
        <v>132</v>
      </c>
      <c r="C123" s="358">
        <f t="shared" si="99"/>
        <v>0</v>
      </c>
      <c r="D123" s="417"/>
      <c r="E123" s="72"/>
      <c r="F123" s="137">
        <f t="shared" si="108"/>
        <v>0</v>
      </c>
      <c r="G123" s="418"/>
      <c r="H123" s="72"/>
      <c r="I123" s="136">
        <f t="shared" si="109"/>
        <v>0</v>
      </c>
      <c r="J123" s="417"/>
      <c r="K123" s="72"/>
      <c r="L123" s="137">
        <f t="shared" si="110"/>
        <v>0</v>
      </c>
      <c r="M123" s="418"/>
      <c r="N123" s="72"/>
      <c r="O123" s="136">
        <f t="shared" si="111"/>
        <v>0</v>
      </c>
      <c r="P123" s="419"/>
      <c r="Q123" s="311"/>
    </row>
    <row r="124" spans="1:17" ht="24" hidden="1" x14ac:dyDescent="0.25">
      <c r="A124" s="43">
        <v>2275</v>
      </c>
      <c r="B124" s="69" t="s">
        <v>133</v>
      </c>
      <c r="C124" s="358">
        <f t="shared" si="99"/>
        <v>0</v>
      </c>
      <c r="D124" s="417"/>
      <c r="E124" s="72"/>
      <c r="F124" s="137">
        <f t="shared" si="108"/>
        <v>0</v>
      </c>
      <c r="G124" s="418"/>
      <c r="H124" s="72"/>
      <c r="I124" s="136">
        <f t="shared" si="109"/>
        <v>0</v>
      </c>
      <c r="J124" s="417"/>
      <c r="K124" s="72"/>
      <c r="L124" s="137">
        <f t="shared" si="110"/>
        <v>0</v>
      </c>
      <c r="M124" s="418"/>
      <c r="N124" s="72"/>
      <c r="O124" s="136">
        <f t="shared" si="111"/>
        <v>0</v>
      </c>
      <c r="P124" s="419"/>
      <c r="Q124" s="311"/>
    </row>
    <row r="125" spans="1:17" ht="36" hidden="1" x14ac:dyDescent="0.25">
      <c r="A125" s="43">
        <v>2276</v>
      </c>
      <c r="B125" s="69" t="s">
        <v>134</v>
      </c>
      <c r="C125" s="358">
        <f t="shared" si="99"/>
        <v>0</v>
      </c>
      <c r="D125" s="417"/>
      <c r="E125" s="72"/>
      <c r="F125" s="137">
        <f t="shared" si="108"/>
        <v>0</v>
      </c>
      <c r="G125" s="418"/>
      <c r="H125" s="72"/>
      <c r="I125" s="136">
        <f t="shared" si="109"/>
        <v>0</v>
      </c>
      <c r="J125" s="417"/>
      <c r="K125" s="72"/>
      <c r="L125" s="137">
        <f t="shared" si="110"/>
        <v>0</v>
      </c>
      <c r="M125" s="418"/>
      <c r="N125" s="72"/>
      <c r="O125" s="136">
        <f t="shared" si="111"/>
        <v>0</v>
      </c>
      <c r="P125" s="419"/>
      <c r="Q125" s="311"/>
    </row>
    <row r="126" spans="1:17" ht="24" x14ac:dyDescent="0.25">
      <c r="A126" s="43">
        <v>2279</v>
      </c>
      <c r="B126" s="69" t="s">
        <v>135</v>
      </c>
      <c r="C126" s="358">
        <f t="shared" si="99"/>
        <v>661</v>
      </c>
      <c r="D126" s="417">
        <v>461</v>
      </c>
      <c r="E126" s="136"/>
      <c r="F126" s="419">
        <f t="shared" si="108"/>
        <v>461</v>
      </c>
      <c r="G126" s="418"/>
      <c r="H126" s="72"/>
      <c r="I126" s="136">
        <f t="shared" si="109"/>
        <v>0</v>
      </c>
      <c r="J126" s="417"/>
      <c r="K126" s="136"/>
      <c r="L126" s="419">
        <f t="shared" si="110"/>
        <v>0</v>
      </c>
      <c r="M126" s="418">
        <v>200</v>
      </c>
      <c r="N126" s="72"/>
      <c r="O126" s="136">
        <f t="shared" si="111"/>
        <v>200</v>
      </c>
      <c r="P126" s="419"/>
      <c r="Q126" s="311"/>
    </row>
    <row r="127" spans="1:17" ht="24" hidden="1" x14ac:dyDescent="0.25">
      <c r="A127" s="315">
        <v>2280</v>
      </c>
      <c r="B127" s="63" t="s">
        <v>136</v>
      </c>
      <c r="C127" s="353">
        <f t="shared" si="99"/>
        <v>0</v>
      </c>
      <c r="D127" s="64">
        <f t="shared" ref="D127:O127" si="112">SUM(D128)</f>
        <v>0</v>
      </c>
      <c r="E127" s="132">
        <f>SUM(E128)</f>
        <v>0</v>
      </c>
      <c r="F127" s="146">
        <f t="shared" si="112"/>
        <v>0</v>
      </c>
      <c r="G127" s="426">
        <f t="shared" si="112"/>
        <v>0</v>
      </c>
      <c r="H127" s="132">
        <f t="shared" si="112"/>
        <v>0</v>
      </c>
      <c r="I127" s="150">
        <f t="shared" si="112"/>
        <v>0</v>
      </c>
      <c r="J127" s="64">
        <f t="shared" si="112"/>
        <v>0</v>
      </c>
      <c r="K127" s="132">
        <f t="shared" si="112"/>
        <v>0</v>
      </c>
      <c r="L127" s="146">
        <f t="shared" si="112"/>
        <v>0</v>
      </c>
      <c r="M127" s="426">
        <f t="shared" si="112"/>
        <v>0</v>
      </c>
      <c r="N127" s="132">
        <f t="shared" si="112"/>
        <v>0</v>
      </c>
      <c r="O127" s="139">
        <f t="shared" si="112"/>
        <v>0</v>
      </c>
      <c r="P127" s="419"/>
      <c r="Q127" s="311"/>
    </row>
    <row r="128" spans="1:17" ht="24" hidden="1" x14ac:dyDescent="0.25">
      <c r="A128" s="43">
        <v>2283</v>
      </c>
      <c r="B128" s="69" t="s">
        <v>137</v>
      </c>
      <c r="C128" s="358">
        <f t="shared" si="99"/>
        <v>0</v>
      </c>
      <c r="D128" s="417"/>
      <c r="E128" s="72"/>
      <c r="F128" s="137">
        <f>D128+E128</f>
        <v>0</v>
      </c>
      <c r="G128" s="418"/>
      <c r="H128" s="72"/>
      <c r="I128" s="136">
        <f>G128+H128</f>
        <v>0</v>
      </c>
      <c r="J128" s="417"/>
      <c r="K128" s="72"/>
      <c r="L128" s="137">
        <f>J128+K128</f>
        <v>0</v>
      </c>
      <c r="M128" s="418"/>
      <c r="N128" s="72"/>
      <c r="O128" s="136">
        <f>M128+N128</f>
        <v>0</v>
      </c>
      <c r="P128" s="419"/>
      <c r="Q128" s="311"/>
    </row>
    <row r="129" spans="1:17" ht="38.25" customHeight="1" x14ac:dyDescent="0.25">
      <c r="A129" s="55">
        <v>2300</v>
      </c>
      <c r="B129" s="127" t="s">
        <v>138</v>
      </c>
      <c r="C129" s="347">
        <f t="shared" si="99"/>
        <v>83562</v>
      </c>
      <c r="D129" s="56">
        <f t="shared" ref="D129:E129" si="113">SUM(D130,D135,D139,D140,D143,D150,D158,D159,D162)</f>
        <v>78782</v>
      </c>
      <c r="E129" s="144">
        <f t="shared" si="113"/>
        <v>0</v>
      </c>
      <c r="F129" s="424">
        <f>SUM(F130,F135,F139,F140,F143,F150,F158,F159,F162)</f>
        <v>78782</v>
      </c>
      <c r="G129" s="412">
        <f t="shared" ref="G129:N129" si="114">SUM(G130,G135,G139,G140,G143,G150,G158,G159,G162)</f>
        <v>0</v>
      </c>
      <c r="H129" s="57">
        <f t="shared" si="114"/>
        <v>0</v>
      </c>
      <c r="I129" s="144">
        <f t="shared" si="114"/>
        <v>0</v>
      </c>
      <c r="J129" s="56">
        <f t="shared" si="114"/>
        <v>4130</v>
      </c>
      <c r="K129" s="144">
        <f t="shared" si="114"/>
        <v>0</v>
      </c>
      <c r="L129" s="424">
        <f t="shared" si="114"/>
        <v>4130</v>
      </c>
      <c r="M129" s="412">
        <f t="shared" si="114"/>
        <v>650</v>
      </c>
      <c r="N129" s="57">
        <f t="shared" si="114"/>
        <v>0</v>
      </c>
      <c r="O129" s="144">
        <f>SUM(O130,O135,O139,O140,O143,O150,O158,O159,O162)</f>
        <v>650</v>
      </c>
      <c r="P129" s="430"/>
      <c r="Q129" s="311"/>
    </row>
    <row r="130" spans="1:17" ht="24" x14ac:dyDescent="0.25">
      <c r="A130" s="315">
        <v>2310</v>
      </c>
      <c r="B130" s="63" t="s">
        <v>139</v>
      </c>
      <c r="C130" s="353">
        <f t="shared" si="99"/>
        <v>2354</v>
      </c>
      <c r="D130" s="64">
        <f t="shared" ref="D130:O130" si="115">SUM(D131:D134)</f>
        <v>2054</v>
      </c>
      <c r="E130" s="150">
        <f t="shared" si="115"/>
        <v>0</v>
      </c>
      <c r="F130" s="427">
        <f t="shared" si="115"/>
        <v>2054</v>
      </c>
      <c r="G130" s="426">
        <f t="shared" si="115"/>
        <v>0</v>
      </c>
      <c r="H130" s="132">
        <f t="shared" si="115"/>
        <v>0</v>
      </c>
      <c r="I130" s="150">
        <f t="shared" si="115"/>
        <v>0</v>
      </c>
      <c r="J130" s="64">
        <f t="shared" si="115"/>
        <v>0</v>
      </c>
      <c r="K130" s="150">
        <f t="shared" si="115"/>
        <v>0</v>
      </c>
      <c r="L130" s="427">
        <f t="shared" si="115"/>
        <v>0</v>
      </c>
      <c r="M130" s="426">
        <f t="shared" si="115"/>
        <v>300</v>
      </c>
      <c r="N130" s="132">
        <f t="shared" si="115"/>
        <v>0</v>
      </c>
      <c r="O130" s="150">
        <f t="shared" si="115"/>
        <v>300</v>
      </c>
      <c r="P130" s="416"/>
      <c r="Q130" s="311"/>
    </row>
    <row r="131" spans="1:17" x14ac:dyDescent="0.25">
      <c r="A131" s="43">
        <v>2311</v>
      </c>
      <c r="B131" s="69" t="s">
        <v>140</v>
      </c>
      <c r="C131" s="358">
        <f t="shared" si="99"/>
        <v>854</v>
      </c>
      <c r="D131" s="417">
        <v>754</v>
      </c>
      <c r="E131" s="136"/>
      <c r="F131" s="419">
        <f t="shared" ref="F131:F134" si="116">D131+E131</f>
        <v>754</v>
      </c>
      <c r="G131" s="418"/>
      <c r="H131" s="72"/>
      <c r="I131" s="136">
        <f t="shared" ref="I131:I134" si="117">G131+H131</f>
        <v>0</v>
      </c>
      <c r="J131" s="417"/>
      <c r="K131" s="136"/>
      <c r="L131" s="419">
        <f t="shared" ref="L131:L134" si="118">J131+K131</f>
        <v>0</v>
      </c>
      <c r="M131" s="418">
        <v>100</v>
      </c>
      <c r="N131" s="72"/>
      <c r="O131" s="136">
        <f t="shared" ref="O131:O134" si="119">M131+N131</f>
        <v>100</v>
      </c>
      <c r="P131" s="419"/>
      <c r="Q131" s="311"/>
    </row>
    <row r="132" spans="1:17" x14ac:dyDescent="0.25">
      <c r="A132" s="43">
        <v>2312</v>
      </c>
      <c r="B132" s="69" t="s">
        <v>141</v>
      </c>
      <c r="C132" s="358">
        <f t="shared" si="99"/>
        <v>950</v>
      </c>
      <c r="D132" s="417">
        <v>750</v>
      </c>
      <c r="E132" s="136"/>
      <c r="F132" s="419">
        <f t="shared" si="116"/>
        <v>750</v>
      </c>
      <c r="G132" s="418"/>
      <c r="H132" s="72"/>
      <c r="I132" s="136">
        <f t="shared" si="117"/>
        <v>0</v>
      </c>
      <c r="J132" s="417"/>
      <c r="K132" s="136"/>
      <c r="L132" s="419">
        <f t="shared" si="118"/>
        <v>0</v>
      </c>
      <c r="M132" s="418">
        <v>200</v>
      </c>
      <c r="N132" s="72"/>
      <c r="O132" s="136">
        <f t="shared" si="119"/>
        <v>200</v>
      </c>
      <c r="P132" s="419"/>
      <c r="Q132" s="311"/>
    </row>
    <row r="133" spans="1:17" hidden="1" x14ac:dyDescent="0.25">
      <c r="A133" s="43">
        <v>2313</v>
      </c>
      <c r="B133" s="69" t="s">
        <v>142</v>
      </c>
      <c r="C133" s="358">
        <f t="shared" si="99"/>
        <v>0</v>
      </c>
      <c r="D133" s="417"/>
      <c r="E133" s="72"/>
      <c r="F133" s="137">
        <f t="shared" si="116"/>
        <v>0</v>
      </c>
      <c r="G133" s="418"/>
      <c r="H133" s="72"/>
      <c r="I133" s="136">
        <f t="shared" si="117"/>
        <v>0</v>
      </c>
      <c r="J133" s="417"/>
      <c r="K133" s="72"/>
      <c r="L133" s="137">
        <f t="shared" si="118"/>
        <v>0</v>
      </c>
      <c r="M133" s="418"/>
      <c r="N133" s="72"/>
      <c r="O133" s="136">
        <f t="shared" si="119"/>
        <v>0</v>
      </c>
      <c r="P133" s="419"/>
      <c r="Q133" s="311"/>
    </row>
    <row r="134" spans="1:17" ht="47.25" customHeight="1" x14ac:dyDescent="0.25">
      <c r="A134" s="43">
        <v>2314</v>
      </c>
      <c r="B134" s="69" t="s">
        <v>143</v>
      </c>
      <c r="C134" s="358">
        <f t="shared" si="99"/>
        <v>550</v>
      </c>
      <c r="D134" s="417">
        <v>550</v>
      </c>
      <c r="E134" s="136"/>
      <c r="F134" s="419">
        <f t="shared" si="116"/>
        <v>550</v>
      </c>
      <c r="G134" s="418"/>
      <c r="H134" s="72"/>
      <c r="I134" s="136">
        <f t="shared" si="117"/>
        <v>0</v>
      </c>
      <c r="J134" s="417"/>
      <c r="K134" s="136"/>
      <c r="L134" s="419">
        <f t="shared" si="118"/>
        <v>0</v>
      </c>
      <c r="M134" s="418"/>
      <c r="N134" s="72"/>
      <c r="O134" s="136">
        <f t="shared" si="119"/>
        <v>0</v>
      </c>
      <c r="P134" s="419"/>
      <c r="Q134" s="311"/>
    </row>
    <row r="135" spans="1:17" x14ac:dyDescent="0.25">
      <c r="A135" s="138">
        <v>2320</v>
      </c>
      <c r="B135" s="69" t="s">
        <v>144</v>
      </c>
      <c r="C135" s="358">
        <f t="shared" si="99"/>
        <v>27930</v>
      </c>
      <c r="D135" s="70">
        <f t="shared" ref="D135" si="120">SUM(D136:D138)</f>
        <v>26630</v>
      </c>
      <c r="E135" s="139">
        <f>SUM(E136:E138)</f>
        <v>0</v>
      </c>
      <c r="F135" s="421">
        <f>SUM(F136:F138)</f>
        <v>26630</v>
      </c>
      <c r="G135" s="420">
        <f t="shared" ref="G135" si="121">SUM(G136:G138)</f>
        <v>0</v>
      </c>
      <c r="H135" s="135">
        <f>SUM(H136:H138)</f>
        <v>0</v>
      </c>
      <c r="I135" s="139">
        <f t="shared" ref="I135:N135" si="122">SUM(I136:I138)</f>
        <v>0</v>
      </c>
      <c r="J135" s="70">
        <f t="shared" si="122"/>
        <v>1200</v>
      </c>
      <c r="K135" s="139">
        <f t="shared" si="122"/>
        <v>0</v>
      </c>
      <c r="L135" s="421">
        <f t="shared" si="122"/>
        <v>1200</v>
      </c>
      <c r="M135" s="420">
        <f t="shared" si="122"/>
        <v>100</v>
      </c>
      <c r="N135" s="135">
        <f t="shared" si="122"/>
        <v>0</v>
      </c>
      <c r="O135" s="139">
        <f>SUM(O136:O138)</f>
        <v>100</v>
      </c>
      <c r="P135" s="419"/>
      <c r="Q135" s="311"/>
    </row>
    <row r="136" spans="1:17" x14ac:dyDescent="0.25">
      <c r="A136" s="43">
        <v>2321</v>
      </c>
      <c r="B136" s="69" t="s">
        <v>145</v>
      </c>
      <c r="C136" s="358">
        <f t="shared" si="99"/>
        <v>24473</v>
      </c>
      <c r="D136" s="417">
        <v>23273</v>
      </c>
      <c r="E136" s="136"/>
      <c r="F136" s="419">
        <f t="shared" ref="F136:F139" si="123">D136+E136</f>
        <v>23273</v>
      </c>
      <c r="G136" s="418"/>
      <c r="H136" s="72"/>
      <c r="I136" s="136">
        <f t="shared" ref="I136:I139" si="124">G136+H136</f>
        <v>0</v>
      </c>
      <c r="J136" s="417">
        <v>1200</v>
      </c>
      <c r="K136" s="136"/>
      <c r="L136" s="419">
        <f t="shared" ref="L136:L139" si="125">J136+K136</f>
        <v>1200</v>
      </c>
      <c r="M136" s="418"/>
      <c r="N136" s="72"/>
      <c r="O136" s="136">
        <f t="shared" ref="O136:O139" si="126">M136+N136</f>
        <v>0</v>
      </c>
      <c r="P136" s="419"/>
      <c r="Q136" s="311"/>
    </row>
    <row r="137" spans="1:17" x14ac:dyDescent="0.25">
      <c r="A137" s="43">
        <v>2322</v>
      </c>
      <c r="B137" s="69" t="s">
        <v>146</v>
      </c>
      <c r="C137" s="358">
        <f t="shared" si="99"/>
        <v>3457</v>
      </c>
      <c r="D137" s="417">
        <v>3357</v>
      </c>
      <c r="E137" s="136"/>
      <c r="F137" s="419">
        <f t="shared" si="123"/>
        <v>3357</v>
      </c>
      <c r="G137" s="418"/>
      <c r="H137" s="72"/>
      <c r="I137" s="136">
        <f t="shared" si="124"/>
        <v>0</v>
      </c>
      <c r="J137" s="417"/>
      <c r="K137" s="136"/>
      <c r="L137" s="419">
        <f t="shared" si="125"/>
        <v>0</v>
      </c>
      <c r="M137" s="418">
        <v>100</v>
      </c>
      <c r="N137" s="72"/>
      <c r="O137" s="136">
        <f t="shared" si="126"/>
        <v>100</v>
      </c>
      <c r="P137" s="419"/>
      <c r="Q137" s="311"/>
    </row>
    <row r="138" spans="1:17" ht="10.5" hidden="1" customHeight="1" x14ac:dyDescent="0.25">
      <c r="A138" s="43">
        <v>2329</v>
      </c>
      <c r="B138" s="69" t="s">
        <v>147</v>
      </c>
      <c r="C138" s="358">
        <f t="shared" si="99"/>
        <v>0</v>
      </c>
      <c r="D138" s="417"/>
      <c r="E138" s="72"/>
      <c r="F138" s="137">
        <f t="shared" si="123"/>
        <v>0</v>
      </c>
      <c r="G138" s="418"/>
      <c r="H138" s="72"/>
      <c r="I138" s="136">
        <f t="shared" si="124"/>
        <v>0</v>
      </c>
      <c r="J138" s="417"/>
      <c r="K138" s="72"/>
      <c r="L138" s="137">
        <f t="shared" si="125"/>
        <v>0</v>
      </c>
      <c r="M138" s="418"/>
      <c r="N138" s="72"/>
      <c r="O138" s="136">
        <f t="shared" si="126"/>
        <v>0</v>
      </c>
      <c r="P138" s="419"/>
      <c r="Q138" s="311"/>
    </row>
    <row r="139" spans="1:17" hidden="1" x14ac:dyDescent="0.25">
      <c r="A139" s="138">
        <v>2330</v>
      </c>
      <c r="B139" s="69" t="s">
        <v>148</v>
      </c>
      <c r="C139" s="358">
        <f t="shared" si="99"/>
        <v>0</v>
      </c>
      <c r="D139" s="417"/>
      <c r="E139" s="72"/>
      <c r="F139" s="137">
        <f t="shared" si="123"/>
        <v>0</v>
      </c>
      <c r="G139" s="418"/>
      <c r="H139" s="72"/>
      <c r="I139" s="136">
        <f t="shared" si="124"/>
        <v>0</v>
      </c>
      <c r="J139" s="417"/>
      <c r="K139" s="72"/>
      <c r="L139" s="137">
        <f t="shared" si="125"/>
        <v>0</v>
      </c>
      <c r="M139" s="418"/>
      <c r="N139" s="72"/>
      <c r="O139" s="136">
        <f t="shared" si="126"/>
        <v>0</v>
      </c>
      <c r="P139" s="419"/>
      <c r="Q139" s="311"/>
    </row>
    <row r="140" spans="1:17" ht="48" x14ac:dyDescent="0.25">
      <c r="A140" s="138">
        <v>2340</v>
      </c>
      <c r="B140" s="69" t="s">
        <v>149</v>
      </c>
      <c r="C140" s="358">
        <f t="shared" si="99"/>
        <v>800</v>
      </c>
      <c r="D140" s="70">
        <f t="shared" ref="D140" si="127">SUM(D141:D142)</f>
        <v>800</v>
      </c>
      <c r="E140" s="139">
        <f>SUM(E141:E142)</f>
        <v>0</v>
      </c>
      <c r="F140" s="421">
        <f>SUM(F141:F142)</f>
        <v>800</v>
      </c>
      <c r="G140" s="420">
        <f t="shared" ref="G140:N140" si="128">SUM(G141:G142)</f>
        <v>0</v>
      </c>
      <c r="H140" s="135">
        <f t="shared" si="128"/>
        <v>0</v>
      </c>
      <c r="I140" s="139">
        <f t="shared" si="128"/>
        <v>0</v>
      </c>
      <c r="J140" s="70">
        <f t="shared" si="128"/>
        <v>0</v>
      </c>
      <c r="K140" s="139">
        <f t="shared" si="128"/>
        <v>0</v>
      </c>
      <c r="L140" s="421">
        <f t="shared" si="128"/>
        <v>0</v>
      </c>
      <c r="M140" s="420">
        <f t="shared" si="128"/>
        <v>0</v>
      </c>
      <c r="N140" s="135">
        <f t="shared" si="128"/>
        <v>0</v>
      </c>
      <c r="O140" s="139">
        <f>SUM(O141:O142)</f>
        <v>0</v>
      </c>
      <c r="P140" s="419"/>
      <c r="Q140" s="311"/>
    </row>
    <row r="141" spans="1:17" x14ac:dyDescent="0.25">
      <c r="A141" s="43">
        <v>2341</v>
      </c>
      <c r="B141" s="69" t="s">
        <v>150</v>
      </c>
      <c r="C141" s="358">
        <f t="shared" si="99"/>
        <v>800</v>
      </c>
      <c r="D141" s="417">
        <v>800</v>
      </c>
      <c r="E141" s="136"/>
      <c r="F141" s="419">
        <f t="shared" ref="F141:F142" si="129">D141+E141</f>
        <v>800</v>
      </c>
      <c r="G141" s="418"/>
      <c r="H141" s="72"/>
      <c r="I141" s="136">
        <f t="shared" ref="I141:I142" si="130">G141+H141</f>
        <v>0</v>
      </c>
      <c r="J141" s="417"/>
      <c r="K141" s="136"/>
      <c r="L141" s="419">
        <f t="shared" ref="L141:L142" si="131">J141+K141</f>
        <v>0</v>
      </c>
      <c r="M141" s="418"/>
      <c r="N141" s="72"/>
      <c r="O141" s="136">
        <f t="shared" ref="O141:O142" si="132">M141+N141</f>
        <v>0</v>
      </c>
      <c r="P141" s="419"/>
      <c r="Q141" s="311"/>
    </row>
    <row r="142" spans="1:17" ht="24" hidden="1" x14ac:dyDescent="0.25">
      <c r="A142" s="43">
        <v>2344</v>
      </c>
      <c r="B142" s="69" t="s">
        <v>151</v>
      </c>
      <c r="C142" s="358">
        <f t="shared" si="99"/>
        <v>0</v>
      </c>
      <c r="D142" s="417"/>
      <c r="E142" s="72"/>
      <c r="F142" s="137">
        <f t="shared" si="129"/>
        <v>0</v>
      </c>
      <c r="G142" s="418"/>
      <c r="H142" s="72"/>
      <c r="I142" s="136">
        <f t="shared" si="130"/>
        <v>0</v>
      </c>
      <c r="J142" s="417"/>
      <c r="K142" s="72"/>
      <c r="L142" s="137">
        <f t="shared" si="131"/>
        <v>0</v>
      </c>
      <c r="M142" s="418"/>
      <c r="N142" s="72"/>
      <c r="O142" s="136">
        <f t="shared" si="132"/>
        <v>0</v>
      </c>
      <c r="P142" s="419"/>
      <c r="Q142" s="311"/>
    </row>
    <row r="143" spans="1:17" ht="24" x14ac:dyDescent="0.25">
      <c r="A143" s="129">
        <v>2350</v>
      </c>
      <c r="B143" s="93" t="s">
        <v>152</v>
      </c>
      <c r="C143" s="390">
        <f t="shared" si="99"/>
        <v>2990</v>
      </c>
      <c r="D143" s="99">
        <f t="shared" ref="D143" si="133">SUM(D144:D149)</f>
        <v>2990</v>
      </c>
      <c r="E143" s="130">
        <f>SUM(E144:E149)</f>
        <v>0</v>
      </c>
      <c r="F143" s="415">
        <f>SUM(F144:F149)</f>
        <v>2990</v>
      </c>
      <c r="G143" s="414">
        <f t="shared" ref="G143:N143" si="134">SUM(G144:G149)</f>
        <v>0</v>
      </c>
      <c r="H143" s="100">
        <f t="shared" si="134"/>
        <v>0</v>
      </c>
      <c r="I143" s="130">
        <f t="shared" si="134"/>
        <v>0</v>
      </c>
      <c r="J143" s="99">
        <f t="shared" si="134"/>
        <v>0</v>
      </c>
      <c r="K143" s="130">
        <f t="shared" si="134"/>
        <v>0</v>
      </c>
      <c r="L143" s="415">
        <f t="shared" si="134"/>
        <v>0</v>
      </c>
      <c r="M143" s="414">
        <f t="shared" si="134"/>
        <v>0</v>
      </c>
      <c r="N143" s="100">
        <f t="shared" si="134"/>
        <v>0</v>
      </c>
      <c r="O143" s="130">
        <f>SUM(O144:O149)</f>
        <v>0</v>
      </c>
      <c r="P143" s="423"/>
      <c r="Q143" s="311"/>
    </row>
    <row r="144" spans="1:17" x14ac:dyDescent="0.25">
      <c r="A144" s="37">
        <v>2351</v>
      </c>
      <c r="B144" s="63" t="s">
        <v>153</v>
      </c>
      <c r="C144" s="353">
        <f t="shared" si="99"/>
        <v>380</v>
      </c>
      <c r="D144" s="377">
        <v>380</v>
      </c>
      <c r="E144" s="133"/>
      <c r="F144" s="416">
        <f t="shared" ref="F144:F149" si="135">D144+E144</f>
        <v>380</v>
      </c>
      <c r="G144" s="376"/>
      <c r="H144" s="66"/>
      <c r="I144" s="133">
        <f t="shared" ref="I144:I149" si="136">G144+H144</f>
        <v>0</v>
      </c>
      <c r="J144" s="377"/>
      <c r="K144" s="133"/>
      <c r="L144" s="416">
        <f t="shared" ref="L144:L149" si="137">J144+K144</f>
        <v>0</v>
      </c>
      <c r="M144" s="376"/>
      <c r="N144" s="66"/>
      <c r="O144" s="133">
        <f t="shared" ref="O144:O149" si="138">M144+N144</f>
        <v>0</v>
      </c>
      <c r="P144" s="416"/>
      <c r="Q144" s="311"/>
    </row>
    <row r="145" spans="1:17" x14ac:dyDescent="0.25">
      <c r="A145" s="43">
        <v>2352</v>
      </c>
      <c r="B145" s="69" t="s">
        <v>154</v>
      </c>
      <c r="C145" s="358">
        <f t="shared" si="99"/>
        <v>2310</v>
      </c>
      <c r="D145" s="417">
        <v>2310</v>
      </c>
      <c r="E145" s="136"/>
      <c r="F145" s="419">
        <f t="shared" si="135"/>
        <v>2310</v>
      </c>
      <c r="G145" s="418"/>
      <c r="H145" s="72"/>
      <c r="I145" s="136">
        <f t="shared" si="136"/>
        <v>0</v>
      </c>
      <c r="J145" s="417"/>
      <c r="K145" s="136"/>
      <c r="L145" s="419">
        <f t="shared" si="137"/>
        <v>0</v>
      </c>
      <c r="M145" s="418"/>
      <c r="N145" s="72"/>
      <c r="O145" s="136">
        <f t="shared" si="138"/>
        <v>0</v>
      </c>
      <c r="P145" s="419"/>
      <c r="Q145" s="311"/>
    </row>
    <row r="146" spans="1:17" ht="24" x14ac:dyDescent="0.25">
      <c r="A146" s="43">
        <v>2353</v>
      </c>
      <c r="B146" s="69" t="s">
        <v>155</v>
      </c>
      <c r="C146" s="358">
        <f t="shared" si="99"/>
        <v>300</v>
      </c>
      <c r="D146" s="417">
        <v>300</v>
      </c>
      <c r="E146" s="136"/>
      <c r="F146" s="419">
        <f t="shared" si="135"/>
        <v>300</v>
      </c>
      <c r="G146" s="418"/>
      <c r="H146" s="72"/>
      <c r="I146" s="136">
        <f t="shared" si="136"/>
        <v>0</v>
      </c>
      <c r="J146" s="417"/>
      <c r="K146" s="136"/>
      <c r="L146" s="419">
        <f t="shared" si="137"/>
        <v>0</v>
      </c>
      <c r="M146" s="418"/>
      <c r="N146" s="72"/>
      <c r="O146" s="136">
        <f t="shared" si="138"/>
        <v>0</v>
      </c>
      <c r="P146" s="419"/>
      <c r="Q146" s="311"/>
    </row>
    <row r="147" spans="1:17" ht="24" hidden="1" x14ac:dyDescent="0.25">
      <c r="A147" s="43">
        <v>2354</v>
      </c>
      <c r="B147" s="69" t="s">
        <v>156</v>
      </c>
      <c r="C147" s="358">
        <f t="shared" si="99"/>
        <v>0</v>
      </c>
      <c r="D147" s="417"/>
      <c r="E147" s="72"/>
      <c r="F147" s="137">
        <f t="shared" si="135"/>
        <v>0</v>
      </c>
      <c r="G147" s="418"/>
      <c r="H147" s="72"/>
      <c r="I147" s="136">
        <f t="shared" si="136"/>
        <v>0</v>
      </c>
      <c r="J147" s="417"/>
      <c r="K147" s="72"/>
      <c r="L147" s="137">
        <f t="shared" si="137"/>
        <v>0</v>
      </c>
      <c r="M147" s="418"/>
      <c r="N147" s="72"/>
      <c r="O147" s="136">
        <f t="shared" si="138"/>
        <v>0</v>
      </c>
      <c r="P147" s="419"/>
      <c r="Q147" s="311"/>
    </row>
    <row r="148" spans="1:17" ht="24" hidden="1" x14ac:dyDescent="0.25">
      <c r="A148" s="43">
        <v>2355</v>
      </c>
      <c r="B148" s="69" t="s">
        <v>157</v>
      </c>
      <c r="C148" s="358">
        <f t="shared" si="99"/>
        <v>0</v>
      </c>
      <c r="D148" s="417"/>
      <c r="E148" s="72"/>
      <c r="F148" s="137">
        <f t="shared" si="135"/>
        <v>0</v>
      </c>
      <c r="G148" s="418"/>
      <c r="H148" s="72"/>
      <c r="I148" s="136">
        <f t="shared" si="136"/>
        <v>0</v>
      </c>
      <c r="J148" s="417"/>
      <c r="K148" s="72"/>
      <c r="L148" s="137">
        <f t="shared" si="137"/>
        <v>0</v>
      </c>
      <c r="M148" s="418"/>
      <c r="N148" s="72"/>
      <c r="O148" s="136">
        <f t="shared" si="138"/>
        <v>0</v>
      </c>
      <c r="P148" s="419"/>
      <c r="Q148" s="311"/>
    </row>
    <row r="149" spans="1:17" ht="24" hidden="1" x14ac:dyDescent="0.25">
      <c r="A149" s="43">
        <v>2359</v>
      </c>
      <c r="B149" s="69" t="s">
        <v>158</v>
      </c>
      <c r="C149" s="358">
        <f t="shared" si="99"/>
        <v>0</v>
      </c>
      <c r="D149" s="417"/>
      <c r="E149" s="72"/>
      <c r="F149" s="137">
        <f t="shared" si="135"/>
        <v>0</v>
      </c>
      <c r="G149" s="418"/>
      <c r="H149" s="72"/>
      <c r="I149" s="136">
        <f t="shared" si="136"/>
        <v>0</v>
      </c>
      <c r="J149" s="417"/>
      <c r="K149" s="72"/>
      <c r="L149" s="137">
        <f t="shared" si="137"/>
        <v>0</v>
      </c>
      <c r="M149" s="418"/>
      <c r="N149" s="72"/>
      <c r="O149" s="136">
        <f t="shared" si="138"/>
        <v>0</v>
      </c>
      <c r="P149" s="419"/>
      <c r="Q149" s="311"/>
    </row>
    <row r="150" spans="1:17" ht="24.75" customHeight="1" x14ac:dyDescent="0.25">
      <c r="A150" s="138">
        <v>2360</v>
      </c>
      <c r="B150" s="69" t="s">
        <v>159</v>
      </c>
      <c r="C150" s="358">
        <f t="shared" si="99"/>
        <v>47358</v>
      </c>
      <c r="D150" s="70">
        <f t="shared" ref="D150" si="139">SUM(D151:D157)</f>
        <v>44178</v>
      </c>
      <c r="E150" s="139">
        <f>SUM(E151:E157)</f>
        <v>0</v>
      </c>
      <c r="F150" s="421">
        <f>SUM(F151:F157)</f>
        <v>44178</v>
      </c>
      <c r="G150" s="420">
        <f t="shared" ref="G150:N150" si="140">SUM(G151:G157)</f>
        <v>0</v>
      </c>
      <c r="H150" s="135">
        <f t="shared" si="140"/>
        <v>0</v>
      </c>
      <c r="I150" s="139">
        <f t="shared" si="140"/>
        <v>0</v>
      </c>
      <c r="J150" s="70">
        <f t="shared" si="140"/>
        <v>2930</v>
      </c>
      <c r="K150" s="139">
        <f t="shared" si="140"/>
        <v>0</v>
      </c>
      <c r="L150" s="421">
        <f t="shared" si="140"/>
        <v>2930</v>
      </c>
      <c r="M150" s="420">
        <f t="shared" si="140"/>
        <v>250</v>
      </c>
      <c r="N150" s="135">
        <f t="shared" si="140"/>
        <v>0</v>
      </c>
      <c r="O150" s="139">
        <f>SUM(O151:O157)</f>
        <v>250</v>
      </c>
      <c r="P150" s="419"/>
      <c r="Q150" s="311"/>
    </row>
    <row r="151" spans="1:17" x14ac:dyDescent="0.25">
      <c r="A151" s="42">
        <v>2361</v>
      </c>
      <c r="B151" s="69" t="s">
        <v>160</v>
      </c>
      <c r="C151" s="358">
        <f t="shared" si="99"/>
        <v>4971</v>
      </c>
      <c r="D151" s="417">
        <v>4721</v>
      </c>
      <c r="E151" s="136"/>
      <c r="F151" s="419">
        <f t="shared" ref="F151:F158" si="141">D151+E151</f>
        <v>4721</v>
      </c>
      <c r="G151" s="418"/>
      <c r="H151" s="72"/>
      <c r="I151" s="136">
        <f t="shared" ref="I151:I158" si="142">G151+H151</f>
        <v>0</v>
      </c>
      <c r="J151" s="417"/>
      <c r="K151" s="136"/>
      <c r="L151" s="419">
        <f t="shared" ref="L151:L158" si="143">J151+K151</f>
        <v>0</v>
      </c>
      <c r="M151" s="418">
        <v>250</v>
      </c>
      <c r="N151" s="72"/>
      <c r="O151" s="136">
        <f t="shared" ref="O151:O158" si="144">M151+N151</f>
        <v>250</v>
      </c>
      <c r="P151" s="419"/>
      <c r="Q151" s="311"/>
    </row>
    <row r="152" spans="1:17" ht="24" x14ac:dyDescent="0.25">
      <c r="A152" s="42">
        <v>2362</v>
      </c>
      <c r="B152" s="69" t="s">
        <v>161</v>
      </c>
      <c r="C152" s="358">
        <f t="shared" si="99"/>
        <v>260</v>
      </c>
      <c r="D152" s="417">
        <v>260</v>
      </c>
      <c r="E152" s="136"/>
      <c r="F152" s="419">
        <f t="shared" si="141"/>
        <v>260</v>
      </c>
      <c r="G152" s="418"/>
      <c r="H152" s="72"/>
      <c r="I152" s="136">
        <f t="shared" si="142"/>
        <v>0</v>
      </c>
      <c r="J152" s="417"/>
      <c r="K152" s="136"/>
      <c r="L152" s="419">
        <f t="shared" si="143"/>
        <v>0</v>
      </c>
      <c r="M152" s="418"/>
      <c r="N152" s="72"/>
      <c r="O152" s="136">
        <f t="shared" si="144"/>
        <v>0</v>
      </c>
      <c r="P152" s="419"/>
      <c r="Q152" s="311"/>
    </row>
    <row r="153" spans="1:17" x14ac:dyDescent="0.25">
      <c r="A153" s="42">
        <v>2363</v>
      </c>
      <c r="B153" s="69" t="s">
        <v>162</v>
      </c>
      <c r="C153" s="358">
        <f t="shared" si="99"/>
        <v>35770</v>
      </c>
      <c r="D153" s="417">
        <v>32840</v>
      </c>
      <c r="E153" s="136"/>
      <c r="F153" s="419">
        <f t="shared" si="141"/>
        <v>32840</v>
      </c>
      <c r="G153" s="418"/>
      <c r="H153" s="72"/>
      <c r="I153" s="136">
        <f t="shared" si="142"/>
        <v>0</v>
      </c>
      <c r="J153" s="417">
        <v>2930</v>
      </c>
      <c r="K153" s="136"/>
      <c r="L153" s="419">
        <f t="shared" si="143"/>
        <v>2930</v>
      </c>
      <c r="M153" s="418"/>
      <c r="N153" s="72"/>
      <c r="O153" s="136">
        <f t="shared" si="144"/>
        <v>0</v>
      </c>
      <c r="P153" s="419"/>
      <c r="Q153" s="311"/>
    </row>
    <row r="154" spans="1:17" hidden="1" x14ac:dyDescent="0.25">
      <c r="A154" s="42">
        <v>2364</v>
      </c>
      <c r="B154" s="69" t="s">
        <v>163</v>
      </c>
      <c r="C154" s="358">
        <f t="shared" si="99"/>
        <v>0</v>
      </c>
      <c r="D154" s="417"/>
      <c r="E154" s="72"/>
      <c r="F154" s="137">
        <f t="shared" si="141"/>
        <v>0</v>
      </c>
      <c r="G154" s="418"/>
      <c r="H154" s="72"/>
      <c r="I154" s="136">
        <f t="shared" si="142"/>
        <v>0</v>
      </c>
      <c r="J154" s="417"/>
      <c r="K154" s="72"/>
      <c r="L154" s="137">
        <f t="shared" si="143"/>
        <v>0</v>
      </c>
      <c r="M154" s="418"/>
      <c r="N154" s="72"/>
      <c r="O154" s="136">
        <f t="shared" si="144"/>
        <v>0</v>
      </c>
      <c r="P154" s="419"/>
      <c r="Q154" s="311"/>
    </row>
    <row r="155" spans="1:17" ht="12.75" customHeight="1" x14ac:dyDescent="0.25">
      <c r="A155" s="42">
        <v>2365</v>
      </c>
      <c r="B155" s="69" t="s">
        <v>164</v>
      </c>
      <c r="C155" s="358">
        <f t="shared" si="99"/>
        <v>2578</v>
      </c>
      <c r="D155" s="417">
        <v>2578</v>
      </c>
      <c r="E155" s="136"/>
      <c r="F155" s="419">
        <f t="shared" si="141"/>
        <v>2578</v>
      </c>
      <c r="G155" s="418"/>
      <c r="H155" s="72"/>
      <c r="I155" s="136">
        <f t="shared" si="142"/>
        <v>0</v>
      </c>
      <c r="J155" s="417"/>
      <c r="K155" s="136"/>
      <c r="L155" s="419">
        <f t="shared" si="143"/>
        <v>0</v>
      </c>
      <c r="M155" s="418"/>
      <c r="N155" s="72"/>
      <c r="O155" s="136">
        <f t="shared" si="144"/>
        <v>0</v>
      </c>
      <c r="P155" s="419"/>
      <c r="Q155" s="311"/>
    </row>
    <row r="156" spans="1:17" ht="36" hidden="1" x14ac:dyDescent="0.25">
      <c r="A156" s="42">
        <v>2366</v>
      </c>
      <c r="B156" s="69" t="s">
        <v>165</v>
      </c>
      <c r="C156" s="358">
        <f t="shared" si="99"/>
        <v>0</v>
      </c>
      <c r="D156" s="417"/>
      <c r="E156" s="72"/>
      <c r="F156" s="137">
        <f t="shared" si="141"/>
        <v>0</v>
      </c>
      <c r="G156" s="418"/>
      <c r="H156" s="72"/>
      <c r="I156" s="136">
        <f t="shared" si="142"/>
        <v>0</v>
      </c>
      <c r="J156" s="417"/>
      <c r="K156" s="72"/>
      <c r="L156" s="137">
        <f t="shared" si="143"/>
        <v>0</v>
      </c>
      <c r="M156" s="418"/>
      <c r="N156" s="72"/>
      <c r="O156" s="136">
        <f t="shared" si="144"/>
        <v>0</v>
      </c>
      <c r="P156" s="419"/>
      <c r="Q156" s="311"/>
    </row>
    <row r="157" spans="1:17" ht="48" x14ac:dyDescent="0.25">
      <c r="A157" s="42">
        <v>2369</v>
      </c>
      <c r="B157" s="69" t="s">
        <v>166</v>
      </c>
      <c r="C157" s="358">
        <f t="shared" si="99"/>
        <v>3779</v>
      </c>
      <c r="D157" s="417">
        <v>3779</v>
      </c>
      <c r="E157" s="136"/>
      <c r="F157" s="419">
        <f t="shared" si="141"/>
        <v>3779</v>
      </c>
      <c r="G157" s="418"/>
      <c r="H157" s="72"/>
      <c r="I157" s="136">
        <f t="shared" si="142"/>
        <v>0</v>
      </c>
      <c r="J157" s="417"/>
      <c r="K157" s="136"/>
      <c r="L157" s="419">
        <f t="shared" si="143"/>
        <v>0</v>
      </c>
      <c r="M157" s="418"/>
      <c r="N157" s="72"/>
      <c r="O157" s="136">
        <f t="shared" si="144"/>
        <v>0</v>
      </c>
      <c r="P157" s="419"/>
      <c r="Q157" s="311"/>
    </row>
    <row r="158" spans="1:17" x14ac:dyDescent="0.25">
      <c r="A158" s="129">
        <v>2370</v>
      </c>
      <c r="B158" s="93" t="s">
        <v>167</v>
      </c>
      <c r="C158" s="390">
        <f t="shared" si="99"/>
        <v>1880</v>
      </c>
      <c r="D158" s="391">
        <v>1880</v>
      </c>
      <c r="E158" s="142"/>
      <c r="F158" s="423">
        <f t="shared" si="141"/>
        <v>1880</v>
      </c>
      <c r="G158" s="422"/>
      <c r="H158" s="141"/>
      <c r="I158" s="142">
        <f t="shared" si="142"/>
        <v>0</v>
      </c>
      <c r="J158" s="391"/>
      <c r="K158" s="142"/>
      <c r="L158" s="423">
        <f t="shared" si="143"/>
        <v>0</v>
      </c>
      <c r="M158" s="422"/>
      <c r="N158" s="141"/>
      <c r="O158" s="142">
        <f t="shared" si="144"/>
        <v>0</v>
      </c>
      <c r="P158" s="423"/>
      <c r="Q158" s="311"/>
    </row>
    <row r="159" spans="1:17" x14ac:dyDescent="0.25">
      <c r="A159" s="129">
        <v>2380</v>
      </c>
      <c r="B159" s="93" t="s">
        <v>168</v>
      </c>
      <c r="C159" s="390">
        <f t="shared" si="99"/>
        <v>250</v>
      </c>
      <c r="D159" s="99">
        <f t="shared" ref="D159:E159" si="145">SUM(D160:D161)</f>
        <v>250</v>
      </c>
      <c r="E159" s="130">
        <f t="shared" si="145"/>
        <v>0</v>
      </c>
      <c r="F159" s="415">
        <f>SUM(F160:F161)</f>
        <v>250</v>
      </c>
      <c r="G159" s="414">
        <f t="shared" ref="G159:N159" si="146">SUM(G160:G161)</f>
        <v>0</v>
      </c>
      <c r="H159" s="100">
        <f t="shared" si="146"/>
        <v>0</v>
      </c>
      <c r="I159" s="130">
        <f t="shared" si="146"/>
        <v>0</v>
      </c>
      <c r="J159" s="99">
        <f t="shared" si="146"/>
        <v>0</v>
      </c>
      <c r="K159" s="130">
        <f t="shared" si="146"/>
        <v>0</v>
      </c>
      <c r="L159" s="415">
        <f t="shared" si="146"/>
        <v>0</v>
      </c>
      <c r="M159" s="414">
        <f t="shared" si="146"/>
        <v>0</v>
      </c>
      <c r="N159" s="100">
        <f t="shared" si="146"/>
        <v>0</v>
      </c>
      <c r="O159" s="130">
        <f>SUM(O160:O161)</f>
        <v>0</v>
      </c>
      <c r="P159" s="423"/>
      <c r="Q159" s="311"/>
    </row>
    <row r="160" spans="1:17" hidden="1" x14ac:dyDescent="0.25">
      <c r="A160" s="36">
        <v>2381</v>
      </c>
      <c r="B160" s="63" t="s">
        <v>169</v>
      </c>
      <c r="C160" s="353">
        <f t="shared" si="99"/>
        <v>0</v>
      </c>
      <c r="D160" s="377"/>
      <c r="E160" s="66"/>
      <c r="F160" s="134">
        <f t="shared" ref="F160:F163" si="147">D160+E160</f>
        <v>0</v>
      </c>
      <c r="G160" s="376"/>
      <c r="H160" s="66"/>
      <c r="I160" s="133">
        <f t="shared" ref="I160:I163" si="148">G160+H160</f>
        <v>0</v>
      </c>
      <c r="J160" s="377"/>
      <c r="K160" s="66"/>
      <c r="L160" s="134">
        <f t="shared" ref="L160:L163" si="149">J160+K160</f>
        <v>0</v>
      </c>
      <c r="M160" s="376"/>
      <c r="N160" s="66"/>
      <c r="O160" s="133">
        <f t="shared" ref="O160:O163" si="150">M160+N160</f>
        <v>0</v>
      </c>
      <c r="P160" s="416"/>
      <c r="Q160" s="311"/>
    </row>
    <row r="161" spans="1:17" ht="24" x14ac:dyDescent="0.25">
      <c r="A161" s="42">
        <v>2389</v>
      </c>
      <c r="B161" s="69" t="s">
        <v>170</v>
      </c>
      <c r="C161" s="358">
        <f t="shared" si="99"/>
        <v>250</v>
      </c>
      <c r="D161" s="417">
        <v>250</v>
      </c>
      <c r="E161" s="136"/>
      <c r="F161" s="419">
        <f t="shared" si="147"/>
        <v>250</v>
      </c>
      <c r="G161" s="418"/>
      <c r="H161" s="72"/>
      <c r="I161" s="136">
        <f t="shared" si="148"/>
        <v>0</v>
      </c>
      <c r="J161" s="417"/>
      <c r="K161" s="136"/>
      <c r="L161" s="419">
        <f t="shared" si="149"/>
        <v>0</v>
      </c>
      <c r="M161" s="418"/>
      <c r="N161" s="72"/>
      <c r="O161" s="136">
        <f t="shared" si="150"/>
        <v>0</v>
      </c>
      <c r="P161" s="419"/>
      <c r="Q161" s="311"/>
    </row>
    <row r="162" spans="1:17" hidden="1" x14ac:dyDescent="0.25">
      <c r="A162" s="129">
        <v>2390</v>
      </c>
      <c r="B162" s="93" t="s">
        <v>171</v>
      </c>
      <c r="C162" s="390">
        <f t="shared" si="99"/>
        <v>0</v>
      </c>
      <c r="D162" s="391"/>
      <c r="E162" s="141"/>
      <c r="F162" s="143">
        <f t="shared" si="147"/>
        <v>0</v>
      </c>
      <c r="G162" s="422"/>
      <c r="H162" s="141"/>
      <c r="I162" s="142">
        <f t="shared" si="148"/>
        <v>0</v>
      </c>
      <c r="J162" s="391"/>
      <c r="K162" s="141"/>
      <c r="L162" s="143">
        <f t="shared" si="149"/>
        <v>0</v>
      </c>
      <c r="M162" s="422"/>
      <c r="N162" s="141"/>
      <c r="O162" s="142">
        <f t="shared" si="150"/>
        <v>0</v>
      </c>
      <c r="P162" s="423"/>
      <c r="Q162" s="311"/>
    </row>
    <row r="163" spans="1:17" hidden="1" x14ac:dyDescent="0.25">
      <c r="A163" s="55">
        <v>2400</v>
      </c>
      <c r="B163" s="127" t="s">
        <v>172</v>
      </c>
      <c r="C163" s="347">
        <f t="shared" si="99"/>
        <v>0</v>
      </c>
      <c r="D163" s="348"/>
      <c r="E163" s="151"/>
      <c r="F163" s="153">
        <f t="shared" si="147"/>
        <v>0</v>
      </c>
      <c r="G163" s="429"/>
      <c r="H163" s="151"/>
      <c r="I163" s="152">
        <f t="shared" si="148"/>
        <v>0</v>
      </c>
      <c r="J163" s="348"/>
      <c r="K163" s="151"/>
      <c r="L163" s="153">
        <f t="shared" si="149"/>
        <v>0</v>
      </c>
      <c r="M163" s="429"/>
      <c r="N163" s="151"/>
      <c r="O163" s="152">
        <f t="shared" si="150"/>
        <v>0</v>
      </c>
      <c r="P163" s="430"/>
      <c r="Q163" s="311"/>
    </row>
    <row r="164" spans="1:17" ht="24" x14ac:dyDescent="0.25">
      <c r="A164" s="55">
        <v>2500</v>
      </c>
      <c r="B164" s="127" t="s">
        <v>173</v>
      </c>
      <c r="C164" s="347">
        <f t="shared" si="99"/>
        <v>691</v>
      </c>
      <c r="D164" s="56">
        <f t="shared" ref="D164:E164" si="151">SUM(D165,D170)</f>
        <v>657</v>
      </c>
      <c r="E164" s="144">
        <f t="shared" si="151"/>
        <v>34</v>
      </c>
      <c r="F164" s="424">
        <f>SUM(F165,F170)</f>
        <v>691</v>
      </c>
      <c r="G164" s="412">
        <f t="shared" ref="G164:O164" si="152">SUM(G165,G170)</f>
        <v>0</v>
      </c>
      <c r="H164" s="57">
        <f t="shared" si="152"/>
        <v>0</v>
      </c>
      <c r="I164" s="144">
        <f t="shared" si="152"/>
        <v>0</v>
      </c>
      <c r="J164" s="56">
        <f t="shared" si="152"/>
        <v>0</v>
      </c>
      <c r="K164" s="144">
        <f t="shared" si="152"/>
        <v>0</v>
      </c>
      <c r="L164" s="424">
        <f t="shared" si="152"/>
        <v>0</v>
      </c>
      <c r="M164" s="412">
        <f t="shared" si="152"/>
        <v>0</v>
      </c>
      <c r="N164" s="57">
        <f t="shared" si="152"/>
        <v>0</v>
      </c>
      <c r="O164" s="144">
        <f t="shared" si="152"/>
        <v>0</v>
      </c>
      <c r="P164" s="507"/>
      <c r="Q164" s="311"/>
    </row>
    <row r="165" spans="1:17" ht="16.5" customHeight="1" x14ac:dyDescent="0.25">
      <c r="A165" s="315">
        <v>2510</v>
      </c>
      <c r="B165" s="63" t="s">
        <v>174</v>
      </c>
      <c r="C165" s="353">
        <f t="shared" si="99"/>
        <v>691</v>
      </c>
      <c r="D165" s="64">
        <f t="shared" ref="D165:E165" si="153">SUM(D166:D169)</f>
        <v>657</v>
      </c>
      <c r="E165" s="150">
        <f t="shared" si="153"/>
        <v>34</v>
      </c>
      <c r="F165" s="427">
        <f>SUM(F166:F169)</f>
        <v>691</v>
      </c>
      <c r="G165" s="426">
        <f t="shared" ref="G165:O165" si="154">SUM(G166:G169)</f>
        <v>0</v>
      </c>
      <c r="H165" s="132">
        <f t="shared" si="154"/>
        <v>0</v>
      </c>
      <c r="I165" s="150">
        <f t="shared" si="154"/>
        <v>0</v>
      </c>
      <c r="J165" s="64">
        <f t="shared" si="154"/>
        <v>0</v>
      </c>
      <c r="K165" s="150">
        <f t="shared" si="154"/>
        <v>0</v>
      </c>
      <c r="L165" s="427">
        <f t="shared" si="154"/>
        <v>0</v>
      </c>
      <c r="M165" s="426">
        <f t="shared" si="154"/>
        <v>0</v>
      </c>
      <c r="N165" s="132">
        <f t="shared" si="154"/>
        <v>0</v>
      </c>
      <c r="O165" s="154">
        <f t="shared" si="154"/>
        <v>0</v>
      </c>
      <c r="P165" s="450"/>
      <c r="Q165" s="311"/>
    </row>
    <row r="166" spans="1:17" ht="24" hidden="1" x14ac:dyDescent="0.25">
      <c r="A166" s="43">
        <v>2512</v>
      </c>
      <c r="B166" s="69" t="s">
        <v>175</v>
      </c>
      <c r="C166" s="358">
        <f t="shared" si="99"/>
        <v>0</v>
      </c>
      <c r="D166" s="417"/>
      <c r="E166" s="72"/>
      <c r="F166" s="137">
        <f t="shared" ref="F166:F171" si="155">D166+E166</f>
        <v>0</v>
      </c>
      <c r="G166" s="418"/>
      <c r="H166" s="72"/>
      <c r="I166" s="136">
        <f t="shared" ref="I166:I171" si="156">G166+H166</f>
        <v>0</v>
      </c>
      <c r="J166" s="417"/>
      <c r="K166" s="72"/>
      <c r="L166" s="137">
        <f t="shared" ref="L166:L171" si="157">J166+K166</f>
        <v>0</v>
      </c>
      <c r="M166" s="418"/>
      <c r="N166" s="72"/>
      <c r="O166" s="136">
        <f t="shared" ref="O166:O171" si="158">M166+N166</f>
        <v>0</v>
      </c>
      <c r="P166" s="419"/>
      <c r="Q166" s="311"/>
    </row>
    <row r="167" spans="1:17" ht="36" hidden="1" x14ac:dyDescent="0.25">
      <c r="A167" s="43">
        <v>2513</v>
      </c>
      <c r="B167" s="69" t="s">
        <v>176</v>
      </c>
      <c r="C167" s="358">
        <f t="shared" si="99"/>
        <v>0</v>
      </c>
      <c r="D167" s="417"/>
      <c r="E167" s="72"/>
      <c r="F167" s="137">
        <f t="shared" si="155"/>
        <v>0</v>
      </c>
      <c r="G167" s="418"/>
      <c r="H167" s="72"/>
      <c r="I167" s="136">
        <f t="shared" si="156"/>
        <v>0</v>
      </c>
      <c r="J167" s="417"/>
      <c r="K167" s="72"/>
      <c r="L167" s="137">
        <f t="shared" si="157"/>
        <v>0</v>
      </c>
      <c r="M167" s="418"/>
      <c r="N167" s="72"/>
      <c r="O167" s="136">
        <f t="shared" si="158"/>
        <v>0</v>
      </c>
      <c r="P167" s="419"/>
      <c r="Q167" s="311"/>
    </row>
    <row r="168" spans="1:17" ht="36" x14ac:dyDescent="0.25">
      <c r="A168" s="43">
        <v>2515</v>
      </c>
      <c r="B168" s="69" t="s">
        <v>177</v>
      </c>
      <c r="C168" s="358">
        <f t="shared" si="99"/>
        <v>416</v>
      </c>
      <c r="D168" s="417">
        <v>382</v>
      </c>
      <c r="E168" s="136">
        <v>34</v>
      </c>
      <c r="F168" s="419">
        <f t="shared" si="155"/>
        <v>416</v>
      </c>
      <c r="G168" s="418"/>
      <c r="H168" s="72"/>
      <c r="I168" s="136">
        <f t="shared" si="156"/>
        <v>0</v>
      </c>
      <c r="J168" s="417"/>
      <c r="K168" s="136"/>
      <c r="L168" s="419">
        <f t="shared" si="157"/>
        <v>0</v>
      </c>
      <c r="M168" s="418"/>
      <c r="N168" s="72"/>
      <c r="O168" s="136">
        <f t="shared" si="158"/>
        <v>0</v>
      </c>
      <c r="P168" s="440" t="s">
        <v>530</v>
      </c>
      <c r="Q168" s="311"/>
    </row>
    <row r="169" spans="1:17" ht="24" x14ac:dyDescent="0.25">
      <c r="A169" s="43">
        <v>2519</v>
      </c>
      <c r="B169" s="69" t="s">
        <v>178</v>
      </c>
      <c r="C169" s="358">
        <f t="shared" si="99"/>
        <v>275</v>
      </c>
      <c r="D169" s="417">
        <v>275</v>
      </c>
      <c r="E169" s="136"/>
      <c r="F169" s="419">
        <f t="shared" si="155"/>
        <v>275</v>
      </c>
      <c r="G169" s="418"/>
      <c r="H169" s="72"/>
      <c r="I169" s="136">
        <f t="shared" si="156"/>
        <v>0</v>
      </c>
      <c r="J169" s="417"/>
      <c r="K169" s="136"/>
      <c r="L169" s="419">
        <f t="shared" si="157"/>
        <v>0</v>
      </c>
      <c r="M169" s="418"/>
      <c r="N169" s="72"/>
      <c r="O169" s="136">
        <f t="shared" si="158"/>
        <v>0</v>
      </c>
      <c r="P169" s="419"/>
      <c r="Q169" s="311"/>
    </row>
    <row r="170" spans="1:17" ht="24" hidden="1" x14ac:dyDescent="0.25">
      <c r="A170" s="138">
        <v>2520</v>
      </c>
      <c r="B170" s="69" t="s">
        <v>179</v>
      </c>
      <c r="C170" s="358">
        <f t="shared" si="99"/>
        <v>0</v>
      </c>
      <c r="D170" s="417"/>
      <c r="E170" s="72"/>
      <c r="F170" s="137">
        <f t="shared" si="155"/>
        <v>0</v>
      </c>
      <c r="G170" s="418"/>
      <c r="H170" s="72"/>
      <c r="I170" s="136">
        <f t="shared" si="156"/>
        <v>0</v>
      </c>
      <c r="J170" s="417"/>
      <c r="K170" s="72"/>
      <c r="L170" s="137">
        <f t="shared" si="157"/>
        <v>0</v>
      </c>
      <c r="M170" s="418"/>
      <c r="N170" s="72"/>
      <c r="O170" s="136">
        <f t="shared" si="158"/>
        <v>0</v>
      </c>
      <c r="P170" s="419"/>
      <c r="Q170" s="311"/>
    </row>
    <row r="171" spans="1:17" s="156" customFormat="1" ht="48" hidden="1" x14ac:dyDescent="0.25">
      <c r="A171" s="20">
        <v>2800</v>
      </c>
      <c r="B171" s="63" t="s">
        <v>180</v>
      </c>
      <c r="C171" s="353">
        <f t="shared" si="99"/>
        <v>0</v>
      </c>
      <c r="D171" s="377"/>
      <c r="E171" s="66"/>
      <c r="F171" s="41">
        <f t="shared" si="155"/>
        <v>0</v>
      </c>
      <c r="G171" s="332"/>
      <c r="H171" s="39"/>
      <c r="I171" s="40">
        <f t="shared" si="156"/>
        <v>0</v>
      </c>
      <c r="J171" s="331"/>
      <c r="K171" s="39"/>
      <c r="L171" s="41">
        <f t="shared" si="157"/>
        <v>0</v>
      </c>
      <c r="M171" s="332"/>
      <c r="N171" s="39"/>
      <c r="O171" s="40">
        <f t="shared" si="158"/>
        <v>0</v>
      </c>
      <c r="P171" s="333"/>
      <c r="Q171" s="465"/>
    </row>
    <row r="172" spans="1:17" hidden="1" x14ac:dyDescent="0.25">
      <c r="A172" s="123">
        <v>3000</v>
      </c>
      <c r="B172" s="123" t="s">
        <v>181</v>
      </c>
      <c r="C172" s="409">
        <f t="shared" si="99"/>
        <v>0</v>
      </c>
      <c r="D172" s="124">
        <f t="shared" ref="D172:E172" si="159">SUM(D173,D183)</f>
        <v>0</v>
      </c>
      <c r="E172" s="125">
        <f t="shared" si="159"/>
        <v>0</v>
      </c>
      <c r="F172" s="126">
        <f>SUM(F173,F183)</f>
        <v>0</v>
      </c>
      <c r="G172" s="410">
        <f t="shared" ref="G172:N172" si="160">SUM(G173,G183)</f>
        <v>0</v>
      </c>
      <c r="H172" s="125">
        <f t="shared" si="160"/>
        <v>0</v>
      </c>
      <c r="I172" s="157">
        <f t="shared" si="160"/>
        <v>0</v>
      </c>
      <c r="J172" s="124">
        <f t="shared" si="160"/>
        <v>0</v>
      </c>
      <c r="K172" s="125">
        <f t="shared" si="160"/>
        <v>0</v>
      </c>
      <c r="L172" s="126">
        <f t="shared" si="160"/>
        <v>0</v>
      </c>
      <c r="M172" s="410">
        <f t="shared" si="160"/>
        <v>0</v>
      </c>
      <c r="N172" s="125">
        <f t="shared" si="160"/>
        <v>0</v>
      </c>
      <c r="O172" s="157">
        <f>SUM(O173,O183)</f>
        <v>0</v>
      </c>
      <c r="P172" s="506"/>
      <c r="Q172" s="311"/>
    </row>
    <row r="173" spans="1:17" ht="24" hidden="1" x14ac:dyDescent="0.25">
      <c r="A173" s="55">
        <v>3200</v>
      </c>
      <c r="B173" s="158" t="s">
        <v>182</v>
      </c>
      <c r="C173" s="347">
        <f t="shared" si="99"/>
        <v>0</v>
      </c>
      <c r="D173" s="56">
        <f t="shared" ref="D173:E173" si="161">SUM(D174,D178)</f>
        <v>0</v>
      </c>
      <c r="E173" s="57">
        <f t="shared" si="161"/>
        <v>0</v>
      </c>
      <c r="F173" s="145">
        <f>SUM(F174,F178)</f>
        <v>0</v>
      </c>
      <c r="G173" s="412">
        <f t="shared" ref="G173:O173" si="162">SUM(G174,G178)</f>
        <v>0</v>
      </c>
      <c r="H173" s="57">
        <f t="shared" si="162"/>
        <v>0</v>
      </c>
      <c r="I173" s="144">
        <f t="shared" si="162"/>
        <v>0</v>
      </c>
      <c r="J173" s="56">
        <f t="shared" si="162"/>
        <v>0</v>
      </c>
      <c r="K173" s="57">
        <f t="shared" si="162"/>
        <v>0</v>
      </c>
      <c r="L173" s="145">
        <f t="shared" si="162"/>
        <v>0</v>
      </c>
      <c r="M173" s="412">
        <f t="shared" si="162"/>
        <v>0</v>
      </c>
      <c r="N173" s="57">
        <f t="shared" si="162"/>
        <v>0</v>
      </c>
      <c r="O173" s="159">
        <f t="shared" si="162"/>
        <v>0</v>
      </c>
      <c r="P173" s="507"/>
      <c r="Q173" s="311"/>
    </row>
    <row r="174" spans="1:17" ht="36" hidden="1" x14ac:dyDescent="0.25">
      <c r="A174" s="315">
        <v>3260</v>
      </c>
      <c r="B174" s="63" t="s">
        <v>183</v>
      </c>
      <c r="C174" s="353">
        <f t="shared" si="99"/>
        <v>0</v>
      </c>
      <c r="D174" s="64">
        <f t="shared" ref="D174:E174" si="163">SUM(D175:D177)</f>
        <v>0</v>
      </c>
      <c r="E174" s="132">
        <f t="shared" si="163"/>
        <v>0</v>
      </c>
      <c r="F174" s="146">
        <f>SUM(F175:F177)</f>
        <v>0</v>
      </c>
      <c r="G174" s="426">
        <f t="shared" ref="G174:N174" si="164">SUM(G175:G177)</f>
        <v>0</v>
      </c>
      <c r="H174" s="132">
        <f t="shared" si="164"/>
        <v>0</v>
      </c>
      <c r="I174" s="150">
        <f t="shared" si="164"/>
        <v>0</v>
      </c>
      <c r="J174" s="64">
        <f t="shared" si="164"/>
        <v>0</v>
      </c>
      <c r="K174" s="132">
        <f t="shared" si="164"/>
        <v>0</v>
      </c>
      <c r="L174" s="146">
        <f t="shared" si="164"/>
        <v>0</v>
      </c>
      <c r="M174" s="426">
        <f t="shared" si="164"/>
        <v>0</v>
      </c>
      <c r="N174" s="132">
        <f t="shared" si="164"/>
        <v>0</v>
      </c>
      <c r="O174" s="150">
        <f>SUM(O175:O177)</f>
        <v>0</v>
      </c>
      <c r="P174" s="416"/>
      <c r="Q174" s="311"/>
    </row>
    <row r="175" spans="1:17" ht="24" hidden="1" x14ac:dyDescent="0.25">
      <c r="A175" s="43">
        <v>3261</v>
      </c>
      <c r="B175" s="69" t="s">
        <v>184</v>
      </c>
      <c r="C175" s="358">
        <f t="shared" si="99"/>
        <v>0</v>
      </c>
      <c r="D175" s="417"/>
      <c r="E175" s="72"/>
      <c r="F175" s="137">
        <f t="shared" ref="F175:F177" si="165">D175+E175</f>
        <v>0</v>
      </c>
      <c r="G175" s="418"/>
      <c r="H175" s="72"/>
      <c r="I175" s="136">
        <f t="shared" ref="I175:I177" si="166">G175+H175</f>
        <v>0</v>
      </c>
      <c r="J175" s="417"/>
      <c r="K175" s="72"/>
      <c r="L175" s="137">
        <f t="shared" ref="L175:L177" si="167">J175+K175</f>
        <v>0</v>
      </c>
      <c r="M175" s="418"/>
      <c r="N175" s="72"/>
      <c r="O175" s="136">
        <f t="shared" ref="O175:O177" si="168">M175+N175</f>
        <v>0</v>
      </c>
      <c r="P175" s="419"/>
      <c r="Q175" s="311"/>
    </row>
    <row r="176" spans="1:17" ht="36" hidden="1" x14ac:dyDescent="0.25">
      <c r="A176" s="43">
        <v>3262</v>
      </c>
      <c r="B176" s="69" t="s">
        <v>185</v>
      </c>
      <c r="C176" s="358">
        <f t="shared" si="99"/>
        <v>0</v>
      </c>
      <c r="D176" s="417"/>
      <c r="E176" s="72"/>
      <c r="F176" s="137">
        <f t="shared" si="165"/>
        <v>0</v>
      </c>
      <c r="G176" s="418"/>
      <c r="H176" s="72"/>
      <c r="I176" s="136">
        <f t="shared" si="166"/>
        <v>0</v>
      </c>
      <c r="J176" s="417"/>
      <c r="K176" s="72"/>
      <c r="L176" s="137">
        <f t="shared" si="167"/>
        <v>0</v>
      </c>
      <c r="M176" s="418"/>
      <c r="N176" s="72"/>
      <c r="O176" s="136">
        <f t="shared" si="168"/>
        <v>0</v>
      </c>
      <c r="P176" s="419"/>
      <c r="Q176" s="311"/>
    </row>
    <row r="177" spans="1:17" ht="24" hidden="1" x14ac:dyDescent="0.25">
      <c r="A177" s="43">
        <v>3263</v>
      </c>
      <c r="B177" s="69" t="s">
        <v>186</v>
      </c>
      <c r="C177" s="358">
        <f t="shared" ref="C177:C240" si="169">SUM(F177,I177,L177,O177)</f>
        <v>0</v>
      </c>
      <c r="D177" s="417"/>
      <c r="E177" s="72"/>
      <c r="F177" s="137">
        <f t="shared" si="165"/>
        <v>0</v>
      </c>
      <c r="G177" s="418"/>
      <c r="H177" s="72"/>
      <c r="I177" s="136">
        <f t="shared" si="166"/>
        <v>0</v>
      </c>
      <c r="J177" s="417"/>
      <c r="K177" s="72"/>
      <c r="L177" s="137">
        <f t="shared" si="167"/>
        <v>0</v>
      </c>
      <c r="M177" s="418"/>
      <c r="N177" s="72"/>
      <c r="O177" s="136">
        <f t="shared" si="168"/>
        <v>0</v>
      </c>
      <c r="P177" s="419"/>
      <c r="Q177" s="311"/>
    </row>
    <row r="178" spans="1:17" ht="84" hidden="1" x14ac:dyDescent="0.25">
      <c r="A178" s="315">
        <v>3290</v>
      </c>
      <c r="B178" s="63" t="s">
        <v>187</v>
      </c>
      <c r="C178" s="432">
        <f t="shared" si="169"/>
        <v>0</v>
      </c>
      <c r="D178" s="64">
        <f t="shared" ref="D178:E178" si="170">SUM(D179:D182)</f>
        <v>0</v>
      </c>
      <c r="E178" s="132">
        <f t="shared" si="170"/>
        <v>0</v>
      </c>
      <c r="F178" s="146">
        <f>SUM(F179:F182)</f>
        <v>0</v>
      </c>
      <c r="G178" s="426">
        <f t="shared" ref="G178:O178" si="171">SUM(G179:G182)</f>
        <v>0</v>
      </c>
      <c r="H178" s="132">
        <f t="shared" si="171"/>
        <v>0</v>
      </c>
      <c r="I178" s="150">
        <f t="shared" si="171"/>
        <v>0</v>
      </c>
      <c r="J178" s="64">
        <f t="shared" si="171"/>
        <v>0</v>
      </c>
      <c r="K178" s="132">
        <f t="shared" si="171"/>
        <v>0</v>
      </c>
      <c r="L178" s="146">
        <f t="shared" si="171"/>
        <v>0</v>
      </c>
      <c r="M178" s="426">
        <f t="shared" si="171"/>
        <v>0</v>
      </c>
      <c r="N178" s="132">
        <f t="shared" si="171"/>
        <v>0</v>
      </c>
      <c r="O178" s="161">
        <f t="shared" si="171"/>
        <v>0</v>
      </c>
      <c r="P178" s="436"/>
      <c r="Q178" s="311"/>
    </row>
    <row r="179" spans="1:17" ht="72" hidden="1" x14ac:dyDescent="0.25">
      <c r="A179" s="43">
        <v>3291</v>
      </c>
      <c r="B179" s="69" t="s">
        <v>188</v>
      </c>
      <c r="C179" s="358">
        <f t="shared" si="169"/>
        <v>0</v>
      </c>
      <c r="D179" s="417"/>
      <c r="E179" s="72"/>
      <c r="F179" s="137">
        <f t="shared" ref="F179:F182" si="172">D179+E179</f>
        <v>0</v>
      </c>
      <c r="G179" s="418"/>
      <c r="H179" s="72"/>
      <c r="I179" s="136">
        <f t="shared" ref="I179:I182" si="173">G179+H179</f>
        <v>0</v>
      </c>
      <c r="J179" s="417"/>
      <c r="K179" s="72"/>
      <c r="L179" s="137">
        <f t="shared" ref="L179:L182" si="174">J179+K179</f>
        <v>0</v>
      </c>
      <c r="M179" s="418"/>
      <c r="N179" s="72"/>
      <c r="O179" s="136">
        <f t="shared" ref="O179:O182" si="175">M179+N179</f>
        <v>0</v>
      </c>
      <c r="P179" s="419"/>
      <c r="Q179" s="311"/>
    </row>
    <row r="180" spans="1:17" ht="72" hidden="1" x14ac:dyDescent="0.25">
      <c r="A180" s="43">
        <v>3292</v>
      </c>
      <c r="B180" s="69" t="s">
        <v>189</v>
      </c>
      <c r="C180" s="358">
        <f t="shared" si="169"/>
        <v>0</v>
      </c>
      <c r="D180" s="417"/>
      <c r="E180" s="72"/>
      <c r="F180" s="137">
        <f t="shared" si="172"/>
        <v>0</v>
      </c>
      <c r="G180" s="418"/>
      <c r="H180" s="72"/>
      <c r="I180" s="136">
        <f t="shared" si="173"/>
        <v>0</v>
      </c>
      <c r="J180" s="417"/>
      <c r="K180" s="72"/>
      <c r="L180" s="137">
        <f t="shared" si="174"/>
        <v>0</v>
      </c>
      <c r="M180" s="418"/>
      <c r="N180" s="72"/>
      <c r="O180" s="136">
        <f t="shared" si="175"/>
        <v>0</v>
      </c>
      <c r="P180" s="419"/>
      <c r="Q180" s="311"/>
    </row>
    <row r="181" spans="1:17" ht="72" hidden="1" x14ac:dyDescent="0.25">
      <c r="A181" s="43">
        <v>3293</v>
      </c>
      <c r="B181" s="69" t="s">
        <v>190</v>
      </c>
      <c r="C181" s="358">
        <f t="shared" si="169"/>
        <v>0</v>
      </c>
      <c r="D181" s="417"/>
      <c r="E181" s="72"/>
      <c r="F181" s="137">
        <f t="shared" si="172"/>
        <v>0</v>
      </c>
      <c r="G181" s="418"/>
      <c r="H181" s="72"/>
      <c r="I181" s="136">
        <f t="shared" si="173"/>
        <v>0</v>
      </c>
      <c r="J181" s="417"/>
      <c r="K181" s="72"/>
      <c r="L181" s="137">
        <f t="shared" si="174"/>
        <v>0</v>
      </c>
      <c r="M181" s="418"/>
      <c r="N181" s="72"/>
      <c r="O181" s="136">
        <f t="shared" si="175"/>
        <v>0</v>
      </c>
      <c r="P181" s="419"/>
      <c r="Q181" s="311"/>
    </row>
    <row r="182" spans="1:17" ht="60" hidden="1" x14ac:dyDescent="0.25">
      <c r="A182" s="163">
        <v>3294</v>
      </c>
      <c r="B182" s="69" t="s">
        <v>191</v>
      </c>
      <c r="C182" s="432">
        <f t="shared" si="169"/>
        <v>0</v>
      </c>
      <c r="D182" s="434"/>
      <c r="E182" s="164"/>
      <c r="F182" s="166">
        <f t="shared" si="172"/>
        <v>0</v>
      </c>
      <c r="G182" s="435"/>
      <c r="H182" s="164"/>
      <c r="I182" s="165">
        <f t="shared" si="173"/>
        <v>0</v>
      </c>
      <c r="J182" s="434"/>
      <c r="K182" s="164"/>
      <c r="L182" s="166">
        <f t="shared" si="174"/>
        <v>0</v>
      </c>
      <c r="M182" s="435"/>
      <c r="N182" s="164"/>
      <c r="O182" s="165">
        <f t="shared" si="175"/>
        <v>0</v>
      </c>
      <c r="P182" s="436"/>
      <c r="Q182" s="311"/>
    </row>
    <row r="183" spans="1:17" ht="48" hidden="1" x14ac:dyDescent="0.25">
      <c r="A183" s="84">
        <v>3300</v>
      </c>
      <c r="B183" s="158" t="s">
        <v>192</v>
      </c>
      <c r="C183" s="437">
        <f t="shared" si="169"/>
        <v>0</v>
      </c>
      <c r="D183" s="167">
        <f t="shared" ref="D183:E183" si="176">SUM(D184:D185)</f>
        <v>0</v>
      </c>
      <c r="E183" s="168">
        <f t="shared" si="176"/>
        <v>0</v>
      </c>
      <c r="F183" s="128">
        <f>SUM(F184:F185)</f>
        <v>0</v>
      </c>
      <c r="G183" s="438">
        <f t="shared" ref="G183:O183" si="177">SUM(G184:G185)</f>
        <v>0</v>
      </c>
      <c r="H183" s="168">
        <f t="shared" si="177"/>
        <v>0</v>
      </c>
      <c r="I183" s="159">
        <f t="shared" si="177"/>
        <v>0</v>
      </c>
      <c r="J183" s="167">
        <f t="shared" si="177"/>
        <v>0</v>
      </c>
      <c r="K183" s="168">
        <f t="shared" si="177"/>
        <v>0</v>
      </c>
      <c r="L183" s="128">
        <f t="shared" si="177"/>
        <v>0</v>
      </c>
      <c r="M183" s="438">
        <f t="shared" si="177"/>
        <v>0</v>
      </c>
      <c r="N183" s="168">
        <f t="shared" si="177"/>
        <v>0</v>
      </c>
      <c r="O183" s="159">
        <f t="shared" si="177"/>
        <v>0</v>
      </c>
      <c r="P183" s="507"/>
      <c r="Q183" s="311"/>
    </row>
    <row r="184" spans="1:17" ht="48" hidden="1" x14ac:dyDescent="0.25">
      <c r="A184" s="92">
        <v>3310</v>
      </c>
      <c r="B184" s="93" t="s">
        <v>193</v>
      </c>
      <c r="C184" s="390">
        <f t="shared" si="169"/>
        <v>0</v>
      </c>
      <c r="D184" s="391"/>
      <c r="E184" s="141"/>
      <c r="F184" s="143">
        <f t="shared" ref="F184:F185" si="178">D184+E184</f>
        <v>0</v>
      </c>
      <c r="G184" s="422"/>
      <c r="H184" s="141"/>
      <c r="I184" s="142">
        <f t="shared" ref="I184:I185" si="179">G184+H184</f>
        <v>0</v>
      </c>
      <c r="J184" s="391"/>
      <c r="K184" s="141"/>
      <c r="L184" s="143">
        <f t="shared" ref="L184:L185" si="180">J184+K184</f>
        <v>0</v>
      </c>
      <c r="M184" s="422"/>
      <c r="N184" s="141"/>
      <c r="O184" s="142">
        <f t="shared" ref="O184:O185" si="181">M184+N184</f>
        <v>0</v>
      </c>
      <c r="P184" s="423"/>
      <c r="Q184" s="311"/>
    </row>
    <row r="185" spans="1:17" ht="60" hidden="1" x14ac:dyDescent="0.25">
      <c r="A185" s="37">
        <v>3320</v>
      </c>
      <c r="B185" s="63" t="s">
        <v>194</v>
      </c>
      <c r="C185" s="353">
        <f t="shared" si="169"/>
        <v>0</v>
      </c>
      <c r="D185" s="377"/>
      <c r="E185" s="66"/>
      <c r="F185" s="134">
        <f t="shared" si="178"/>
        <v>0</v>
      </c>
      <c r="G185" s="376"/>
      <c r="H185" s="66"/>
      <c r="I185" s="133">
        <f t="shared" si="179"/>
        <v>0</v>
      </c>
      <c r="J185" s="377"/>
      <c r="K185" s="66"/>
      <c r="L185" s="134">
        <f t="shared" si="180"/>
        <v>0</v>
      </c>
      <c r="M185" s="376"/>
      <c r="N185" s="66"/>
      <c r="O185" s="133">
        <f t="shared" si="181"/>
        <v>0</v>
      </c>
      <c r="P185" s="416"/>
      <c r="Q185" s="311"/>
    </row>
    <row r="186" spans="1:17" hidden="1" x14ac:dyDescent="0.25">
      <c r="A186" s="169">
        <v>4000</v>
      </c>
      <c r="B186" s="123" t="s">
        <v>195</v>
      </c>
      <c r="C186" s="409">
        <f t="shared" si="169"/>
        <v>0</v>
      </c>
      <c r="D186" s="124">
        <f t="shared" ref="D186:E186" si="182">SUM(D187,D190)</f>
        <v>0</v>
      </c>
      <c r="E186" s="125">
        <f t="shared" si="182"/>
        <v>0</v>
      </c>
      <c r="F186" s="126">
        <f>SUM(F187,F190)</f>
        <v>0</v>
      </c>
      <c r="G186" s="410">
        <f t="shared" ref="G186:N186" si="183">SUM(G187,G190)</f>
        <v>0</v>
      </c>
      <c r="H186" s="125">
        <f t="shared" si="183"/>
        <v>0</v>
      </c>
      <c r="I186" s="157">
        <f t="shared" si="183"/>
        <v>0</v>
      </c>
      <c r="J186" s="124">
        <f t="shared" si="183"/>
        <v>0</v>
      </c>
      <c r="K186" s="125">
        <f t="shared" si="183"/>
        <v>0</v>
      </c>
      <c r="L186" s="126">
        <f t="shared" si="183"/>
        <v>0</v>
      </c>
      <c r="M186" s="410">
        <f t="shared" si="183"/>
        <v>0</v>
      </c>
      <c r="N186" s="125">
        <f t="shared" si="183"/>
        <v>0</v>
      </c>
      <c r="O186" s="157">
        <f>SUM(O187,O190)</f>
        <v>0</v>
      </c>
      <c r="P186" s="506"/>
      <c r="Q186" s="311"/>
    </row>
    <row r="187" spans="1:17" ht="24" hidden="1" x14ac:dyDescent="0.25">
      <c r="A187" s="170">
        <v>4200</v>
      </c>
      <c r="B187" s="127" t="s">
        <v>196</v>
      </c>
      <c r="C187" s="347">
        <f t="shared" si="169"/>
        <v>0</v>
      </c>
      <c r="D187" s="56">
        <f t="shared" ref="D187:E187" si="184">SUM(D188,D189)</f>
        <v>0</v>
      </c>
      <c r="E187" s="57">
        <f t="shared" si="184"/>
        <v>0</v>
      </c>
      <c r="F187" s="145">
        <f>SUM(F188,F189)</f>
        <v>0</v>
      </c>
      <c r="G187" s="412">
        <f t="shared" ref="G187:N187" si="185">SUM(G188,G189)</f>
        <v>0</v>
      </c>
      <c r="H187" s="57">
        <f t="shared" si="185"/>
        <v>0</v>
      </c>
      <c r="I187" s="144">
        <f t="shared" si="185"/>
        <v>0</v>
      </c>
      <c r="J187" s="56">
        <f t="shared" si="185"/>
        <v>0</v>
      </c>
      <c r="K187" s="57">
        <f t="shared" si="185"/>
        <v>0</v>
      </c>
      <c r="L187" s="145">
        <f t="shared" si="185"/>
        <v>0</v>
      </c>
      <c r="M187" s="412">
        <f t="shared" si="185"/>
        <v>0</v>
      </c>
      <c r="N187" s="57">
        <f t="shared" si="185"/>
        <v>0</v>
      </c>
      <c r="O187" s="144">
        <f>SUM(O188,O189)</f>
        <v>0</v>
      </c>
      <c r="P187" s="430"/>
      <c r="Q187" s="311"/>
    </row>
    <row r="188" spans="1:17" ht="36" hidden="1" x14ac:dyDescent="0.25">
      <c r="A188" s="315">
        <v>4240</v>
      </c>
      <c r="B188" s="63" t="s">
        <v>197</v>
      </c>
      <c r="C188" s="353">
        <f t="shared" si="169"/>
        <v>0</v>
      </c>
      <c r="D188" s="377"/>
      <c r="E188" s="66"/>
      <c r="F188" s="134">
        <f t="shared" ref="F188:F189" si="186">D188+E188</f>
        <v>0</v>
      </c>
      <c r="G188" s="376"/>
      <c r="H188" s="66"/>
      <c r="I188" s="133">
        <f t="shared" ref="I188:I189" si="187">G188+H188</f>
        <v>0</v>
      </c>
      <c r="J188" s="377"/>
      <c r="K188" s="66"/>
      <c r="L188" s="134">
        <f t="shared" ref="L188:L189" si="188">J188+K188</f>
        <v>0</v>
      </c>
      <c r="M188" s="376"/>
      <c r="N188" s="66"/>
      <c r="O188" s="133">
        <f t="shared" ref="O188:O189" si="189">M188+N188</f>
        <v>0</v>
      </c>
      <c r="P188" s="416"/>
      <c r="Q188" s="311"/>
    </row>
    <row r="189" spans="1:17" ht="24" hidden="1" x14ac:dyDescent="0.25">
      <c r="A189" s="138">
        <v>4250</v>
      </c>
      <c r="B189" s="69" t="s">
        <v>198</v>
      </c>
      <c r="C189" s="358">
        <f t="shared" si="169"/>
        <v>0</v>
      </c>
      <c r="D189" s="417"/>
      <c r="E189" s="72"/>
      <c r="F189" s="137">
        <f t="shared" si="186"/>
        <v>0</v>
      </c>
      <c r="G189" s="418"/>
      <c r="H189" s="72"/>
      <c r="I189" s="136">
        <f t="shared" si="187"/>
        <v>0</v>
      </c>
      <c r="J189" s="417"/>
      <c r="K189" s="72"/>
      <c r="L189" s="137">
        <f t="shared" si="188"/>
        <v>0</v>
      </c>
      <c r="M189" s="418"/>
      <c r="N189" s="72"/>
      <c r="O189" s="136">
        <f t="shared" si="189"/>
        <v>0</v>
      </c>
      <c r="P189" s="419"/>
      <c r="Q189" s="311"/>
    </row>
    <row r="190" spans="1:17" hidden="1" x14ac:dyDescent="0.25">
      <c r="A190" s="55">
        <v>4300</v>
      </c>
      <c r="B190" s="127" t="s">
        <v>199</v>
      </c>
      <c r="C190" s="347">
        <f t="shared" si="169"/>
        <v>0</v>
      </c>
      <c r="D190" s="56">
        <f t="shared" ref="D190:E190" si="190">SUM(D191)</f>
        <v>0</v>
      </c>
      <c r="E190" s="57">
        <f t="shared" si="190"/>
        <v>0</v>
      </c>
      <c r="F190" s="145">
        <f>SUM(F191)</f>
        <v>0</v>
      </c>
      <c r="G190" s="412">
        <f t="shared" ref="G190:N190" si="191">SUM(G191)</f>
        <v>0</v>
      </c>
      <c r="H190" s="57">
        <f t="shared" si="191"/>
        <v>0</v>
      </c>
      <c r="I190" s="144">
        <f t="shared" si="191"/>
        <v>0</v>
      </c>
      <c r="J190" s="56">
        <f t="shared" si="191"/>
        <v>0</v>
      </c>
      <c r="K190" s="57">
        <f t="shared" si="191"/>
        <v>0</v>
      </c>
      <c r="L190" s="145">
        <f t="shared" si="191"/>
        <v>0</v>
      </c>
      <c r="M190" s="412">
        <f t="shared" si="191"/>
        <v>0</v>
      </c>
      <c r="N190" s="57">
        <f t="shared" si="191"/>
        <v>0</v>
      </c>
      <c r="O190" s="144">
        <f>SUM(O191)</f>
        <v>0</v>
      </c>
      <c r="P190" s="430"/>
      <c r="Q190" s="311"/>
    </row>
    <row r="191" spans="1:17" ht="24" hidden="1" x14ac:dyDescent="0.25">
      <c r="A191" s="315">
        <v>4310</v>
      </c>
      <c r="B191" s="63" t="s">
        <v>200</v>
      </c>
      <c r="C191" s="353">
        <f t="shared" si="169"/>
        <v>0</v>
      </c>
      <c r="D191" s="64">
        <f t="shared" ref="D191:E191" si="192">SUM(D192:D192)</f>
        <v>0</v>
      </c>
      <c r="E191" s="132">
        <f t="shared" si="192"/>
        <v>0</v>
      </c>
      <c r="F191" s="146">
        <f>SUM(F192:F192)</f>
        <v>0</v>
      </c>
      <c r="G191" s="426">
        <f t="shared" ref="G191:N191" si="193">SUM(G192:G192)</f>
        <v>0</v>
      </c>
      <c r="H191" s="132">
        <f t="shared" si="193"/>
        <v>0</v>
      </c>
      <c r="I191" s="150">
        <f t="shared" si="193"/>
        <v>0</v>
      </c>
      <c r="J191" s="64">
        <f t="shared" si="193"/>
        <v>0</v>
      </c>
      <c r="K191" s="132">
        <f t="shared" si="193"/>
        <v>0</v>
      </c>
      <c r="L191" s="146">
        <f t="shared" si="193"/>
        <v>0</v>
      </c>
      <c r="M191" s="426">
        <f t="shared" si="193"/>
        <v>0</v>
      </c>
      <c r="N191" s="132">
        <f t="shared" si="193"/>
        <v>0</v>
      </c>
      <c r="O191" s="150">
        <f>SUM(O192:O192)</f>
        <v>0</v>
      </c>
      <c r="P191" s="416"/>
      <c r="Q191" s="311"/>
    </row>
    <row r="192" spans="1:17" ht="36" hidden="1" x14ac:dyDescent="0.25">
      <c r="A192" s="43">
        <v>4311</v>
      </c>
      <c r="B192" s="69" t="s">
        <v>201</v>
      </c>
      <c r="C192" s="358">
        <f t="shared" si="169"/>
        <v>0</v>
      </c>
      <c r="D192" s="417"/>
      <c r="E192" s="72"/>
      <c r="F192" s="137">
        <f>D192+E192</f>
        <v>0</v>
      </c>
      <c r="G192" s="418"/>
      <c r="H192" s="72"/>
      <c r="I192" s="136">
        <f>G192+H192</f>
        <v>0</v>
      </c>
      <c r="J192" s="417"/>
      <c r="K192" s="72"/>
      <c r="L192" s="137">
        <f>J192+K192</f>
        <v>0</v>
      </c>
      <c r="M192" s="418"/>
      <c r="N192" s="72"/>
      <c r="O192" s="136">
        <f>M192+N192</f>
        <v>0</v>
      </c>
      <c r="P192" s="419"/>
      <c r="Q192" s="311"/>
    </row>
    <row r="193" spans="1:17" s="25" customFormat="1" ht="24" hidden="1" x14ac:dyDescent="0.25">
      <c r="A193" s="171"/>
      <c r="B193" s="20" t="s">
        <v>202</v>
      </c>
      <c r="C193" s="405">
        <f t="shared" si="169"/>
        <v>0</v>
      </c>
      <c r="D193" s="120">
        <f t="shared" ref="D193:E193" si="194">SUM(D194,D229,D268)</f>
        <v>0</v>
      </c>
      <c r="E193" s="121">
        <f t="shared" si="194"/>
        <v>0</v>
      </c>
      <c r="F193" s="122">
        <f>SUM(F194,F229,F268)</f>
        <v>0</v>
      </c>
      <c r="G193" s="406">
        <f t="shared" ref="G193:N193" si="195">SUM(G194,G229,G268)</f>
        <v>0</v>
      </c>
      <c r="H193" s="121">
        <f t="shared" si="195"/>
        <v>0</v>
      </c>
      <c r="I193" s="407">
        <f t="shared" si="195"/>
        <v>0</v>
      </c>
      <c r="J193" s="120">
        <f t="shared" si="195"/>
        <v>0</v>
      </c>
      <c r="K193" s="121">
        <f t="shared" si="195"/>
        <v>0</v>
      </c>
      <c r="L193" s="122">
        <f t="shared" si="195"/>
        <v>0</v>
      </c>
      <c r="M193" s="406">
        <f t="shared" si="195"/>
        <v>0</v>
      </c>
      <c r="N193" s="121">
        <f t="shared" si="195"/>
        <v>0</v>
      </c>
      <c r="O193" s="172">
        <f>SUM(O194,O229,O268)</f>
        <v>0</v>
      </c>
      <c r="P193" s="509"/>
      <c r="Q193" s="314"/>
    </row>
    <row r="194" spans="1:17" hidden="1" x14ac:dyDescent="0.25">
      <c r="A194" s="123">
        <v>5000</v>
      </c>
      <c r="B194" s="123" t="s">
        <v>203</v>
      </c>
      <c r="C194" s="409">
        <f t="shared" si="169"/>
        <v>0</v>
      </c>
      <c r="D194" s="124">
        <f t="shared" ref="D194:E194" si="196">D195+D203</f>
        <v>0</v>
      </c>
      <c r="E194" s="125">
        <f t="shared" si="196"/>
        <v>0</v>
      </c>
      <c r="F194" s="126">
        <f>F195+F203</f>
        <v>0</v>
      </c>
      <c r="G194" s="410">
        <f t="shared" ref="G194:N194" si="197">G195+G203</f>
        <v>0</v>
      </c>
      <c r="H194" s="125">
        <f t="shared" si="197"/>
        <v>0</v>
      </c>
      <c r="I194" s="157">
        <f t="shared" si="197"/>
        <v>0</v>
      </c>
      <c r="J194" s="124">
        <f t="shared" si="197"/>
        <v>0</v>
      </c>
      <c r="K194" s="125">
        <f t="shared" si="197"/>
        <v>0</v>
      </c>
      <c r="L194" s="126">
        <f t="shared" si="197"/>
        <v>0</v>
      </c>
      <c r="M194" s="410">
        <f t="shared" si="197"/>
        <v>0</v>
      </c>
      <c r="N194" s="125">
        <f t="shared" si="197"/>
        <v>0</v>
      </c>
      <c r="O194" s="157">
        <f>O195+O203</f>
        <v>0</v>
      </c>
      <c r="P194" s="506"/>
      <c r="Q194" s="311"/>
    </row>
    <row r="195" spans="1:17" hidden="1" x14ac:dyDescent="0.25">
      <c r="A195" s="55">
        <v>5100</v>
      </c>
      <c r="B195" s="127" t="s">
        <v>204</v>
      </c>
      <c r="C195" s="347">
        <f t="shared" si="169"/>
        <v>0</v>
      </c>
      <c r="D195" s="56">
        <f t="shared" ref="D195:E195" si="198">D196+D197+D200+D201+D202</f>
        <v>0</v>
      </c>
      <c r="E195" s="57">
        <f t="shared" si="198"/>
        <v>0</v>
      </c>
      <c r="F195" s="145">
        <f>F196+F197+F200+F201+F202</f>
        <v>0</v>
      </c>
      <c r="G195" s="412">
        <f t="shared" ref="G195:N195" si="199">G196+G197+G200+G201+G202</f>
        <v>0</v>
      </c>
      <c r="H195" s="57">
        <f t="shared" si="199"/>
        <v>0</v>
      </c>
      <c r="I195" s="144">
        <f t="shared" si="199"/>
        <v>0</v>
      </c>
      <c r="J195" s="56">
        <f t="shared" si="199"/>
        <v>0</v>
      </c>
      <c r="K195" s="57">
        <f t="shared" si="199"/>
        <v>0</v>
      </c>
      <c r="L195" s="145">
        <f t="shared" si="199"/>
        <v>0</v>
      </c>
      <c r="M195" s="412">
        <f t="shared" si="199"/>
        <v>0</v>
      </c>
      <c r="N195" s="57">
        <f t="shared" si="199"/>
        <v>0</v>
      </c>
      <c r="O195" s="144">
        <f>O196+O197+O200+O201+O202</f>
        <v>0</v>
      </c>
      <c r="P195" s="430"/>
      <c r="Q195" s="311"/>
    </row>
    <row r="196" spans="1:17" hidden="1" x14ac:dyDescent="0.25">
      <c r="A196" s="315">
        <v>5110</v>
      </c>
      <c r="B196" s="63" t="s">
        <v>205</v>
      </c>
      <c r="C196" s="353">
        <f t="shared" si="169"/>
        <v>0</v>
      </c>
      <c r="D196" s="377"/>
      <c r="E196" s="66"/>
      <c r="F196" s="134">
        <f>D196+E196</f>
        <v>0</v>
      </c>
      <c r="G196" s="376"/>
      <c r="H196" s="66"/>
      <c r="I196" s="133">
        <f>G196+H196</f>
        <v>0</v>
      </c>
      <c r="J196" s="377"/>
      <c r="K196" s="66"/>
      <c r="L196" s="134">
        <f>J196+K196</f>
        <v>0</v>
      </c>
      <c r="M196" s="376"/>
      <c r="N196" s="66"/>
      <c r="O196" s="133">
        <f>M196+N196</f>
        <v>0</v>
      </c>
      <c r="P196" s="416"/>
      <c r="Q196" s="311"/>
    </row>
    <row r="197" spans="1:17" ht="24" hidden="1" x14ac:dyDescent="0.25">
      <c r="A197" s="138">
        <v>5120</v>
      </c>
      <c r="B197" s="69" t="s">
        <v>206</v>
      </c>
      <c r="C197" s="358">
        <f t="shared" si="169"/>
        <v>0</v>
      </c>
      <c r="D197" s="70">
        <f t="shared" ref="D197:E197" si="200">D198+D199</f>
        <v>0</v>
      </c>
      <c r="E197" s="135">
        <f t="shared" si="200"/>
        <v>0</v>
      </c>
      <c r="F197" s="140">
        <f>F198+F199</f>
        <v>0</v>
      </c>
      <c r="G197" s="420">
        <f t="shared" ref="G197:O197" si="201">G198+G199</f>
        <v>0</v>
      </c>
      <c r="H197" s="135">
        <f t="shared" si="201"/>
        <v>0</v>
      </c>
      <c r="I197" s="139">
        <f t="shared" si="201"/>
        <v>0</v>
      </c>
      <c r="J197" s="70">
        <f t="shared" si="201"/>
        <v>0</v>
      </c>
      <c r="K197" s="135">
        <f t="shared" si="201"/>
        <v>0</v>
      </c>
      <c r="L197" s="140">
        <f t="shared" si="201"/>
        <v>0</v>
      </c>
      <c r="M197" s="420">
        <f t="shared" si="201"/>
        <v>0</v>
      </c>
      <c r="N197" s="135">
        <f t="shared" si="201"/>
        <v>0</v>
      </c>
      <c r="O197" s="139">
        <f t="shared" si="201"/>
        <v>0</v>
      </c>
      <c r="P197" s="419"/>
      <c r="Q197" s="311"/>
    </row>
    <row r="198" spans="1:17" hidden="1" x14ac:dyDescent="0.25">
      <c r="A198" s="43">
        <v>5121</v>
      </c>
      <c r="B198" s="69" t="s">
        <v>207</v>
      </c>
      <c r="C198" s="358">
        <f t="shared" si="169"/>
        <v>0</v>
      </c>
      <c r="D198" s="417"/>
      <c r="E198" s="72"/>
      <c r="F198" s="137">
        <f t="shared" ref="F198:F202" si="202">D198+E198</f>
        <v>0</v>
      </c>
      <c r="G198" s="418"/>
      <c r="H198" s="72"/>
      <c r="I198" s="136">
        <f t="shared" ref="I198:I202" si="203">G198+H198</f>
        <v>0</v>
      </c>
      <c r="J198" s="417"/>
      <c r="K198" s="72"/>
      <c r="L198" s="137">
        <f t="shared" ref="L198:L202" si="204">J198+K198</f>
        <v>0</v>
      </c>
      <c r="M198" s="418"/>
      <c r="N198" s="72"/>
      <c r="O198" s="136">
        <f t="shared" ref="O198:O202" si="205">M198+N198</f>
        <v>0</v>
      </c>
      <c r="P198" s="419"/>
      <c r="Q198" s="311"/>
    </row>
    <row r="199" spans="1:17" ht="24" hidden="1" x14ac:dyDescent="0.25">
      <c r="A199" s="43">
        <v>5129</v>
      </c>
      <c r="B199" s="69" t="s">
        <v>208</v>
      </c>
      <c r="C199" s="358">
        <f t="shared" si="169"/>
        <v>0</v>
      </c>
      <c r="D199" s="417"/>
      <c r="E199" s="72"/>
      <c r="F199" s="137">
        <f t="shared" si="202"/>
        <v>0</v>
      </c>
      <c r="G199" s="418"/>
      <c r="H199" s="72"/>
      <c r="I199" s="136">
        <f t="shared" si="203"/>
        <v>0</v>
      </c>
      <c r="J199" s="417"/>
      <c r="K199" s="72"/>
      <c r="L199" s="137">
        <f t="shared" si="204"/>
        <v>0</v>
      </c>
      <c r="M199" s="418"/>
      <c r="N199" s="72"/>
      <c r="O199" s="136">
        <f t="shared" si="205"/>
        <v>0</v>
      </c>
      <c r="P199" s="419"/>
      <c r="Q199" s="311"/>
    </row>
    <row r="200" spans="1:17" hidden="1" x14ac:dyDescent="0.25">
      <c r="A200" s="138">
        <v>5130</v>
      </c>
      <c r="B200" s="69" t="s">
        <v>209</v>
      </c>
      <c r="C200" s="358">
        <f t="shared" si="169"/>
        <v>0</v>
      </c>
      <c r="D200" s="417"/>
      <c r="E200" s="72"/>
      <c r="F200" s="137">
        <f t="shared" si="202"/>
        <v>0</v>
      </c>
      <c r="G200" s="418"/>
      <c r="H200" s="72"/>
      <c r="I200" s="136">
        <f t="shared" si="203"/>
        <v>0</v>
      </c>
      <c r="J200" s="417"/>
      <c r="K200" s="72"/>
      <c r="L200" s="137">
        <f t="shared" si="204"/>
        <v>0</v>
      </c>
      <c r="M200" s="418"/>
      <c r="N200" s="72"/>
      <c r="O200" s="136">
        <f t="shared" si="205"/>
        <v>0</v>
      </c>
      <c r="P200" s="419"/>
      <c r="Q200" s="311"/>
    </row>
    <row r="201" spans="1:17" hidden="1" x14ac:dyDescent="0.25">
      <c r="A201" s="138">
        <v>5140</v>
      </c>
      <c r="B201" s="69" t="s">
        <v>210</v>
      </c>
      <c r="C201" s="358">
        <f t="shared" si="169"/>
        <v>0</v>
      </c>
      <c r="D201" s="417"/>
      <c r="E201" s="72"/>
      <c r="F201" s="137">
        <f t="shared" si="202"/>
        <v>0</v>
      </c>
      <c r="G201" s="418"/>
      <c r="H201" s="72"/>
      <c r="I201" s="136">
        <f t="shared" si="203"/>
        <v>0</v>
      </c>
      <c r="J201" s="417"/>
      <c r="K201" s="72"/>
      <c r="L201" s="137">
        <f t="shared" si="204"/>
        <v>0</v>
      </c>
      <c r="M201" s="418"/>
      <c r="N201" s="72"/>
      <c r="O201" s="136">
        <f t="shared" si="205"/>
        <v>0</v>
      </c>
      <c r="P201" s="419"/>
      <c r="Q201" s="311"/>
    </row>
    <row r="202" spans="1:17" ht="24" hidden="1" x14ac:dyDescent="0.25">
      <c r="A202" s="138">
        <v>5170</v>
      </c>
      <c r="B202" s="69" t="s">
        <v>211</v>
      </c>
      <c r="C202" s="358">
        <f t="shared" si="169"/>
        <v>0</v>
      </c>
      <c r="D202" s="417"/>
      <c r="E202" s="72"/>
      <c r="F202" s="137">
        <f t="shared" si="202"/>
        <v>0</v>
      </c>
      <c r="G202" s="418"/>
      <c r="H202" s="72"/>
      <c r="I202" s="136">
        <f t="shared" si="203"/>
        <v>0</v>
      </c>
      <c r="J202" s="417"/>
      <c r="K202" s="72"/>
      <c r="L202" s="137">
        <f t="shared" si="204"/>
        <v>0</v>
      </c>
      <c r="M202" s="418"/>
      <c r="N202" s="72"/>
      <c r="O202" s="136">
        <f t="shared" si="205"/>
        <v>0</v>
      </c>
      <c r="P202" s="419"/>
      <c r="Q202" s="311"/>
    </row>
    <row r="203" spans="1:17" hidden="1" x14ac:dyDescent="0.25">
      <c r="A203" s="55">
        <v>5200</v>
      </c>
      <c r="B203" s="127" t="s">
        <v>212</v>
      </c>
      <c r="C203" s="347">
        <f t="shared" si="169"/>
        <v>0</v>
      </c>
      <c r="D203" s="56">
        <f t="shared" ref="D203:E203" si="206">D204+D214+D215+D224+D225+D226+D228</f>
        <v>0</v>
      </c>
      <c r="E203" s="57">
        <f t="shared" si="206"/>
        <v>0</v>
      </c>
      <c r="F203" s="145">
        <f>F204+F214+F215+F224+F225+F226+F228</f>
        <v>0</v>
      </c>
      <c r="G203" s="412">
        <f t="shared" ref="G203:O203" si="207">G204+G214+G215+G224+G225+G226+G228</f>
        <v>0</v>
      </c>
      <c r="H203" s="57">
        <f t="shared" si="207"/>
        <v>0</v>
      </c>
      <c r="I203" s="144">
        <f t="shared" si="207"/>
        <v>0</v>
      </c>
      <c r="J203" s="56">
        <f t="shared" si="207"/>
        <v>0</v>
      </c>
      <c r="K203" s="57">
        <f t="shared" si="207"/>
        <v>0</v>
      </c>
      <c r="L203" s="145">
        <f t="shared" si="207"/>
        <v>0</v>
      </c>
      <c r="M203" s="412">
        <f t="shared" si="207"/>
        <v>0</v>
      </c>
      <c r="N203" s="57">
        <f t="shared" si="207"/>
        <v>0</v>
      </c>
      <c r="O203" s="144">
        <f t="shared" si="207"/>
        <v>0</v>
      </c>
      <c r="P203" s="430"/>
      <c r="Q203" s="311"/>
    </row>
    <row r="204" spans="1:17" hidden="1" x14ac:dyDescent="0.25">
      <c r="A204" s="129">
        <v>5210</v>
      </c>
      <c r="B204" s="93" t="s">
        <v>213</v>
      </c>
      <c r="C204" s="390">
        <f t="shared" si="169"/>
        <v>0</v>
      </c>
      <c r="D204" s="99">
        <f>SUM(D205:D213)</f>
        <v>0</v>
      </c>
      <c r="E204" s="100">
        <f>SUM(E205:E213)</f>
        <v>0</v>
      </c>
      <c r="F204" s="131">
        <f t="shared" ref="F204:N204" si="208">SUM(F205:F213)</f>
        <v>0</v>
      </c>
      <c r="G204" s="414">
        <f t="shared" si="208"/>
        <v>0</v>
      </c>
      <c r="H204" s="100">
        <f t="shared" si="208"/>
        <v>0</v>
      </c>
      <c r="I204" s="130">
        <f t="shared" si="208"/>
        <v>0</v>
      </c>
      <c r="J204" s="99">
        <f t="shared" si="208"/>
        <v>0</v>
      </c>
      <c r="K204" s="100">
        <f t="shared" si="208"/>
        <v>0</v>
      </c>
      <c r="L204" s="131">
        <f t="shared" si="208"/>
        <v>0</v>
      </c>
      <c r="M204" s="414">
        <f t="shared" si="208"/>
        <v>0</v>
      </c>
      <c r="N204" s="100">
        <f t="shared" si="208"/>
        <v>0</v>
      </c>
      <c r="O204" s="130">
        <f>SUM(O205:O213)</f>
        <v>0</v>
      </c>
      <c r="P204" s="423"/>
      <c r="Q204" s="311"/>
    </row>
    <row r="205" spans="1:17" hidden="1" x14ac:dyDescent="0.25">
      <c r="A205" s="37">
        <v>5211</v>
      </c>
      <c r="B205" s="63" t="s">
        <v>214</v>
      </c>
      <c r="C205" s="353">
        <f t="shared" si="169"/>
        <v>0</v>
      </c>
      <c r="D205" s="377"/>
      <c r="E205" s="66"/>
      <c r="F205" s="134">
        <f t="shared" ref="F205:F214" si="209">D205+E205</f>
        <v>0</v>
      </c>
      <c r="G205" s="376"/>
      <c r="H205" s="66"/>
      <c r="I205" s="133">
        <f t="shared" ref="I205:I214" si="210">G205+H205</f>
        <v>0</v>
      </c>
      <c r="J205" s="377"/>
      <c r="K205" s="66"/>
      <c r="L205" s="134">
        <f t="shared" ref="L205:L214" si="211">J205+K205</f>
        <v>0</v>
      </c>
      <c r="M205" s="376"/>
      <c r="N205" s="66"/>
      <c r="O205" s="133">
        <f t="shared" ref="O205:O214" si="212">M205+N205</f>
        <v>0</v>
      </c>
      <c r="P205" s="416"/>
      <c r="Q205" s="311"/>
    </row>
    <row r="206" spans="1:17" hidden="1" x14ac:dyDescent="0.25">
      <c r="A206" s="43">
        <v>5212</v>
      </c>
      <c r="B206" s="69" t="s">
        <v>215</v>
      </c>
      <c r="C206" s="358">
        <f t="shared" si="169"/>
        <v>0</v>
      </c>
      <c r="D206" s="417"/>
      <c r="E206" s="72"/>
      <c r="F206" s="137">
        <f t="shared" si="209"/>
        <v>0</v>
      </c>
      <c r="G206" s="418"/>
      <c r="H206" s="72"/>
      <c r="I206" s="136">
        <f t="shared" si="210"/>
        <v>0</v>
      </c>
      <c r="J206" s="417"/>
      <c r="K206" s="72"/>
      <c r="L206" s="137">
        <f t="shared" si="211"/>
        <v>0</v>
      </c>
      <c r="M206" s="418"/>
      <c r="N206" s="72"/>
      <c r="O206" s="136">
        <f t="shared" si="212"/>
        <v>0</v>
      </c>
      <c r="P206" s="419"/>
      <c r="Q206" s="311"/>
    </row>
    <row r="207" spans="1:17" hidden="1" x14ac:dyDescent="0.25">
      <c r="A207" s="43">
        <v>5213</v>
      </c>
      <c r="B207" s="69" t="s">
        <v>216</v>
      </c>
      <c r="C207" s="358">
        <f t="shared" si="169"/>
        <v>0</v>
      </c>
      <c r="D207" s="417"/>
      <c r="E207" s="72"/>
      <c r="F207" s="137">
        <f t="shared" si="209"/>
        <v>0</v>
      </c>
      <c r="G207" s="418"/>
      <c r="H207" s="72"/>
      <c r="I207" s="136">
        <f t="shared" si="210"/>
        <v>0</v>
      </c>
      <c r="J207" s="417"/>
      <c r="K207" s="72"/>
      <c r="L207" s="137">
        <f t="shared" si="211"/>
        <v>0</v>
      </c>
      <c r="M207" s="418"/>
      <c r="N207" s="72"/>
      <c r="O207" s="136">
        <f t="shared" si="212"/>
        <v>0</v>
      </c>
      <c r="P207" s="419"/>
      <c r="Q207" s="311"/>
    </row>
    <row r="208" spans="1:17" hidden="1" x14ac:dyDescent="0.25">
      <c r="A208" s="43">
        <v>5214</v>
      </c>
      <c r="B208" s="69" t="s">
        <v>217</v>
      </c>
      <c r="C208" s="358">
        <f t="shared" si="169"/>
        <v>0</v>
      </c>
      <c r="D208" s="417"/>
      <c r="E208" s="72"/>
      <c r="F208" s="137">
        <f t="shared" si="209"/>
        <v>0</v>
      </c>
      <c r="G208" s="418"/>
      <c r="H208" s="72"/>
      <c r="I208" s="136">
        <f t="shared" si="210"/>
        <v>0</v>
      </c>
      <c r="J208" s="417"/>
      <c r="K208" s="72"/>
      <c r="L208" s="137">
        <f t="shared" si="211"/>
        <v>0</v>
      </c>
      <c r="M208" s="418"/>
      <c r="N208" s="72"/>
      <c r="O208" s="136">
        <f t="shared" si="212"/>
        <v>0</v>
      </c>
      <c r="P208" s="419"/>
      <c r="Q208" s="311"/>
    </row>
    <row r="209" spans="1:17" hidden="1" x14ac:dyDescent="0.25">
      <c r="A209" s="43">
        <v>5215</v>
      </c>
      <c r="B209" s="69" t="s">
        <v>218</v>
      </c>
      <c r="C209" s="358">
        <f t="shared" si="169"/>
        <v>0</v>
      </c>
      <c r="D209" s="417"/>
      <c r="E209" s="72"/>
      <c r="F209" s="137">
        <f t="shared" si="209"/>
        <v>0</v>
      </c>
      <c r="G209" s="418"/>
      <c r="H209" s="72"/>
      <c r="I209" s="136">
        <f t="shared" si="210"/>
        <v>0</v>
      </c>
      <c r="J209" s="417"/>
      <c r="K209" s="72"/>
      <c r="L209" s="137">
        <f t="shared" si="211"/>
        <v>0</v>
      </c>
      <c r="M209" s="418"/>
      <c r="N209" s="72"/>
      <c r="O209" s="136">
        <f t="shared" si="212"/>
        <v>0</v>
      </c>
      <c r="P209" s="419"/>
      <c r="Q209" s="311"/>
    </row>
    <row r="210" spans="1:17" ht="24" hidden="1" x14ac:dyDescent="0.25">
      <c r="A210" s="43">
        <v>5216</v>
      </c>
      <c r="B210" s="69" t="s">
        <v>219</v>
      </c>
      <c r="C210" s="358">
        <f t="shared" si="169"/>
        <v>0</v>
      </c>
      <c r="D210" s="417"/>
      <c r="E210" s="72"/>
      <c r="F210" s="137">
        <f t="shared" si="209"/>
        <v>0</v>
      </c>
      <c r="G210" s="418"/>
      <c r="H210" s="72"/>
      <c r="I210" s="136">
        <f t="shared" si="210"/>
        <v>0</v>
      </c>
      <c r="J210" s="417"/>
      <c r="K210" s="72"/>
      <c r="L210" s="137">
        <f t="shared" si="211"/>
        <v>0</v>
      </c>
      <c r="M210" s="418"/>
      <c r="N210" s="72"/>
      <c r="O210" s="136">
        <f t="shared" si="212"/>
        <v>0</v>
      </c>
      <c r="P210" s="419"/>
      <c r="Q210" s="311"/>
    </row>
    <row r="211" spans="1:17" hidden="1" x14ac:dyDescent="0.25">
      <c r="A211" s="43">
        <v>5217</v>
      </c>
      <c r="B211" s="69" t="s">
        <v>220</v>
      </c>
      <c r="C211" s="358">
        <f t="shared" si="169"/>
        <v>0</v>
      </c>
      <c r="D211" s="417"/>
      <c r="E211" s="72"/>
      <c r="F211" s="137">
        <f t="shared" si="209"/>
        <v>0</v>
      </c>
      <c r="G211" s="418"/>
      <c r="H211" s="72"/>
      <c r="I211" s="136">
        <f t="shared" si="210"/>
        <v>0</v>
      </c>
      <c r="J211" s="417"/>
      <c r="K211" s="72"/>
      <c r="L211" s="137">
        <f t="shared" si="211"/>
        <v>0</v>
      </c>
      <c r="M211" s="418"/>
      <c r="N211" s="72"/>
      <c r="O211" s="136">
        <f t="shared" si="212"/>
        <v>0</v>
      </c>
      <c r="P211" s="419"/>
      <c r="Q211" s="311"/>
    </row>
    <row r="212" spans="1:17" hidden="1" x14ac:dyDescent="0.25">
      <c r="A212" s="43">
        <v>5218</v>
      </c>
      <c r="B212" s="69" t="s">
        <v>221</v>
      </c>
      <c r="C212" s="358">
        <f t="shared" si="169"/>
        <v>0</v>
      </c>
      <c r="D212" s="417"/>
      <c r="E212" s="72"/>
      <c r="F212" s="137">
        <f t="shared" si="209"/>
        <v>0</v>
      </c>
      <c r="G212" s="418"/>
      <c r="H212" s="72"/>
      <c r="I212" s="136">
        <f t="shared" si="210"/>
        <v>0</v>
      </c>
      <c r="J212" s="417"/>
      <c r="K212" s="72"/>
      <c r="L212" s="137">
        <f t="shared" si="211"/>
        <v>0</v>
      </c>
      <c r="M212" s="418"/>
      <c r="N212" s="72"/>
      <c r="O212" s="136">
        <f t="shared" si="212"/>
        <v>0</v>
      </c>
      <c r="P212" s="419"/>
      <c r="Q212" s="311"/>
    </row>
    <row r="213" spans="1:17" hidden="1" x14ac:dyDescent="0.25">
      <c r="A213" s="43">
        <v>5219</v>
      </c>
      <c r="B213" s="69" t="s">
        <v>222</v>
      </c>
      <c r="C213" s="358">
        <f t="shared" si="169"/>
        <v>0</v>
      </c>
      <c r="D213" s="417"/>
      <c r="E213" s="72"/>
      <c r="F213" s="137">
        <f t="shared" si="209"/>
        <v>0</v>
      </c>
      <c r="G213" s="418"/>
      <c r="H213" s="72"/>
      <c r="I213" s="136">
        <f t="shared" si="210"/>
        <v>0</v>
      </c>
      <c r="J213" s="417"/>
      <c r="K213" s="72"/>
      <c r="L213" s="137">
        <f t="shared" si="211"/>
        <v>0</v>
      </c>
      <c r="M213" s="418"/>
      <c r="N213" s="72"/>
      <c r="O213" s="136">
        <f t="shared" si="212"/>
        <v>0</v>
      </c>
      <c r="P213" s="419"/>
      <c r="Q213" s="311"/>
    </row>
    <row r="214" spans="1:17" ht="13.5" hidden="1" customHeight="1" x14ac:dyDescent="0.25">
      <c r="A214" s="138">
        <v>5220</v>
      </c>
      <c r="B214" s="69" t="s">
        <v>223</v>
      </c>
      <c r="C214" s="358">
        <f t="shared" si="169"/>
        <v>0</v>
      </c>
      <c r="D214" s="417"/>
      <c r="E214" s="72"/>
      <c r="F214" s="137">
        <f t="shared" si="209"/>
        <v>0</v>
      </c>
      <c r="G214" s="418"/>
      <c r="H214" s="72"/>
      <c r="I214" s="136">
        <f t="shared" si="210"/>
        <v>0</v>
      </c>
      <c r="J214" s="417"/>
      <c r="K214" s="72"/>
      <c r="L214" s="137">
        <f t="shared" si="211"/>
        <v>0</v>
      </c>
      <c r="M214" s="418"/>
      <c r="N214" s="72"/>
      <c r="O214" s="136">
        <f t="shared" si="212"/>
        <v>0</v>
      </c>
      <c r="P214" s="419"/>
      <c r="Q214" s="311"/>
    </row>
    <row r="215" spans="1:17" hidden="1" x14ac:dyDescent="0.25">
      <c r="A215" s="138">
        <v>5230</v>
      </c>
      <c r="B215" s="69" t="s">
        <v>224</v>
      </c>
      <c r="C215" s="358">
        <f t="shared" si="169"/>
        <v>0</v>
      </c>
      <c r="D215" s="70">
        <f t="shared" ref="D215:E215" si="213">SUM(D216:D223)</f>
        <v>0</v>
      </c>
      <c r="E215" s="135">
        <f t="shared" si="213"/>
        <v>0</v>
      </c>
      <c r="F215" s="140">
        <f>SUM(F216:F223)</f>
        <v>0</v>
      </c>
      <c r="G215" s="420">
        <f t="shared" ref="G215:N215" si="214">SUM(G216:G223)</f>
        <v>0</v>
      </c>
      <c r="H215" s="135">
        <f t="shared" si="214"/>
        <v>0</v>
      </c>
      <c r="I215" s="139">
        <f t="shared" si="214"/>
        <v>0</v>
      </c>
      <c r="J215" s="70">
        <f t="shared" si="214"/>
        <v>0</v>
      </c>
      <c r="K215" s="135">
        <f t="shared" si="214"/>
        <v>0</v>
      </c>
      <c r="L215" s="140">
        <f t="shared" si="214"/>
        <v>0</v>
      </c>
      <c r="M215" s="420">
        <f t="shared" si="214"/>
        <v>0</v>
      </c>
      <c r="N215" s="135">
        <f t="shared" si="214"/>
        <v>0</v>
      </c>
      <c r="O215" s="139">
        <f>SUM(O216:O223)</f>
        <v>0</v>
      </c>
      <c r="P215" s="419"/>
      <c r="Q215" s="311"/>
    </row>
    <row r="216" spans="1:17" hidden="1" x14ac:dyDescent="0.25">
      <c r="A216" s="43">
        <v>5231</v>
      </c>
      <c r="B216" s="69" t="s">
        <v>225</v>
      </c>
      <c r="C216" s="358">
        <f t="shared" si="169"/>
        <v>0</v>
      </c>
      <c r="D216" s="417"/>
      <c r="E216" s="72"/>
      <c r="F216" s="137">
        <f t="shared" ref="F216:F225" si="215">D216+E216</f>
        <v>0</v>
      </c>
      <c r="G216" s="418"/>
      <c r="H216" s="72"/>
      <c r="I216" s="136">
        <f t="shared" ref="I216:I225" si="216">G216+H216</f>
        <v>0</v>
      </c>
      <c r="J216" s="417"/>
      <c r="K216" s="72"/>
      <c r="L216" s="137">
        <f t="shared" ref="L216:L225" si="217">J216+K216</f>
        <v>0</v>
      </c>
      <c r="M216" s="418"/>
      <c r="N216" s="72"/>
      <c r="O216" s="136">
        <f t="shared" ref="O216:O225" si="218">M216+N216</f>
        <v>0</v>
      </c>
      <c r="P216" s="419"/>
      <c r="Q216" s="311"/>
    </row>
    <row r="217" spans="1:17" hidden="1" x14ac:dyDescent="0.25">
      <c r="A217" s="43">
        <v>5232</v>
      </c>
      <c r="B217" s="69" t="s">
        <v>226</v>
      </c>
      <c r="C217" s="358">
        <f t="shared" si="169"/>
        <v>0</v>
      </c>
      <c r="D217" s="417"/>
      <c r="E217" s="72"/>
      <c r="F217" s="137">
        <f t="shared" si="215"/>
        <v>0</v>
      </c>
      <c r="G217" s="418"/>
      <c r="H217" s="72"/>
      <c r="I217" s="136">
        <f t="shared" si="216"/>
        <v>0</v>
      </c>
      <c r="J217" s="417"/>
      <c r="K217" s="72"/>
      <c r="L217" s="137">
        <f t="shared" si="217"/>
        <v>0</v>
      </c>
      <c r="M217" s="418"/>
      <c r="N217" s="72"/>
      <c r="O217" s="136">
        <f t="shared" si="218"/>
        <v>0</v>
      </c>
      <c r="P217" s="419"/>
      <c r="Q217" s="311"/>
    </row>
    <row r="218" spans="1:17" hidden="1" x14ac:dyDescent="0.25">
      <c r="A218" s="43">
        <v>5233</v>
      </c>
      <c r="B218" s="69" t="s">
        <v>227</v>
      </c>
      <c r="C218" s="358">
        <f t="shared" si="169"/>
        <v>0</v>
      </c>
      <c r="D218" s="417"/>
      <c r="E218" s="72"/>
      <c r="F218" s="137">
        <f t="shared" si="215"/>
        <v>0</v>
      </c>
      <c r="G218" s="418"/>
      <c r="H218" s="72"/>
      <c r="I218" s="136">
        <f t="shared" si="216"/>
        <v>0</v>
      </c>
      <c r="J218" s="417"/>
      <c r="K218" s="72"/>
      <c r="L218" s="137">
        <f t="shared" si="217"/>
        <v>0</v>
      </c>
      <c r="M218" s="418"/>
      <c r="N218" s="72"/>
      <c r="O218" s="136">
        <f t="shared" si="218"/>
        <v>0</v>
      </c>
      <c r="P218" s="419"/>
      <c r="Q218" s="311"/>
    </row>
    <row r="219" spans="1:17" ht="24" hidden="1" x14ac:dyDescent="0.25">
      <c r="A219" s="43">
        <v>5234</v>
      </c>
      <c r="B219" s="69" t="s">
        <v>228</v>
      </c>
      <c r="C219" s="358">
        <f t="shared" si="169"/>
        <v>0</v>
      </c>
      <c r="D219" s="417"/>
      <c r="E219" s="72"/>
      <c r="F219" s="137">
        <f t="shared" si="215"/>
        <v>0</v>
      </c>
      <c r="G219" s="418"/>
      <c r="H219" s="72"/>
      <c r="I219" s="136">
        <f t="shared" si="216"/>
        <v>0</v>
      </c>
      <c r="J219" s="417"/>
      <c r="K219" s="72"/>
      <c r="L219" s="137">
        <f t="shared" si="217"/>
        <v>0</v>
      </c>
      <c r="M219" s="418"/>
      <c r="N219" s="72"/>
      <c r="O219" s="136">
        <f t="shared" si="218"/>
        <v>0</v>
      </c>
      <c r="P219" s="419"/>
      <c r="Q219" s="311"/>
    </row>
    <row r="220" spans="1:17" ht="14.25" hidden="1" customHeight="1" x14ac:dyDescent="0.25">
      <c r="A220" s="43">
        <v>5236</v>
      </c>
      <c r="B220" s="69" t="s">
        <v>229</v>
      </c>
      <c r="C220" s="358">
        <f t="shared" si="169"/>
        <v>0</v>
      </c>
      <c r="D220" s="417"/>
      <c r="E220" s="72"/>
      <c r="F220" s="137">
        <f t="shared" si="215"/>
        <v>0</v>
      </c>
      <c r="G220" s="418"/>
      <c r="H220" s="72"/>
      <c r="I220" s="136">
        <f t="shared" si="216"/>
        <v>0</v>
      </c>
      <c r="J220" s="417"/>
      <c r="K220" s="72"/>
      <c r="L220" s="137">
        <f t="shared" si="217"/>
        <v>0</v>
      </c>
      <c r="M220" s="418"/>
      <c r="N220" s="72"/>
      <c r="O220" s="136">
        <f t="shared" si="218"/>
        <v>0</v>
      </c>
      <c r="P220" s="419"/>
      <c r="Q220" s="311"/>
    </row>
    <row r="221" spans="1:17" ht="14.25" hidden="1" customHeight="1" x14ac:dyDescent="0.25">
      <c r="A221" s="43">
        <v>5237</v>
      </c>
      <c r="B221" s="69" t="s">
        <v>230</v>
      </c>
      <c r="C221" s="358">
        <f t="shared" si="169"/>
        <v>0</v>
      </c>
      <c r="D221" s="417"/>
      <c r="E221" s="72"/>
      <c r="F221" s="137">
        <f t="shared" si="215"/>
        <v>0</v>
      </c>
      <c r="G221" s="418"/>
      <c r="H221" s="72"/>
      <c r="I221" s="136">
        <f t="shared" si="216"/>
        <v>0</v>
      </c>
      <c r="J221" s="417"/>
      <c r="K221" s="72"/>
      <c r="L221" s="137">
        <f t="shared" si="217"/>
        <v>0</v>
      </c>
      <c r="M221" s="418"/>
      <c r="N221" s="72"/>
      <c r="O221" s="136">
        <f t="shared" si="218"/>
        <v>0</v>
      </c>
      <c r="P221" s="419"/>
      <c r="Q221" s="311"/>
    </row>
    <row r="222" spans="1:17" ht="24" hidden="1" x14ac:dyDescent="0.25">
      <c r="A222" s="43">
        <v>5238</v>
      </c>
      <c r="B222" s="69" t="s">
        <v>231</v>
      </c>
      <c r="C222" s="358">
        <f t="shared" si="169"/>
        <v>0</v>
      </c>
      <c r="D222" s="417"/>
      <c r="E222" s="72"/>
      <c r="F222" s="137">
        <f t="shared" si="215"/>
        <v>0</v>
      </c>
      <c r="G222" s="418"/>
      <c r="H222" s="72"/>
      <c r="I222" s="136">
        <f t="shared" si="216"/>
        <v>0</v>
      </c>
      <c r="J222" s="417"/>
      <c r="K222" s="72"/>
      <c r="L222" s="137">
        <f t="shared" si="217"/>
        <v>0</v>
      </c>
      <c r="M222" s="418"/>
      <c r="N222" s="72"/>
      <c r="O222" s="136">
        <f t="shared" si="218"/>
        <v>0</v>
      </c>
      <c r="P222" s="419"/>
      <c r="Q222" s="311"/>
    </row>
    <row r="223" spans="1:17" ht="24" hidden="1" x14ac:dyDescent="0.25">
      <c r="A223" s="43">
        <v>5239</v>
      </c>
      <c r="B223" s="69" t="s">
        <v>232</v>
      </c>
      <c r="C223" s="358">
        <f t="shared" si="169"/>
        <v>0</v>
      </c>
      <c r="D223" s="417"/>
      <c r="E223" s="72"/>
      <c r="F223" s="137">
        <f t="shared" si="215"/>
        <v>0</v>
      </c>
      <c r="G223" s="418"/>
      <c r="H223" s="72"/>
      <c r="I223" s="136">
        <f t="shared" si="216"/>
        <v>0</v>
      </c>
      <c r="J223" s="417"/>
      <c r="K223" s="72"/>
      <c r="L223" s="137">
        <f t="shared" si="217"/>
        <v>0</v>
      </c>
      <c r="M223" s="418"/>
      <c r="N223" s="72"/>
      <c r="O223" s="136">
        <f t="shared" si="218"/>
        <v>0</v>
      </c>
      <c r="P223" s="419"/>
      <c r="Q223" s="311"/>
    </row>
    <row r="224" spans="1:17" ht="24" hidden="1" x14ac:dyDescent="0.25">
      <c r="A224" s="138">
        <v>5240</v>
      </c>
      <c r="B224" s="69" t="s">
        <v>233</v>
      </c>
      <c r="C224" s="358">
        <f t="shared" si="169"/>
        <v>0</v>
      </c>
      <c r="D224" s="417"/>
      <c r="E224" s="72"/>
      <c r="F224" s="137">
        <f t="shared" si="215"/>
        <v>0</v>
      </c>
      <c r="G224" s="418"/>
      <c r="H224" s="72"/>
      <c r="I224" s="136">
        <f t="shared" si="216"/>
        <v>0</v>
      </c>
      <c r="J224" s="417"/>
      <c r="K224" s="72"/>
      <c r="L224" s="137">
        <f t="shared" si="217"/>
        <v>0</v>
      </c>
      <c r="M224" s="418"/>
      <c r="N224" s="72"/>
      <c r="O224" s="136">
        <f t="shared" si="218"/>
        <v>0</v>
      </c>
      <c r="P224" s="419"/>
      <c r="Q224" s="311"/>
    </row>
    <row r="225" spans="1:17" hidden="1" x14ac:dyDescent="0.25">
      <c r="A225" s="138">
        <v>5250</v>
      </c>
      <c r="B225" s="69" t="s">
        <v>234</v>
      </c>
      <c r="C225" s="358">
        <f t="shared" si="169"/>
        <v>0</v>
      </c>
      <c r="D225" s="417"/>
      <c r="E225" s="72"/>
      <c r="F225" s="137">
        <f t="shared" si="215"/>
        <v>0</v>
      </c>
      <c r="G225" s="418"/>
      <c r="H225" s="72"/>
      <c r="I225" s="136">
        <f t="shared" si="216"/>
        <v>0</v>
      </c>
      <c r="J225" s="417"/>
      <c r="K225" s="72"/>
      <c r="L225" s="137">
        <f t="shared" si="217"/>
        <v>0</v>
      </c>
      <c r="M225" s="418"/>
      <c r="N225" s="72"/>
      <c r="O225" s="136">
        <f t="shared" si="218"/>
        <v>0</v>
      </c>
      <c r="P225" s="419"/>
      <c r="Q225" s="311"/>
    </row>
    <row r="226" spans="1:17" hidden="1" x14ac:dyDescent="0.25">
      <c r="A226" s="138">
        <v>5260</v>
      </c>
      <c r="B226" s="69" t="s">
        <v>235</v>
      </c>
      <c r="C226" s="358">
        <f t="shared" si="169"/>
        <v>0</v>
      </c>
      <c r="D226" s="70">
        <f t="shared" ref="D226:E226" si="219">SUM(D227)</f>
        <v>0</v>
      </c>
      <c r="E226" s="135">
        <f t="shared" si="219"/>
        <v>0</v>
      </c>
      <c r="F226" s="140">
        <f>SUM(F227)</f>
        <v>0</v>
      </c>
      <c r="G226" s="420">
        <f t="shared" ref="G226:N226" si="220">SUM(G227)</f>
        <v>0</v>
      </c>
      <c r="H226" s="135">
        <f t="shared" si="220"/>
        <v>0</v>
      </c>
      <c r="I226" s="139">
        <f t="shared" si="220"/>
        <v>0</v>
      </c>
      <c r="J226" s="70">
        <f t="shared" si="220"/>
        <v>0</v>
      </c>
      <c r="K226" s="135">
        <f t="shared" si="220"/>
        <v>0</v>
      </c>
      <c r="L226" s="140">
        <f t="shared" si="220"/>
        <v>0</v>
      </c>
      <c r="M226" s="420">
        <f t="shared" si="220"/>
        <v>0</v>
      </c>
      <c r="N226" s="135">
        <f t="shared" si="220"/>
        <v>0</v>
      </c>
      <c r="O226" s="139">
        <f>SUM(O227)</f>
        <v>0</v>
      </c>
      <c r="P226" s="419"/>
      <c r="Q226" s="311"/>
    </row>
    <row r="227" spans="1:17" ht="24" hidden="1" x14ac:dyDescent="0.25">
      <c r="A227" s="43">
        <v>5269</v>
      </c>
      <c r="B227" s="69" t="s">
        <v>236</v>
      </c>
      <c r="C227" s="358">
        <f t="shared" si="169"/>
        <v>0</v>
      </c>
      <c r="D227" s="417"/>
      <c r="E227" s="72"/>
      <c r="F227" s="137">
        <f t="shared" ref="F227:F228" si="221">D227+E227</f>
        <v>0</v>
      </c>
      <c r="G227" s="418"/>
      <c r="H227" s="72"/>
      <c r="I227" s="136">
        <f t="shared" ref="I227:I228" si="222">G227+H227</f>
        <v>0</v>
      </c>
      <c r="J227" s="417"/>
      <c r="K227" s="72"/>
      <c r="L227" s="137">
        <f t="shared" ref="L227:L228" si="223">J227+K227</f>
        <v>0</v>
      </c>
      <c r="M227" s="418"/>
      <c r="N227" s="72"/>
      <c r="O227" s="136">
        <f t="shared" ref="O227:O228" si="224">M227+N227</f>
        <v>0</v>
      </c>
      <c r="P227" s="419"/>
      <c r="Q227" s="311"/>
    </row>
    <row r="228" spans="1:17" ht="24" hidden="1" x14ac:dyDescent="0.25">
      <c r="A228" s="129">
        <v>5270</v>
      </c>
      <c r="B228" s="93" t="s">
        <v>237</v>
      </c>
      <c r="C228" s="390">
        <f t="shared" si="169"/>
        <v>0</v>
      </c>
      <c r="D228" s="391"/>
      <c r="E228" s="141"/>
      <c r="F228" s="143">
        <f t="shared" si="221"/>
        <v>0</v>
      </c>
      <c r="G228" s="422"/>
      <c r="H228" s="141"/>
      <c r="I228" s="142">
        <f t="shared" si="222"/>
        <v>0</v>
      </c>
      <c r="J228" s="391"/>
      <c r="K228" s="141"/>
      <c r="L228" s="143">
        <f t="shared" si="223"/>
        <v>0</v>
      </c>
      <c r="M228" s="422"/>
      <c r="N228" s="141"/>
      <c r="O228" s="142">
        <f t="shared" si="224"/>
        <v>0</v>
      </c>
      <c r="P228" s="423"/>
      <c r="Q228" s="311"/>
    </row>
    <row r="229" spans="1:17" hidden="1" x14ac:dyDescent="0.25">
      <c r="A229" s="123">
        <v>6000</v>
      </c>
      <c r="B229" s="123" t="s">
        <v>238</v>
      </c>
      <c r="C229" s="409">
        <f t="shared" si="169"/>
        <v>0</v>
      </c>
      <c r="D229" s="124">
        <f t="shared" ref="D229:E229" si="225">D230+D250+D258</f>
        <v>0</v>
      </c>
      <c r="E229" s="125">
        <f t="shared" si="225"/>
        <v>0</v>
      </c>
      <c r="F229" s="126">
        <f>F230+F250+F258</f>
        <v>0</v>
      </c>
      <c r="G229" s="410">
        <f t="shared" ref="G229:N229" si="226">G230+G250+G258</f>
        <v>0</v>
      </c>
      <c r="H229" s="125">
        <f t="shared" si="226"/>
        <v>0</v>
      </c>
      <c r="I229" s="157">
        <f t="shared" si="226"/>
        <v>0</v>
      </c>
      <c r="J229" s="124">
        <f t="shared" si="226"/>
        <v>0</v>
      </c>
      <c r="K229" s="125">
        <f t="shared" si="226"/>
        <v>0</v>
      </c>
      <c r="L229" s="126">
        <f t="shared" si="226"/>
        <v>0</v>
      </c>
      <c r="M229" s="410">
        <f t="shared" si="226"/>
        <v>0</v>
      </c>
      <c r="N229" s="125">
        <f t="shared" si="226"/>
        <v>0</v>
      </c>
      <c r="O229" s="157">
        <f>O230+O250+O258</f>
        <v>0</v>
      </c>
      <c r="P229" s="506"/>
      <c r="Q229" s="311"/>
    </row>
    <row r="230" spans="1:17" ht="14.25" hidden="1" customHeight="1" x14ac:dyDescent="0.25">
      <c r="A230" s="84">
        <v>6200</v>
      </c>
      <c r="B230" s="158" t="s">
        <v>239</v>
      </c>
      <c r="C230" s="437">
        <f t="shared" si="169"/>
        <v>0</v>
      </c>
      <c r="D230" s="167">
        <f t="shared" ref="D230:E230" si="227">SUM(D231,D232,D234,D237,D243,D244,D245)</f>
        <v>0</v>
      </c>
      <c r="E230" s="168">
        <f t="shared" si="227"/>
        <v>0</v>
      </c>
      <c r="F230" s="128">
        <f>SUM(F231,F232,F234,F237,F243,F244,F245)</f>
        <v>0</v>
      </c>
      <c r="G230" s="438">
        <f t="shared" ref="G230:N230" si="228">SUM(G231,G232,G234,G237,G243,G244,G245)</f>
        <v>0</v>
      </c>
      <c r="H230" s="168">
        <f t="shared" si="228"/>
        <v>0</v>
      </c>
      <c r="I230" s="159">
        <f t="shared" si="228"/>
        <v>0</v>
      </c>
      <c r="J230" s="167">
        <f t="shared" si="228"/>
        <v>0</v>
      </c>
      <c r="K230" s="168">
        <f t="shared" si="228"/>
        <v>0</v>
      </c>
      <c r="L230" s="128">
        <f t="shared" si="228"/>
        <v>0</v>
      </c>
      <c r="M230" s="438">
        <f t="shared" si="228"/>
        <v>0</v>
      </c>
      <c r="N230" s="168">
        <f t="shared" si="228"/>
        <v>0</v>
      </c>
      <c r="O230" s="159">
        <f>SUM(O231,O232,O234,O237,O243,O244,O245)</f>
        <v>0</v>
      </c>
      <c r="P230" s="507"/>
      <c r="Q230" s="311"/>
    </row>
    <row r="231" spans="1:17" ht="24" hidden="1" x14ac:dyDescent="0.25">
      <c r="A231" s="315">
        <v>6220</v>
      </c>
      <c r="B231" s="63" t="s">
        <v>240</v>
      </c>
      <c r="C231" s="353">
        <f t="shared" si="169"/>
        <v>0</v>
      </c>
      <c r="D231" s="377"/>
      <c r="E231" s="66"/>
      <c r="F231" s="134">
        <f>D231+E231</f>
        <v>0</v>
      </c>
      <c r="G231" s="376"/>
      <c r="H231" s="66"/>
      <c r="I231" s="133">
        <f>G231+H231</f>
        <v>0</v>
      </c>
      <c r="J231" s="377"/>
      <c r="K231" s="66"/>
      <c r="L231" s="134">
        <f>J231+K231</f>
        <v>0</v>
      </c>
      <c r="M231" s="376"/>
      <c r="N231" s="66"/>
      <c r="O231" s="133">
        <f>M231+N231</f>
        <v>0</v>
      </c>
      <c r="P231" s="416"/>
      <c r="Q231" s="311"/>
    </row>
    <row r="232" spans="1:17" hidden="1" x14ac:dyDescent="0.25">
      <c r="A232" s="138">
        <v>6230</v>
      </c>
      <c r="B232" s="69" t="s">
        <v>241</v>
      </c>
      <c r="C232" s="358">
        <f t="shared" si="169"/>
        <v>0</v>
      </c>
      <c r="D232" s="70">
        <f t="shared" ref="D232:O232" si="229">SUM(D233)</f>
        <v>0</v>
      </c>
      <c r="E232" s="135">
        <f t="shared" si="229"/>
        <v>0</v>
      </c>
      <c r="F232" s="140">
        <f t="shared" si="229"/>
        <v>0</v>
      </c>
      <c r="G232" s="420">
        <f t="shared" si="229"/>
        <v>0</v>
      </c>
      <c r="H232" s="135">
        <f t="shared" si="229"/>
        <v>0</v>
      </c>
      <c r="I232" s="139">
        <f t="shared" si="229"/>
        <v>0</v>
      </c>
      <c r="J232" s="70">
        <f t="shared" si="229"/>
        <v>0</v>
      </c>
      <c r="K232" s="135">
        <f t="shared" si="229"/>
        <v>0</v>
      </c>
      <c r="L232" s="140">
        <f t="shared" si="229"/>
        <v>0</v>
      </c>
      <c r="M232" s="420">
        <f t="shared" si="229"/>
        <v>0</v>
      </c>
      <c r="N232" s="135">
        <f t="shared" si="229"/>
        <v>0</v>
      </c>
      <c r="O232" s="139">
        <f t="shared" si="229"/>
        <v>0</v>
      </c>
      <c r="P232" s="419"/>
      <c r="Q232" s="311"/>
    </row>
    <row r="233" spans="1:17" ht="24" hidden="1" x14ac:dyDescent="0.25">
      <c r="A233" s="43">
        <v>6239</v>
      </c>
      <c r="B233" s="63" t="s">
        <v>242</v>
      </c>
      <c r="C233" s="358">
        <f t="shared" si="169"/>
        <v>0</v>
      </c>
      <c r="D233" s="377"/>
      <c r="E233" s="66"/>
      <c r="F233" s="134">
        <f>D233+E233</f>
        <v>0</v>
      </c>
      <c r="G233" s="376"/>
      <c r="H233" s="66"/>
      <c r="I233" s="133">
        <f>G233+H233</f>
        <v>0</v>
      </c>
      <c r="J233" s="377"/>
      <c r="K233" s="66"/>
      <c r="L233" s="134">
        <f>J233+K233</f>
        <v>0</v>
      </c>
      <c r="M233" s="376"/>
      <c r="N233" s="66"/>
      <c r="O233" s="133">
        <f>M233+N233</f>
        <v>0</v>
      </c>
      <c r="P233" s="416"/>
      <c r="Q233" s="311"/>
    </row>
    <row r="234" spans="1:17" ht="24" hidden="1" x14ac:dyDescent="0.25">
      <c r="A234" s="138">
        <v>6240</v>
      </c>
      <c r="B234" s="69" t="s">
        <v>243</v>
      </c>
      <c r="C234" s="358">
        <f t="shared" si="169"/>
        <v>0</v>
      </c>
      <c r="D234" s="70">
        <f t="shared" ref="D234:E234" si="230">SUM(D235:D236)</f>
        <v>0</v>
      </c>
      <c r="E234" s="135">
        <f t="shared" si="230"/>
        <v>0</v>
      </c>
      <c r="F234" s="140">
        <f>SUM(F235:F236)</f>
        <v>0</v>
      </c>
      <c r="G234" s="420">
        <f t="shared" ref="G234:N234" si="231">SUM(G235:G236)</f>
        <v>0</v>
      </c>
      <c r="H234" s="135">
        <f t="shared" si="231"/>
        <v>0</v>
      </c>
      <c r="I234" s="139">
        <f t="shared" si="231"/>
        <v>0</v>
      </c>
      <c r="J234" s="70">
        <f t="shared" si="231"/>
        <v>0</v>
      </c>
      <c r="K234" s="135">
        <f t="shared" si="231"/>
        <v>0</v>
      </c>
      <c r="L234" s="140">
        <f t="shared" si="231"/>
        <v>0</v>
      </c>
      <c r="M234" s="420">
        <f t="shared" si="231"/>
        <v>0</v>
      </c>
      <c r="N234" s="135">
        <f t="shared" si="231"/>
        <v>0</v>
      </c>
      <c r="O234" s="139">
        <f>SUM(O235:O236)</f>
        <v>0</v>
      </c>
      <c r="P234" s="419"/>
      <c r="Q234" s="311"/>
    </row>
    <row r="235" spans="1:17" hidden="1" x14ac:dyDescent="0.25">
      <c r="A235" s="43">
        <v>6241</v>
      </c>
      <c r="B235" s="69" t="s">
        <v>244</v>
      </c>
      <c r="C235" s="358">
        <f t="shared" si="169"/>
        <v>0</v>
      </c>
      <c r="D235" s="417"/>
      <c r="E235" s="72"/>
      <c r="F235" s="137">
        <f t="shared" ref="F235:F236" si="232">D235+E235</f>
        <v>0</v>
      </c>
      <c r="G235" s="418"/>
      <c r="H235" s="72"/>
      <c r="I235" s="136">
        <f t="shared" ref="I235:I236" si="233">G235+H235</f>
        <v>0</v>
      </c>
      <c r="J235" s="417"/>
      <c r="K235" s="72"/>
      <c r="L235" s="137">
        <f t="shared" ref="L235:L236" si="234">J235+K235</f>
        <v>0</v>
      </c>
      <c r="M235" s="418"/>
      <c r="N235" s="72"/>
      <c r="O235" s="136">
        <f t="shared" ref="O235:O236" si="235">M235+N235</f>
        <v>0</v>
      </c>
      <c r="P235" s="419"/>
      <c r="Q235" s="311"/>
    </row>
    <row r="236" spans="1:17" hidden="1" x14ac:dyDescent="0.25">
      <c r="A236" s="43">
        <v>6242</v>
      </c>
      <c r="B236" s="69" t="s">
        <v>245</v>
      </c>
      <c r="C236" s="358">
        <f t="shared" si="169"/>
        <v>0</v>
      </c>
      <c r="D236" s="417"/>
      <c r="E236" s="72"/>
      <c r="F236" s="137">
        <f t="shared" si="232"/>
        <v>0</v>
      </c>
      <c r="G236" s="418"/>
      <c r="H236" s="72"/>
      <c r="I236" s="136">
        <f t="shared" si="233"/>
        <v>0</v>
      </c>
      <c r="J236" s="417"/>
      <c r="K236" s="72"/>
      <c r="L236" s="137">
        <f t="shared" si="234"/>
        <v>0</v>
      </c>
      <c r="M236" s="418"/>
      <c r="N236" s="72"/>
      <c r="O236" s="136">
        <f t="shared" si="235"/>
        <v>0</v>
      </c>
      <c r="P236" s="419"/>
      <c r="Q236" s="311"/>
    </row>
    <row r="237" spans="1:17" ht="25.5" hidden="1" customHeight="1" x14ac:dyDescent="0.25">
      <c r="A237" s="138">
        <v>6250</v>
      </c>
      <c r="B237" s="69" t="s">
        <v>246</v>
      </c>
      <c r="C237" s="358">
        <f t="shared" si="169"/>
        <v>0</v>
      </c>
      <c r="D237" s="70">
        <f t="shared" ref="D237:E237" si="236">SUM(D238:D242)</f>
        <v>0</v>
      </c>
      <c r="E237" s="135">
        <f t="shared" si="236"/>
        <v>0</v>
      </c>
      <c r="F237" s="140">
        <f>SUM(F238:F242)</f>
        <v>0</v>
      </c>
      <c r="G237" s="420">
        <f t="shared" ref="G237:N237" si="237">SUM(G238:G242)</f>
        <v>0</v>
      </c>
      <c r="H237" s="135">
        <f t="shared" si="237"/>
        <v>0</v>
      </c>
      <c r="I237" s="139">
        <f t="shared" si="237"/>
        <v>0</v>
      </c>
      <c r="J237" s="70">
        <f t="shared" si="237"/>
        <v>0</v>
      </c>
      <c r="K237" s="135">
        <f t="shared" si="237"/>
        <v>0</v>
      </c>
      <c r="L237" s="140">
        <f t="shared" si="237"/>
        <v>0</v>
      </c>
      <c r="M237" s="420">
        <f t="shared" si="237"/>
        <v>0</v>
      </c>
      <c r="N237" s="135">
        <f t="shared" si="237"/>
        <v>0</v>
      </c>
      <c r="O237" s="139">
        <f>SUM(O238:O242)</f>
        <v>0</v>
      </c>
      <c r="P237" s="419"/>
      <c r="Q237" s="311"/>
    </row>
    <row r="238" spans="1:17" ht="14.25" hidden="1" customHeight="1" x14ac:dyDescent="0.25">
      <c r="A238" s="43">
        <v>6252</v>
      </c>
      <c r="B238" s="69" t="s">
        <v>247</v>
      </c>
      <c r="C238" s="358">
        <f t="shared" si="169"/>
        <v>0</v>
      </c>
      <c r="D238" s="417"/>
      <c r="E238" s="72"/>
      <c r="F238" s="137">
        <f t="shared" ref="F238:F244" si="238">D238+E238</f>
        <v>0</v>
      </c>
      <c r="G238" s="418"/>
      <c r="H238" s="72"/>
      <c r="I238" s="136">
        <f t="shared" ref="I238:I244" si="239">G238+H238</f>
        <v>0</v>
      </c>
      <c r="J238" s="417"/>
      <c r="K238" s="72"/>
      <c r="L238" s="137">
        <f t="shared" ref="L238:L244" si="240">J238+K238</f>
        <v>0</v>
      </c>
      <c r="M238" s="418"/>
      <c r="N238" s="72"/>
      <c r="O238" s="136">
        <f t="shared" ref="O238:O244" si="241">M238+N238</f>
        <v>0</v>
      </c>
      <c r="P238" s="419"/>
      <c r="Q238" s="311"/>
    </row>
    <row r="239" spans="1:17" ht="14.25" hidden="1" customHeight="1" x14ac:dyDescent="0.25">
      <c r="A239" s="43">
        <v>6253</v>
      </c>
      <c r="B239" s="69" t="s">
        <v>248</v>
      </c>
      <c r="C239" s="358">
        <f t="shared" si="169"/>
        <v>0</v>
      </c>
      <c r="D239" s="417"/>
      <c r="E239" s="72"/>
      <c r="F239" s="137">
        <f t="shared" si="238"/>
        <v>0</v>
      </c>
      <c r="G239" s="418"/>
      <c r="H239" s="72"/>
      <c r="I239" s="136">
        <f t="shared" si="239"/>
        <v>0</v>
      </c>
      <c r="J239" s="417"/>
      <c r="K239" s="72"/>
      <c r="L239" s="137">
        <f t="shared" si="240"/>
        <v>0</v>
      </c>
      <c r="M239" s="418"/>
      <c r="N239" s="72"/>
      <c r="O239" s="136">
        <f t="shared" si="241"/>
        <v>0</v>
      </c>
      <c r="P239" s="419"/>
      <c r="Q239" s="311"/>
    </row>
    <row r="240" spans="1:17" ht="24" hidden="1" x14ac:dyDescent="0.25">
      <c r="A240" s="43">
        <v>6254</v>
      </c>
      <c r="B240" s="69" t="s">
        <v>249</v>
      </c>
      <c r="C240" s="358">
        <f t="shared" si="169"/>
        <v>0</v>
      </c>
      <c r="D240" s="417"/>
      <c r="E240" s="72"/>
      <c r="F240" s="137">
        <f t="shared" si="238"/>
        <v>0</v>
      </c>
      <c r="G240" s="418"/>
      <c r="H240" s="72"/>
      <c r="I240" s="136">
        <f t="shared" si="239"/>
        <v>0</v>
      </c>
      <c r="J240" s="417"/>
      <c r="K240" s="72"/>
      <c r="L240" s="137">
        <f t="shared" si="240"/>
        <v>0</v>
      </c>
      <c r="M240" s="418"/>
      <c r="N240" s="72"/>
      <c r="O240" s="136">
        <f t="shared" si="241"/>
        <v>0</v>
      </c>
      <c r="P240" s="419"/>
      <c r="Q240" s="311"/>
    </row>
    <row r="241" spans="1:17" ht="24" hidden="1" x14ac:dyDescent="0.25">
      <c r="A241" s="43">
        <v>6255</v>
      </c>
      <c r="B241" s="69" t="s">
        <v>250</v>
      </c>
      <c r="C241" s="358">
        <f t="shared" ref="C241:C295" si="242">SUM(F241,I241,L241,O241)</f>
        <v>0</v>
      </c>
      <c r="D241" s="417"/>
      <c r="E241" s="72"/>
      <c r="F241" s="137">
        <f t="shared" si="238"/>
        <v>0</v>
      </c>
      <c r="G241" s="418"/>
      <c r="H241" s="72"/>
      <c r="I241" s="136">
        <f t="shared" si="239"/>
        <v>0</v>
      </c>
      <c r="J241" s="417"/>
      <c r="K241" s="72"/>
      <c r="L241" s="137">
        <f t="shared" si="240"/>
        <v>0</v>
      </c>
      <c r="M241" s="418"/>
      <c r="N241" s="72"/>
      <c r="O241" s="136">
        <f t="shared" si="241"/>
        <v>0</v>
      </c>
      <c r="P241" s="419"/>
      <c r="Q241" s="311"/>
    </row>
    <row r="242" spans="1:17" hidden="1" x14ac:dyDescent="0.25">
      <c r="A242" s="43">
        <v>6259</v>
      </c>
      <c r="B242" s="69" t="s">
        <v>251</v>
      </c>
      <c r="C242" s="358">
        <f t="shared" si="242"/>
        <v>0</v>
      </c>
      <c r="D242" s="417"/>
      <c r="E242" s="72"/>
      <c r="F242" s="137">
        <f t="shared" si="238"/>
        <v>0</v>
      </c>
      <c r="G242" s="418"/>
      <c r="H242" s="72"/>
      <c r="I242" s="136">
        <f t="shared" si="239"/>
        <v>0</v>
      </c>
      <c r="J242" s="417"/>
      <c r="K242" s="72"/>
      <c r="L242" s="137">
        <f t="shared" si="240"/>
        <v>0</v>
      </c>
      <c r="M242" s="418"/>
      <c r="N242" s="72"/>
      <c r="O242" s="136">
        <f t="shared" si="241"/>
        <v>0</v>
      </c>
      <c r="P242" s="419"/>
      <c r="Q242" s="311"/>
    </row>
    <row r="243" spans="1:17" ht="24" hidden="1" x14ac:dyDescent="0.25">
      <c r="A243" s="138">
        <v>6260</v>
      </c>
      <c r="B243" s="69" t="s">
        <v>252</v>
      </c>
      <c r="C243" s="358">
        <f t="shared" si="242"/>
        <v>0</v>
      </c>
      <c r="D243" s="417"/>
      <c r="E243" s="72"/>
      <c r="F243" s="137">
        <f t="shared" si="238"/>
        <v>0</v>
      </c>
      <c r="G243" s="418"/>
      <c r="H243" s="72"/>
      <c r="I243" s="136">
        <f t="shared" si="239"/>
        <v>0</v>
      </c>
      <c r="J243" s="417"/>
      <c r="K243" s="72"/>
      <c r="L243" s="137">
        <f t="shared" si="240"/>
        <v>0</v>
      </c>
      <c r="M243" s="418"/>
      <c r="N243" s="72"/>
      <c r="O243" s="136">
        <f t="shared" si="241"/>
        <v>0</v>
      </c>
      <c r="P243" s="419"/>
      <c r="Q243" s="311"/>
    </row>
    <row r="244" spans="1:17" hidden="1" x14ac:dyDescent="0.25">
      <c r="A244" s="138">
        <v>6270</v>
      </c>
      <c r="B244" s="69" t="s">
        <v>253</v>
      </c>
      <c r="C244" s="358">
        <f t="shared" si="242"/>
        <v>0</v>
      </c>
      <c r="D244" s="417"/>
      <c r="E244" s="72"/>
      <c r="F244" s="137">
        <f t="shared" si="238"/>
        <v>0</v>
      </c>
      <c r="G244" s="418"/>
      <c r="H244" s="72"/>
      <c r="I244" s="136">
        <f t="shared" si="239"/>
        <v>0</v>
      </c>
      <c r="J244" s="417"/>
      <c r="K244" s="72"/>
      <c r="L244" s="137">
        <f t="shared" si="240"/>
        <v>0</v>
      </c>
      <c r="M244" s="418"/>
      <c r="N244" s="72"/>
      <c r="O244" s="136">
        <f t="shared" si="241"/>
        <v>0</v>
      </c>
      <c r="P244" s="419"/>
      <c r="Q244" s="311"/>
    </row>
    <row r="245" spans="1:17" ht="24" hidden="1" x14ac:dyDescent="0.25">
      <c r="A245" s="315">
        <v>6290</v>
      </c>
      <c r="B245" s="63" t="s">
        <v>254</v>
      </c>
      <c r="C245" s="432">
        <f t="shared" si="242"/>
        <v>0</v>
      </c>
      <c r="D245" s="64">
        <f t="shared" ref="D245:E245" si="243">SUM(D246:D249)</f>
        <v>0</v>
      </c>
      <c r="E245" s="132">
        <f t="shared" si="243"/>
        <v>0</v>
      </c>
      <c r="F245" s="146">
        <f>SUM(F246:F249)</f>
        <v>0</v>
      </c>
      <c r="G245" s="426">
        <f t="shared" ref="G245:O245" si="244">SUM(G246:G249)</f>
        <v>0</v>
      </c>
      <c r="H245" s="132">
        <f t="shared" si="244"/>
        <v>0</v>
      </c>
      <c r="I245" s="150">
        <f t="shared" si="244"/>
        <v>0</v>
      </c>
      <c r="J245" s="64">
        <f t="shared" si="244"/>
        <v>0</v>
      </c>
      <c r="K245" s="132">
        <f t="shared" si="244"/>
        <v>0</v>
      </c>
      <c r="L245" s="146">
        <f t="shared" si="244"/>
        <v>0</v>
      </c>
      <c r="M245" s="426">
        <f t="shared" si="244"/>
        <v>0</v>
      </c>
      <c r="N245" s="132">
        <f t="shared" si="244"/>
        <v>0</v>
      </c>
      <c r="O245" s="150">
        <f t="shared" si="244"/>
        <v>0</v>
      </c>
      <c r="P245" s="436"/>
      <c r="Q245" s="311"/>
    </row>
    <row r="246" spans="1:17" hidden="1" x14ac:dyDescent="0.25">
      <c r="A246" s="43">
        <v>6291</v>
      </c>
      <c r="B246" s="69" t="s">
        <v>255</v>
      </c>
      <c r="C246" s="358">
        <f t="shared" si="242"/>
        <v>0</v>
      </c>
      <c r="D246" s="417"/>
      <c r="E246" s="72"/>
      <c r="F246" s="137">
        <f t="shared" ref="F246:F249" si="245">D246+E246</f>
        <v>0</v>
      </c>
      <c r="G246" s="418"/>
      <c r="H246" s="72"/>
      <c r="I246" s="136">
        <f t="shared" ref="I246:I249" si="246">G246+H246</f>
        <v>0</v>
      </c>
      <c r="J246" s="417"/>
      <c r="K246" s="72"/>
      <c r="L246" s="137">
        <f t="shared" ref="L246:L249" si="247">J246+K246</f>
        <v>0</v>
      </c>
      <c r="M246" s="418"/>
      <c r="N246" s="72"/>
      <c r="O246" s="136">
        <f t="shared" ref="O246:O249" si="248">M246+N246</f>
        <v>0</v>
      </c>
      <c r="P246" s="419"/>
      <c r="Q246" s="311"/>
    </row>
    <row r="247" spans="1:17" hidden="1" x14ac:dyDescent="0.25">
      <c r="A247" s="43">
        <v>6292</v>
      </c>
      <c r="B247" s="69" t="s">
        <v>256</v>
      </c>
      <c r="C247" s="358">
        <f t="shared" si="242"/>
        <v>0</v>
      </c>
      <c r="D247" s="417"/>
      <c r="E247" s="72"/>
      <c r="F247" s="137">
        <f t="shared" si="245"/>
        <v>0</v>
      </c>
      <c r="G247" s="418"/>
      <c r="H247" s="72"/>
      <c r="I247" s="136">
        <f t="shared" si="246"/>
        <v>0</v>
      </c>
      <c r="J247" s="417"/>
      <c r="K247" s="72"/>
      <c r="L247" s="137">
        <f t="shared" si="247"/>
        <v>0</v>
      </c>
      <c r="M247" s="418"/>
      <c r="N247" s="72"/>
      <c r="O247" s="136">
        <f t="shared" si="248"/>
        <v>0</v>
      </c>
      <c r="P247" s="419"/>
      <c r="Q247" s="311"/>
    </row>
    <row r="248" spans="1:17" ht="72" hidden="1" x14ac:dyDescent="0.25">
      <c r="A248" s="43">
        <v>6296</v>
      </c>
      <c r="B248" s="69" t="s">
        <v>257</v>
      </c>
      <c r="C248" s="358">
        <f t="shared" si="242"/>
        <v>0</v>
      </c>
      <c r="D248" s="417"/>
      <c r="E248" s="72"/>
      <c r="F248" s="137">
        <f t="shared" si="245"/>
        <v>0</v>
      </c>
      <c r="G248" s="418"/>
      <c r="H248" s="72"/>
      <c r="I248" s="136">
        <f t="shared" si="246"/>
        <v>0</v>
      </c>
      <c r="J248" s="417"/>
      <c r="K248" s="72"/>
      <c r="L248" s="137">
        <f t="shared" si="247"/>
        <v>0</v>
      </c>
      <c r="M248" s="418"/>
      <c r="N248" s="72"/>
      <c r="O248" s="136">
        <f t="shared" si="248"/>
        <v>0</v>
      </c>
      <c r="P248" s="419"/>
      <c r="Q248" s="311"/>
    </row>
    <row r="249" spans="1:17" ht="39.75" hidden="1" customHeight="1" x14ac:dyDescent="0.25">
      <c r="A249" s="43">
        <v>6299</v>
      </c>
      <c r="B249" s="69" t="s">
        <v>258</v>
      </c>
      <c r="C249" s="358">
        <f t="shared" si="242"/>
        <v>0</v>
      </c>
      <c r="D249" s="417"/>
      <c r="E249" s="72"/>
      <c r="F249" s="137">
        <f t="shared" si="245"/>
        <v>0</v>
      </c>
      <c r="G249" s="418"/>
      <c r="H249" s="72"/>
      <c r="I249" s="136">
        <f t="shared" si="246"/>
        <v>0</v>
      </c>
      <c r="J249" s="417"/>
      <c r="K249" s="72"/>
      <c r="L249" s="137">
        <f t="shared" si="247"/>
        <v>0</v>
      </c>
      <c r="M249" s="418"/>
      <c r="N249" s="72"/>
      <c r="O249" s="136">
        <f t="shared" si="248"/>
        <v>0</v>
      </c>
      <c r="P249" s="419"/>
      <c r="Q249" s="311"/>
    </row>
    <row r="250" spans="1:17" hidden="1" x14ac:dyDescent="0.25">
      <c r="A250" s="55">
        <v>6300</v>
      </c>
      <c r="B250" s="127" t="s">
        <v>259</v>
      </c>
      <c r="C250" s="347">
        <f t="shared" si="242"/>
        <v>0</v>
      </c>
      <c r="D250" s="56">
        <f t="shared" ref="D250:E250" si="249">SUM(D251,D256,D257)</f>
        <v>0</v>
      </c>
      <c r="E250" s="57">
        <f t="shared" si="249"/>
        <v>0</v>
      </c>
      <c r="F250" s="145">
        <f>SUM(F251,F256,F257)</f>
        <v>0</v>
      </c>
      <c r="G250" s="412">
        <f t="shared" ref="G250:O250" si="250">SUM(G251,G256,G257)</f>
        <v>0</v>
      </c>
      <c r="H250" s="57">
        <f t="shared" si="250"/>
        <v>0</v>
      </c>
      <c r="I250" s="144">
        <f t="shared" si="250"/>
        <v>0</v>
      </c>
      <c r="J250" s="56">
        <f t="shared" si="250"/>
        <v>0</v>
      </c>
      <c r="K250" s="57">
        <f t="shared" si="250"/>
        <v>0</v>
      </c>
      <c r="L250" s="145">
        <f t="shared" si="250"/>
        <v>0</v>
      </c>
      <c r="M250" s="412">
        <f t="shared" si="250"/>
        <v>0</v>
      </c>
      <c r="N250" s="57">
        <f t="shared" si="250"/>
        <v>0</v>
      </c>
      <c r="O250" s="144">
        <f t="shared" si="250"/>
        <v>0</v>
      </c>
      <c r="P250" s="508"/>
      <c r="Q250" s="311"/>
    </row>
    <row r="251" spans="1:17" ht="24" hidden="1" x14ac:dyDescent="0.25">
      <c r="A251" s="315">
        <v>6320</v>
      </c>
      <c r="B251" s="63" t="s">
        <v>260</v>
      </c>
      <c r="C251" s="432">
        <f t="shared" si="242"/>
        <v>0</v>
      </c>
      <c r="D251" s="64">
        <f t="shared" ref="D251:E251" si="251">SUM(D252:D255)</f>
        <v>0</v>
      </c>
      <c r="E251" s="132">
        <f t="shared" si="251"/>
        <v>0</v>
      </c>
      <c r="F251" s="146">
        <f>SUM(F252:F255)</f>
        <v>0</v>
      </c>
      <c r="G251" s="426">
        <f t="shared" ref="G251:O251" si="252">SUM(G252:G255)</f>
        <v>0</v>
      </c>
      <c r="H251" s="132">
        <f t="shared" si="252"/>
        <v>0</v>
      </c>
      <c r="I251" s="150">
        <f t="shared" si="252"/>
        <v>0</v>
      </c>
      <c r="J251" s="64">
        <f t="shared" si="252"/>
        <v>0</v>
      </c>
      <c r="K251" s="132">
        <f t="shared" si="252"/>
        <v>0</v>
      </c>
      <c r="L251" s="146">
        <f t="shared" si="252"/>
        <v>0</v>
      </c>
      <c r="M251" s="426">
        <f t="shared" si="252"/>
        <v>0</v>
      </c>
      <c r="N251" s="132">
        <f t="shared" si="252"/>
        <v>0</v>
      </c>
      <c r="O251" s="150">
        <f t="shared" si="252"/>
        <v>0</v>
      </c>
      <c r="P251" s="416"/>
      <c r="Q251" s="311"/>
    </row>
    <row r="252" spans="1:17" hidden="1" x14ac:dyDescent="0.25">
      <c r="A252" s="43">
        <v>6322</v>
      </c>
      <c r="B252" s="69" t="s">
        <v>261</v>
      </c>
      <c r="C252" s="358">
        <f t="shared" si="242"/>
        <v>0</v>
      </c>
      <c r="D252" s="417"/>
      <c r="E252" s="72"/>
      <c r="F252" s="137">
        <f t="shared" ref="F252:F257" si="253">D252+E252</f>
        <v>0</v>
      </c>
      <c r="G252" s="418"/>
      <c r="H252" s="72"/>
      <c r="I252" s="136">
        <f t="shared" ref="I252:I257" si="254">G252+H252</f>
        <v>0</v>
      </c>
      <c r="J252" s="417"/>
      <c r="K252" s="72"/>
      <c r="L252" s="137">
        <f t="shared" ref="L252:L257" si="255">J252+K252</f>
        <v>0</v>
      </c>
      <c r="M252" s="418"/>
      <c r="N252" s="72"/>
      <c r="O252" s="136">
        <f t="shared" ref="O252:O257" si="256">M252+N252</f>
        <v>0</v>
      </c>
      <c r="P252" s="419"/>
      <c r="Q252" s="311"/>
    </row>
    <row r="253" spans="1:17" ht="24" hidden="1" x14ac:dyDescent="0.25">
      <c r="A253" s="43">
        <v>6323</v>
      </c>
      <c r="B253" s="69" t="s">
        <v>262</v>
      </c>
      <c r="C253" s="358">
        <f t="shared" si="242"/>
        <v>0</v>
      </c>
      <c r="D253" s="417"/>
      <c r="E253" s="72"/>
      <c r="F253" s="137">
        <f t="shared" si="253"/>
        <v>0</v>
      </c>
      <c r="G253" s="418"/>
      <c r="H253" s="72"/>
      <c r="I253" s="136">
        <f t="shared" si="254"/>
        <v>0</v>
      </c>
      <c r="J253" s="417"/>
      <c r="K253" s="72"/>
      <c r="L253" s="137">
        <f t="shared" si="255"/>
        <v>0</v>
      </c>
      <c r="M253" s="418"/>
      <c r="N253" s="72"/>
      <c r="O253" s="136">
        <f t="shared" si="256"/>
        <v>0</v>
      </c>
      <c r="P253" s="419"/>
      <c r="Q253" s="311"/>
    </row>
    <row r="254" spans="1:17" ht="24" hidden="1" x14ac:dyDescent="0.25">
      <c r="A254" s="43">
        <v>6324</v>
      </c>
      <c r="B254" s="69" t="s">
        <v>263</v>
      </c>
      <c r="C254" s="358">
        <f t="shared" si="242"/>
        <v>0</v>
      </c>
      <c r="D254" s="417"/>
      <c r="E254" s="72"/>
      <c r="F254" s="137">
        <f t="shared" si="253"/>
        <v>0</v>
      </c>
      <c r="G254" s="418"/>
      <c r="H254" s="72"/>
      <c r="I254" s="136">
        <f t="shared" si="254"/>
        <v>0</v>
      </c>
      <c r="J254" s="417"/>
      <c r="K254" s="72"/>
      <c r="L254" s="137">
        <f t="shared" si="255"/>
        <v>0</v>
      </c>
      <c r="M254" s="418"/>
      <c r="N254" s="72"/>
      <c r="O254" s="136">
        <f t="shared" si="256"/>
        <v>0</v>
      </c>
      <c r="P254" s="419"/>
      <c r="Q254" s="311"/>
    </row>
    <row r="255" spans="1:17" hidden="1" x14ac:dyDescent="0.25">
      <c r="A255" s="37">
        <v>6329</v>
      </c>
      <c r="B255" s="63" t="s">
        <v>264</v>
      </c>
      <c r="C255" s="353">
        <f t="shared" si="242"/>
        <v>0</v>
      </c>
      <c r="D255" s="377"/>
      <c r="E255" s="66"/>
      <c r="F255" s="134">
        <f t="shared" si="253"/>
        <v>0</v>
      </c>
      <c r="G255" s="376"/>
      <c r="H255" s="66"/>
      <c r="I255" s="133">
        <f t="shared" si="254"/>
        <v>0</v>
      </c>
      <c r="J255" s="377"/>
      <c r="K255" s="66"/>
      <c r="L255" s="134">
        <f t="shared" si="255"/>
        <v>0</v>
      </c>
      <c r="M255" s="376"/>
      <c r="N255" s="66"/>
      <c r="O255" s="133">
        <f t="shared" si="256"/>
        <v>0</v>
      </c>
      <c r="P255" s="416"/>
      <c r="Q255" s="311"/>
    </row>
    <row r="256" spans="1:17" ht="24" hidden="1" x14ac:dyDescent="0.25">
      <c r="A256" s="174">
        <v>6330</v>
      </c>
      <c r="B256" s="175" t="s">
        <v>265</v>
      </c>
      <c r="C256" s="432">
        <f t="shared" si="242"/>
        <v>0</v>
      </c>
      <c r="D256" s="434"/>
      <c r="E256" s="164"/>
      <c r="F256" s="166">
        <f t="shared" si="253"/>
        <v>0</v>
      </c>
      <c r="G256" s="435"/>
      <c r="H256" s="164"/>
      <c r="I256" s="165">
        <f t="shared" si="254"/>
        <v>0</v>
      </c>
      <c r="J256" s="434"/>
      <c r="K256" s="164"/>
      <c r="L256" s="166">
        <f t="shared" si="255"/>
        <v>0</v>
      </c>
      <c r="M256" s="435"/>
      <c r="N256" s="164"/>
      <c r="O256" s="165">
        <f t="shared" si="256"/>
        <v>0</v>
      </c>
      <c r="P256" s="436"/>
      <c r="Q256" s="311"/>
    </row>
    <row r="257" spans="1:17" hidden="1" x14ac:dyDescent="0.25">
      <c r="A257" s="138">
        <v>6360</v>
      </c>
      <c r="B257" s="69" t="s">
        <v>266</v>
      </c>
      <c r="C257" s="358">
        <f t="shared" si="242"/>
        <v>0</v>
      </c>
      <c r="D257" s="417"/>
      <c r="E257" s="72"/>
      <c r="F257" s="137">
        <f t="shared" si="253"/>
        <v>0</v>
      </c>
      <c r="G257" s="418"/>
      <c r="H257" s="72"/>
      <c r="I257" s="136">
        <f t="shared" si="254"/>
        <v>0</v>
      </c>
      <c r="J257" s="417"/>
      <c r="K257" s="72"/>
      <c r="L257" s="137">
        <f t="shared" si="255"/>
        <v>0</v>
      </c>
      <c r="M257" s="418"/>
      <c r="N257" s="72"/>
      <c r="O257" s="136">
        <f t="shared" si="256"/>
        <v>0</v>
      </c>
      <c r="P257" s="419"/>
      <c r="Q257" s="311"/>
    </row>
    <row r="258" spans="1:17" ht="36" hidden="1" x14ac:dyDescent="0.25">
      <c r="A258" s="55">
        <v>6400</v>
      </c>
      <c r="B258" s="127" t="s">
        <v>267</v>
      </c>
      <c r="C258" s="347">
        <f t="shared" si="242"/>
        <v>0</v>
      </c>
      <c r="D258" s="56">
        <f t="shared" ref="D258:E258" si="257">SUM(D259,D263)</f>
        <v>0</v>
      </c>
      <c r="E258" s="57">
        <f t="shared" si="257"/>
        <v>0</v>
      </c>
      <c r="F258" s="145">
        <f>SUM(F259,F263)</f>
        <v>0</v>
      </c>
      <c r="G258" s="412">
        <f t="shared" ref="G258:O258" si="258">SUM(G259,G263)</f>
        <v>0</v>
      </c>
      <c r="H258" s="57">
        <f t="shared" si="258"/>
        <v>0</v>
      </c>
      <c r="I258" s="144">
        <f t="shared" si="258"/>
        <v>0</v>
      </c>
      <c r="J258" s="56">
        <f t="shared" si="258"/>
        <v>0</v>
      </c>
      <c r="K258" s="57">
        <f t="shared" si="258"/>
        <v>0</v>
      </c>
      <c r="L258" s="145">
        <f t="shared" si="258"/>
        <v>0</v>
      </c>
      <c r="M258" s="412">
        <f t="shared" si="258"/>
        <v>0</v>
      </c>
      <c r="N258" s="57">
        <f t="shared" si="258"/>
        <v>0</v>
      </c>
      <c r="O258" s="144">
        <f t="shared" si="258"/>
        <v>0</v>
      </c>
      <c r="P258" s="508"/>
      <c r="Q258" s="311"/>
    </row>
    <row r="259" spans="1:17" ht="24" hidden="1" x14ac:dyDescent="0.25">
      <c r="A259" s="315">
        <v>6410</v>
      </c>
      <c r="B259" s="63" t="s">
        <v>268</v>
      </c>
      <c r="C259" s="353">
        <f t="shared" si="242"/>
        <v>0</v>
      </c>
      <c r="D259" s="64">
        <f t="shared" ref="D259:E259" si="259">SUM(D260:D262)</f>
        <v>0</v>
      </c>
      <c r="E259" s="132">
        <f t="shared" si="259"/>
        <v>0</v>
      </c>
      <c r="F259" s="146">
        <f>SUM(F260:F262)</f>
        <v>0</v>
      </c>
      <c r="G259" s="426">
        <f t="shared" ref="G259:O259" si="260">SUM(G260:G262)</f>
        <v>0</v>
      </c>
      <c r="H259" s="132">
        <f t="shared" si="260"/>
        <v>0</v>
      </c>
      <c r="I259" s="150">
        <f t="shared" si="260"/>
        <v>0</v>
      </c>
      <c r="J259" s="64">
        <f t="shared" si="260"/>
        <v>0</v>
      </c>
      <c r="K259" s="132">
        <f t="shared" si="260"/>
        <v>0</v>
      </c>
      <c r="L259" s="146">
        <f t="shared" si="260"/>
        <v>0</v>
      </c>
      <c r="M259" s="426">
        <f t="shared" si="260"/>
        <v>0</v>
      </c>
      <c r="N259" s="132">
        <f t="shared" si="260"/>
        <v>0</v>
      </c>
      <c r="O259" s="154">
        <f t="shared" si="260"/>
        <v>0</v>
      </c>
      <c r="P259" s="450"/>
      <c r="Q259" s="311"/>
    </row>
    <row r="260" spans="1:17" hidden="1" x14ac:dyDescent="0.25">
      <c r="A260" s="43">
        <v>6411</v>
      </c>
      <c r="B260" s="148" t="s">
        <v>269</v>
      </c>
      <c r="C260" s="358">
        <f t="shared" si="242"/>
        <v>0</v>
      </c>
      <c r="D260" s="417"/>
      <c r="E260" s="72"/>
      <c r="F260" s="137">
        <f t="shared" ref="F260:F262" si="261">D260+E260</f>
        <v>0</v>
      </c>
      <c r="G260" s="418"/>
      <c r="H260" s="72"/>
      <c r="I260" s="136">
        <f t="shared" ref="I260:I262" si="262">G260+H260</f>
        <v>0</v>
      </c>
      <c r="J260" s="417"/>
      <c r="K260" s="72"/>
      <c r="L260" s="137">
        <f t="shared" ref="L260:L262" si="263">J260+K260</f>
        <v>0</v>
      </c>
      <c r="M260" s="418"/>
      <c r="N260" s="72"/>
      <c r="O260" s="136">
        <f t="shared" ref="O260:O262" si="264">M260+N260</f>
        <v>0</v>
      </c>
      <c r="P260" s="419"/>
      <c r="Q260" s="311"/>
    </row>
    <row r="261" spans="1:17" ht="36" hidden="1" x14ac:dyDescent="0.25">
      <c r="A261" s="43">
        <v>6412</v>
      </c>
      <c r="B261" s="69" t="s">
        <v>270</v>
      </c>
      <c r="C261" s="358">
        <f t="shared" si="242"/>
        <v>0</v>
      </c>
      <c r="D261" s="417"/>
      <c r="E261" s="72"/>
      <c r="F261" s="137">
        <f t="shared" si="261"/>
        <v>0</v>
      </c>
      <c r="G261" s="418"/>
      <c r="H261" s="72"/>
      <c r="I261" s="136">
        <f t="shared" si="262"/>
        <v>0</v>
      </c>
      <c r="J261" s="417"/>
      <c r="K261" s="72"/>
      <c r="L261" s="137">
        <f t="shared" si="263"/>
        <v>0</v>
      </c>
      <c r="M261" s="418"/>
      <c r="N261" s="72"/>
      <c r="O261" s="136">
        <f t="shared" si="264"/>
        <v>0</v>
      </c>
      <c r="P261" s="419"/>
      <c r="Q261" s="311"/>
    </row>
    <row r="262" spans="1:17" ht="36" hidden="1" x14ac:dyDescent="0.25">
      <c r="A262" s="43">
        <v>6419</v>
      </c>
      <c r="B262" s="69" t="s">
        <v>271</v>
      </c>
      <c r="C262" s="358">
        <f t="shared" si="242"/>
        <v>0</v>
      </c>
      <c r="D262" s="417"/>
      <c r="E262" s="72"/>
      <c r="F262" s="137">
        <f t="shared" si="261"/>
        <v>0</v>
      </c>
      <c r="G262" s="418"/>
      <c r="H262" s="72"/>
      <c r="I262" s="136">
        <f t="shared" si="262"/>
        <v>0</v>
      </c>
      <c r="J262" s="417"/>
      <c r="K262" s="72"/>
      <c r="L262" s="137">
        <f t="shared" si="263"/>
        <v>0</v>
      </c>
      <c r="M262" s="418"/>
      <c r="N262" s="72"/>
      <c r="O262" s="136">
        <f t="shared" si="264"/>
        <v>0</v>
      </c>
      <c r="P262" s="419"/>
      <c r="Q262" s="311"/>
    </row>
    <row r="263" spans="1:17" ht="36" hidden="1" x14ac:dyDescent="0.25">
      <c r="A263" s="138">
        <v>6420</v>
      </c>
      <c r="B263" s="69" t="s">
        <v>272</v>
      </c>
      <c r="C263" s="358">
        <f t="shared" si="242"/>
        <v>0</v>
      </c>
      <c r="D263" s="70">
        <f t="shared" ref="D263:E263" si="265">SUM(D264:D267)</f>
        <v>0</v>
      </c>
      <c r="E263" s="135">
        <f t="shared" si="265"/>
        <v>0</v>
      </c>
      <c r="F263" s="140">
        <f>SUM(F264:F267)</f>
        <v>0</v>
      </c>
      <c r="G263" s="420">
        <f t="shared" ref="G263:N263" si="266">SUM(G264:G267)</f>
        <v>0</v>
      </c>
      <c r="H263" s="135">
        <f t="shared" si="266"/>
        <v>0</v>
      </c>
      <c r="I263" s="139">
        <f t="shared" si="266"/>
        <v>0</v>
      </c>
      <c r="J263" s="70">
        <f t="shared" si="266"/>
        <v>0</v>
      </c>
      <c r="K263" s="135">
        <f t="shared" si="266"/>
        <v>0</v>
      </c>
      <c r="L263" s="140">
        <f t="shared" si="266"/>
        <v>0</v>
      </c>
      <c r="M263" s="420">
        <f t="shared" si="266"/>
        <v>0</v>
      </c>
      <c r="N263" s="135">
        <f t="shared" si="266"/>
        <v>0</v>
      </c>
      <c r="O263" s="139">
        <f>SUM(O264:O267)</f>
        <v>0</v>
      </c>
      <c r="P263" s="419"/>
      <c r="Q263" s="311"/>
    </row>
    <row r="264" spans="1:17" hidden="1" x14ac:dyDescent="0.25">
      <c r="A264" s="43">
        <v>6421</v>
      </c>
      <c r="B264" s="69" t="s">
        <v>273</v>
      </c>
      <c r="C264" s="358">
        <f t="shared" si="242"/>
        <v>0</v>
      </c>
      <c r="D264" s="417"/>
      <c r="E264" s="72"/>
      <c r="F264" s="137">
        <f t="shared" ref="F264:F267" si="267">D264+E264</f>
        <v>0</v>
      </c>
      <c r="G264" s="418"/>
      <c r="H264" s="72"/>
      <c r="I264" s="136">
        <f t="shared" ref="I264:I267" si="268">G264+H264</f>
        <v>0</v>
      </c>
      <c r="J264" s="417"/>
      <c r="K264" s="72"/>
      <c r="L264" s="137">
        <f t="shared" ref="L264:L267" si="269">J264+K264</f>
        <v>0</v>
      </c>
      <c r="M264" s="418"/>
      <c r="N264" s="72"/>
      <c r="O264" s="136">
        <f t="shared" ref="O264:O267" si="270">M264+N264</f>
        <v>0</v>
      </c>
      <c r="P264" s="419"/>
      <c r="Q264" s="311"/>
    </row>
    <row r="265" spans="1:17" hidden="1" x14ac:dyDescent="0.25">
      <c r="A265" s="43">
        <v>6422</v>
      </c>
      <c r="B265" s="69" t="s">
        <v>274</v>
      </c>
      <c r="C265" s="358">
        <f t="shared" si="242"/>
        <v>0</v>
      </c>
      <c r="D265" s="417"/>
      <c r="E265" s="72"/>
      <c r="F265" s="137">
        <f t="shared" si="267"/>
        <v>0</v>
      </c>
      <c r="G265" s="418"/>
      <c r="H265" s="72"/>
      <c r="I265" s="136">
        <f t="shared" si="268"/>
        <v>0</v>
      </c>
      <c r="J265" s="417"/>
      <c r="K265" s="72"/>
      <c r="L265" s="137">
        <f t="shared" si="269"/>
        <v>0</v>
      </c>
      <c r="M265" s="418"/>
      <c r="N265" s="72"/>
      <c r="O265" s="136">
        <f t="shared" si="270"/>
        <v>0</v>
      </c>
      <c r="P265" s="419"/>
      <c r="Q265" s="311"/>
    </row>
    <row r="266" spans="1:17" ht="24" hidden="1" x14ac:dyDescent="0.25">
      <c r="A266" s="43">
        <v>6423</v>
      </c>
      <c r="B266" s="69" t="s">
        <v>275</v>
      </c>
      <c r="C266" s="358">
        <f t="shared" si="242"/>
        <v>0</v>
      </c>
      <c r="D266" s="417"/>
      <c r="E266" s="72"/>
      <c r="F266" s="137">
        <f t="shared" si="267"/>
        <v>0</v>
      </c>
      <c r="G266" s="418"/>
      <c r="H266" s="72"/>
      <c r="I266" s="136">
        <f t="shared" si="268"/>
        <v>0</v>
      </c>
      <c r="J266" s="417"/>
      <c r="K266" s="72"/>
      <c r="L266" s="137">
        <f t="shared" si="269"/>
        <v>0</v>
      </c>
      <c r="M266" s="418"/>
      <c r="N266" s="72"/>
      <c r="O266" s="136">
        <f t="shared" si="270"/>
        <v>0</v>
      </c>
      <c r="P266" s="419"/>
      <c r="Q266" s="311"/>
    </row>
    <row r="267" spans="1:17" ht="36" hidden="1" x14ac:dyDescent="0.25">
      <c r="A267" s="43">
        <v>6424</v>
      </c>
      <c r="B267" s="69" t="s">
        <v>276</v>
      </c>
      <c r="C267" s="358">
        <f t="shared" si="242"/>
        <v>0</v>
      </c>
      <c r="D267" s="417"/>
      <c r="E267" s="72"/>
      <c r="F267" s="137">
        <f t="shared" si="267"/>
        <v>0</v>
      </c>
      <c r="G267" s="418"/>
      <c r="H267" s="72"/>
      <c r="I267" s="136">
        <f t="shared" si="268"/>
        <v>0</v>
      </c>
      <c r="J267" s="417"/>
      <c r="K267" s="72"/>
      <c r="L267" s="137">
        <f t="shared" si="269"/>
        <v>0</v>
      </c>
      <c r="M267" s="418"/>
      <c r="N267" s="72"/>
      <c r="O267" s="136">
        <f t="shared" si="270"/>
        <v>0</v>
      </c>
      <c r="P267" s="419"/>
      <c r="Q267" s="311"/>
    </row>
    <row r="268" spans="1:17" ht="36" hidden="1" x14ac:dyDescent="0.25">
      <c r="A268" s="176">
        <v>7000</v>
      </c>
      <c r="B268" s="176" t="s">
        <v>277</v>
      </c>
      <c r="C268" s="441">
        <f>SUM(F268,I268,L268,O268)</f>
        <v>0</v>
      </c>
      <c r="D268" s="177">
        <f t="shared" ref="D268:E268" si="271">SUM(D269,D279)</f>
        <v>0</v>
      </c>
      <c r="E268" s="178">
        <f t="shared" si="271"/>
        <v>0</v>
      </c>
      <c r="F268" s="442">
        <f>SUM(F269,F279)</f>
        <v>0</v>
      </c>
      <c r="G268" s="443">
        <f t="shared" ref="G268:N268" si="272">SUM(G269,G279)</f>
        <v>0</v>
      </c>
      <c r="H268" s="178">
        <f t="shared" si="272"/>
        <v>0</v>
      </c>
      <c r="I268" s="444">
        <f t="shared" si="272"/>
        <v>0</v>
      </c>
      <c r="J268" s="177">
        <f t="shared" si="272"/>
        <v>0</v>
      </c>
      <c r="K268" s="178">
        <f t="shared" si="272"/>
        <v>0</v>
      </c>
      <c r="L268" s="442">
        <f t="shared" si="272"/>
        <v>0</v>
      </c>
      <c r="M268" s="443">
        <f t="shared" si="272"/>
        <v>0</v>
      </c>
      <c r="N268" s="178">
        <f t="shared" si="272"/>
        <v>0</v>
      </c>
      <c r="O268" s="179">
        <f>SUM(O269,O279)</f>
        <v>0</v>
      </c>
      <c r="P268" s="510"/>
      <c r="Q268" s="311"/>
    </row>
    <row r="269" spans="1:17" ht="24" hidden="1" x14ac:dyDescent="0.25">
      <c r="A269" s="55">
        <v>7200</v>
      </c>
      <c r="B269" s="127" t="s">
        <v>278</v>
      </c>
      <c r="C269" s="347">
        <f t="shared" si="242"/>
        <v>0</v>
      </c>
      <c r="D269" s="56">
        <f t="shared" ref="D269:E269" si="273">SUM(D270,D271,D274,D275,D278)</f>
        <v>0</v>
      </c>
      <c r="E269" s="57">
        <f t="shared" si="273"/>
        <v>0</v>
      </c>
      <c r="F269" s="145">
        <f>SUM(F270,F271,F274,F275,F278)</f>
        <v>0</v>
      </c>
      <c r="G269" s="412"/>
      <c r="H269" s="57"/>
      <c r="I269" s="144">
        <f>SUM(I270,I271,I274,I275,I278)</f>
        <v>0</v>
      </c>
      <c r="J269" s="56"/>
      <c r="K269" s="57"/>
      <c r="L269" s="145">
        <f>SUM(L270,L271,L274,L275,L278)</f>
        <v>0</v>
      </c>
      <c r="M269" s="412"/>
      <c r="N269" s="57"/>
      <c r="O269" s="159">
        <f>SUM(O270,O271,O274,O275,O278)</f>
        <v>0</v>
      </c>
      <c r="P269" s="507"/>
      <c r="Q269" s="311"/>
    </row>
    <row r="270" spans="1:17" ht="24" hidden="1" x14ac:dyDescent="0.25">
      <c r="A270" s="315">
        <v>7210</v>
      </c>
      <c r="B270" s="63" t="s">
        <v>279</v>
      </c>
      <c r="C270" s="353">
        <f t="shared" si="242"/>
        <v>0</v>
      </c>
      <c r="D270" s="377"/>
      <c r="E270" s="66"/>
      <c r="F270" s="134">
        <f>D270+E270</f>
        <v>0</v>
      </c>
      <c r="G270" s="376"/>
      <c r="H270" s="66"/>
      <c r="I270" s="133">
        <f>G270+H270</f>
        <v>0</v>
      </c>
      <c r="J270" s="377"/>
      <c r="K270" s="66"/>
      <c r="L270" s="134">
        <f>J270+K270</f>
        <v>0</v>
      </c>
      <c r="M270" s="376"/>
      <c r="N270" s="66"/>
      <c r="O270" s="133">
        <f>M270+N270</f>
        <v>0</v>
      </c>
      <c r="P270" s="416"/>
      <c r="Q270" s="311"/>
    </row>
    <row r="271" spans="1:17" s="181" customFormat="1" ht="36" hidden="1" x14ac:dyDescent="0.25">
      <c r="A271" s="138">
        <v>7220</v>
      </c>
      <c r="B271" s="69" t="s">
        <v>280</v>
      </c>
      <c r="C271" s="358">
        <f t="shared" si="242"/>
        <v>0</v>
      </c>
      <c r="D271" s="70">
        <f t="shared" ref="D271:E271" si="274">SUM(D272:D273)</f>
        <v>0</v>
      </c>
      <c r="E271" s="135">
        <f t="shared" si="274"/>
        <v>0</v>
      </c>
      <c r="F271" s="140">
        <f>SUM(F272:F273)</f>
        <v>0</v>
      </c>
      <c r="G271" s="420">
        <f t="shared" ref="G271:O271" si="275">SUM(G272:G273)</f>
        <v>0</v>
      </c>
      <c r="H271" s="135">
        <f t="shared" si="275"/>
        <v>0</v>
      </c>
      <c r="I271" s="139">
        <f t="shared" si="275"/>
        <v>0</v>
      </c>
      <c r="J271" s="70">
        <f t="shared" si="275"/>
        <v>0</v>
      </c>
      <c r="K271" s="135">
        <f t="shared" si="275"/>
        <v>0</v>
      </c>
      <c r="L271" s="140">
        <f t="shared" si="275"/>
        <v>0</v>
      </c>
      <c r="M271" s="420">
        <f t="shared" si="275"/>
        <v>0</v>
      </c>
      <c r="N271" s="135">
        <f t="shared" si="275"/>
        <v>0</v>
      </c>
      <c r="O271" s="139">
        <f t="shared" si="275"/>
        <v>0</v>
      </c>
      <c r="P271" s="419"/>
      <c r="Q271" s="466"/>
    </row>
    <row r="272" spans="1:17" s="181" customFormat="1" ht="36" hidden="1" x14ac:dyDescent="0.25">
      <c r="A272" s="43">
        <v>7221</v>
      </c>
      <c r="B272" s="69" t="s">
        <v>281</v>
      </c>
      <c r="C272" s="358">
        <f t="shared" si="242"/>
        <v>0</v>
      </c>
      <c r="D272" s="417"/>
      <c r="E272" s="72"/>
      <c r="F272" s="137">
        <f t="shared" ref="F272:F274" si="276">D272+E272</f>
        <v>0</v>
      </c>
      <c r="G272" s="418"/>
      <c r="H272" s="72"/>
      <c r="I272" s="136">
        <f t="shared" ref="I272:I274" si="277">G272+H272</f>
        <v>0</v>
      </c>
      <c r="J272" s="417"/>
      <c r="K272" s="72"/>
      <c r="L272" s="137">
        <f t="shared" ref="L272:L274" si="278">J272+K272</f>
        <v>0</v>
      </c>
      <c r="M272" s="418"/>
      <c r="N272" s="72"/>
      <c r="O272" s="136">
        <f t="shared" ref="O272:O274" si="279">M272+N272</f>
        <v>0</v>
      </c>
      <c r="P272" s="419"/>
      <c r="Q272" s="466"/>
    </row>
    <row r="273" spans="1:17" s="181" customFormat="1" ht="36" hidden="1" x14ac:dyDescent="0.25">
      <c r="A273" s="43">
        <v>7222</v>
      </c>
      <c r="B273" s="69" t="s">
        <v>282</v>
      </c>
      <c r="C273" s="358">
        <f t="shared" si="242"/>
        <v>0</v>
      </c>
      <c r="D273" s="417"/>
      <c r="E273" s="72"/>
      <c r="F273" s="137">
        <f t="shared" si="276"/>
        <v>0</v>
      </c>
      <c r="G273" s="418"/>
      <c r="H273" s="72"/>
      <c r="I273" s="136">
        <f t="shared" si="277"/>
        <v>0</v>
      </c>
      <c r="J273" s="417"/>
      <c r="K273" s="72"/>
      <c r="L273" s="137">
        <f t="shared" si="278"/>
        <v>0</v>
      </c>
      <c r="M273" s="418"/>
      <c r="N273" s="72"/>
      <c r="O273" s="136">
        <f t="shared" si="279"/>
        <v>0</v>
      </c>
      <c r="P273" s="419"/>
      <c r="Q273" s="466"/>
    </row>
    <row r="274" spans="1:17" ht="24" hidden="1" x14ac:dyDescent="0.25">
      <c r="A274" s="138">
        <v>7230</v>
      </c>
      <c r="B274" s="69" t="s">
        <v>283</v>
      </c>
      <c r="C274" s="358">
        <f t="shared" si="242"/>
        <v>0</v>
      </c>
      <c r="D274" s="417"/>
      <c r="E274" s="72"/>
      <c r="F274" s="137">
        <f t="shared" si="276"/>
        <v>0</v>
      </c>
      <c r="G274" s="418"/>
      <c r="H274" s="72"/>
      <c r="I274" s="136">
        <f t="shared" si="277"/>
        <v>0</v>
      </c>
      <c r="J274" s="417"/>
      <c r="K274" s="72"/>
      <c r="L274" s="137">
        <f t="shared" si="278"/>
        <v>0</v>
      </c>
      <c r="M274" s="418"/>
      <c r="N274" s="72"/>
      <c r="O274" s="136">
        <f t="shared" si="279"/>
        <v>0</v>
      </c>
      <c r="P274" s="419"/>
      <c r="Q274" s="311"/>
    </row>
    <row r="275" spans="1:17" ht="24" hidden="1" x14ac:dyDescent="0.25">
      <c r="A275" s="138">
        <v>7240</v>
      </c>
      <c r="B275" s="69" t="s">
        <v>284</v>
      </c>
      <c r="C275" s="358">
        <f t="shared" si="242"/>
        <v>0</v>
      </c>
      <c r="D275" s="70">
        <f t="shared" ref="D275:E275" si="280">SUM(D276:D277)</f>
        <v>0</v>
      </c>
      <c r="E275" s="135">
        <f t="shared" si="280"/>
        <v>0</v>
      </c>
      <c r="F275" s="140">
        <f>SUM(F276:F277)</f>
        <v>0</v>
      </c>
      <c r="G275" s="420">
        <f t="shared" ref="G275:O275" si="281">SUM(G276:G277)</f>
        <v>0</v>
      </c>
      <c r="H275" s="135">
        <f t="shared" si="281"/>
        <v>0</v>
      </c>
      <c r="I275" s="139">
        <f t="shared" si="281"/>
        <v>0</v>
      </c>
      <c r="J275" s="70">
        <f t="shared" si="281"/>
        <v>0</v>
      </c>
      <c r="K275" s="135">
        <f t="shared" si="281"/>
        <v>0</v>
      </c>
      <c r="L275" s="140">
        <f t="shared" si="281"/>
        <v>0</v>
      </c>
      <c r="M275" s="420">
        <f t="shared" si="281"/>
        <v>0</v>
      </c>
      <c r="N275" s="135">
        <f t="shared" si="281"/>
        <v>0</v>
      </c>
      <c r="O275" s="139">
        <f t="shared" si="281"/>
        <v>0</v>
      </c>
      <c r="P275" s="419"/>
      <c r="Q275" s="311"/>
    </row>
    <row r="276" spans="1:17" ht="48" hidden="1" x14ac:dyDescent="0.25">
      <c r="A276" s="43">
        <v>7245</v>
      </c>
      <c r="B276" s="69" t="s">
        <v>285</v>
      </c>
      <c r="C276" s="358">
        <f t="shared" si="242"/>
        <v>0</v>
      </c>
      <c r="D276" s="417"/>
      <c r="E276" s="72"/>
      <c r="F276" s="137">
        <f t="shared" ref="F276:F278" si="282">D276+E276</f>
        <v>0</v>
      </c>
      <c r="G276" s="418"/>
      <c r="H276" s="72"/>
      <c r="I276" s="136">
        <f t="shared" ref="I276:I278" si="283">G276+H276</f>
        <v>0</v>
      </c>
      <c r="J276" s="417"/>
      <c r="K276" s="72"/>
      <c r="L276" s="137">
        <f t="shared" ref="L276:L278" si="284">J276+K276</f>
        <v>0</v>
      </c>
      <c r="M276" s="418"/>
      <c r="N276" s="72"/>
      <c r="O276" s="136">
        <f t="shared" ref="O276:O278" si="285">M276+N276</f>
        <v>0</v>
      </c>
      <c r="P276" s="419"/>
      <c r="Q276" s="311"/>
    </row>
    <row r="277" spans="1:17" ht="96" hidden="1" x14ac:dyDescent="0.25">
      <c r="A277" s="43">
        <v>7246</v>
      </c>
      <c r="B277" s="69" t="s">
        <v>286</v>
      </c>
      <c r="C277" s="358">
        <f t="shared" si="242"/>
        <v>0</v>
      </c>
      <c r="D277" s="417"/>
      <c r="E277" s="72"/>
      <c r="F277" s="137">
        <f t="shared" si="282"/>
        <v>0</v>
      </c>
      <c r="G277" s="418"/>
      <c r="H277" s="72"/>
      <c r="I277" s="136">
        <f t="shared" si="283"/>
        <v>0</v>
      </c>
      <c r="J277" s="417"/>
      <c r="K277" s="72"/>
      <c r="L277" s="137">
        <f t="shared" si="284"/>
        <v>0</v>
      </c>
      <c r="M277" s="418"/>
      <c r="N277" s="72"/>
      <c r="O277" s="136">
        <f t="shared" si="285"/>
        <v>0</v>
      </c>
      <c r="P277" s="419"/>
      <c r="Q277" s="311"/>
    </row>
    <row r="278" spans="1:17" ht="24" hidden="1" x14ac:dyDescent="0.25">
      <c r="A278" s="174">
        <v>7260</v>
      </c>
      <c r="B278" s="63" t="s">
        <v>287</v>
      </c>
      <c r="C278" s="353">
        <f t="shared" si="242"/>
        <v>0</v>
      </c>
      <c r="D278" s="377"/>
      <c r="E278" s="66"/>
      <c r="F278" s="134">
        <f t="shared" si="282"/>
        <v>0</v>
      </c>
      <c r="G278" s="376"/>
      <c r="H278" s="66"/>
      <c r="I278" s="133">
        <f t="shared" si="283"/>
        <v>0</v>
      </c>
      <c r="J278" s="377"/>
      <c r="K278" s="66"/>
      <c r="L278" s="134">
        <f t="shared" si="284"/>
        <v>0</v>
      </c>
      <c r="M278" s="376"/>
      <c r="N278" s="66"/>
      <c r="O278" s="133">
        <f t="shared" si="285"/>
        <v>0</v>
      </c>
      <c r="P278" s="416"/>
      <c r="Q278" s="311"/>
    </row>
    <row r="279" spans="1:17" hidden="1" x14ac:dyDescent="0.25">
      <c r="A279" s="88">
        <v>7700</v>
      </c>
      <c r="B279" s="182" t="s">
        <v>288</v>
      </c>
      <c r="C279" s="446">
        <f t="shared" si="242"/>
        <v>0</v>
      </c>
      <c r="D279" s="183">
        <f t="shared" ref="D279:O279" si="286">D280</f>
        <v>0</v>
      </c>
      <c r="E279" s="184">
        <f t="shared" si="286"/>
        <v>0</v>
      </c>
      <c r="F279" s="147">
        <f t="shared" si="286"/>
        <v>0</v>
      </c>
      <c r="G279" s="447">
        <f t="shared" si="286"/>
        <v>0</v>
      </c>
      <c r="H279" s="184">
        <f t="shared" si="286"/>
        <v>0</v>
      </c>
      <c r="I279" s="448">
        <f t="shared" si="286"/>
        <v>0</v>
      </c>
      <c r="J279" s="183">
        <f t="shared" si="286"/>
        <v>0</v>
      </c>
      <c r="K279" s="184">
        <f t="shared" si="286"/>
        <v>0</v>
      </c>
      <c r="L279" s="147">
        <f t="shared" si="286"/>
        <v>0</v>
      </c>
      <c r="M279" s="447">
        <f t="shared" si="286"/>
        <v>0</v>
      </c>
      <c r="N279" s="184">
        <f t="shared" si="286"/>
        <v>0</v>
      </c>
      <c r="O279" s="448">
        <f t="shared" si="286"/>
        <v>0</v>
      </c>
      <c r="P279" s="508"/>
      <c r="Q279" s="311"/>
    </row>
    <row r="280" spans="1:17" hidden="1" x14ac:dyDescent="0.25">
      <c r="A280" s="129">
        <v>7720</v>
      </c>
      <c r="B280" s="63" t="s">
        <v>289</v>
      </c>
      <c r="C280" s="363">
        <f t="shared" si="242"/>
        <v>0</v>
      </c>
      <c r="D280" s="375"/>
      <c r="E280" s="79"/>
      <c r="F280" s="186">
        <f>D280+E280</f>
        <v>0</v>
      </c>
      <c r="G280" s="449"/>
      <c r="H280" s="79"/>
      <c r="I280" s="185">
        <f>G280+H280</f>
        <v>0</v>
      </c>
      <c r="J280" s="375"/>
      <c r="K280" s="79"/>
      <c r="L280" s="186">
        <f>J280+K280</f>
        <v>0</v>
      </c>
      <c r="M280" s="449"/>
      <c r="N280" s="79"/>
      <c r="O280" s="185">
        <f>M280+N280</f>
        <v>0</v>
      </c>
      <c r="P280" s="450"/>
      <c r="Q280" s="311"/>
    </row>
    <row r="281" spans="1:17" hidden="1" x14ac:dyDescent="0.25">
      <c r="A281" s="148"/>
      <c r="B281" s="69" t="s">
        <v>290</v>
      </c>
      <c r="C281" s="358">
        <f t="shared" si="242"/>
        <v>0</v>
      </c>
      <c r="D281" s="70">
        <f t="shared" ref="D281:E281" si="287">SUM(D282:D283)</f>
        <v>0</v>
      </c>
      <c r="E281" s="135">
        <f t="shared" si="287"/>
        <v>0</v>
      </c>
      <c r="F281" s="140">
        <f>SUM(F282:F283)</f>
        <v>0</v>
      </c>
      <c r="G281" s="420">
        <f t="shared" ref="G281:O281" si="288">SUM(G282:G283)</f>
        <v>0</v>
      </c>
      <c r="H281" s="135">
        <f t="shared" si="288"/>
        <v>0</v>
      </c>
      <c r="I281" s="139">
        <f t="shared" si="288"/>
        <v>0</v>
      </c>
      <c r="J281" s="70">
        <f t="shared" si="288"/>
        <v>0</v>
      </c>
      <c r="K281" s="135">
        <f t="shared" si="288"/>
        <v>0</v>
      </c>
      <c r="L281" s="140">
        <f t="shared" si="288"/>
        <v>0</v>
      </c>
      <c r="M281" s="420">
        <f t="shared" si="288"/>
        <v>0</v>
      </c>
      <c r="N281" s="135">
        <f t="shared" si="288"/>
        <v>0</v>
      </c>
      <c r="O281" s="139">
        <f t="shared" si="288"/>
        <v>0</v>
      </c>
      <c r="P281" s="419"/>
      <c r="Q281" s="311"/>
    </row>
    <row r="282" spans="1:17" hidden="1" x14ac:dyDescent="0.25">
      <c r="A282" s="148" t="s">
        <v>291</v>
      </c>
      <c r="B282" s="43" t="s">
        <v>292</v>
      </c>
      <c r="C282" s="358">
        <f t="shared" si="242"/>
        <v>0</v>
      </c>
      <c r="D282" s="417"/>
      <c r="E282" s="72"/>
      <c r="F282" s="137">
        <f>E282+D282</f>
        <v>0</v>
      </c>
      <c r="G282" s="418"/>
      <c r="H282" s="72"/>
      <c r="I282" s="136">
        <f>H282+G282</f>
        <v>0</v>
      </c>
      <c r="J282" s="417"/>
      <c r="K282" s="72"/>
      <c r="L282" s="137">
        <f>K282+J282</f>
        <v>0</v>
      </c>
      <c r="M282" s="418"/>
      <c r="N282" s="72"/>
      <c r="O282" s="136">
        <f>N282+M282</f>
        <v>0</v>
      </c>
      <c r="P282" s="419"/>
      <c r="Q282" s="311"/>
    </row>
    <row r="283" spans="1:17" ht="24" hidden="1" x14ac:dyDescent="0.25">
      <c r="A283" s="148" t="s">
        <v>293</v>
      </c>
      <c r="B283" s="187" t="s">
        <v>294</v>
      </c>
      <c r="C283" s="353">
        <f t="shared" si="242"/>
        <v>0</v>
      </c>
      <c r="D283" s="377"/>
      <c r="E283" s="66"/>
      <c r="F283" s="134">
        <f>E283+D283</f>
        <v>0</v>
      </c>
      <c r="G283" s="376"/>
      <c r="H283" s="66"/>
      <c r="I283" s="133">
        <f>H283+G283</f>
        <v>0</v>
      </c>
      <c r="J283" s="377"/>
      <c r="K283" s="66"/>
      <c r="L283" s="134">
        <f>K283+J283</f>
        <v>0</v>
      </c>
      <c r="M283" s="376"/>
      <c r="N283" s="66"/>
      <c r="O283" s="133">
        <f>N283+M283</f>
        <v>0</v>
      </c>
      <c r="P283" s="416"/>
      <c r="Q283" s="311"/>
    </row>
    <row r="284" spans="1:17" ht="12.75" thickBot="1" x14ac:dyDescent="0.3">
      <c r="A284" s="188"/>
      <c r="B284" s="188" t="s">
        <v>295</v>
      </c>
      <c r="C284" s="451">
        <f t="shared" si="242"/>
        <v>570163</v>
      </c>
      <c r="D284" s="189">
        <f t="shared" ref="D284:O284" si="289">SUM(D281,D268,D229,D194,D186,D172,D74,D52)</f>
        <v>563863</v>
      </c>
      <c r="E284" s="453">
        <f t="shared" si="289"/>
        <v>0</v>
      </c>
      <c r="F284" s="454">
        <f t="shared" si="289"/>
        <v>563863</v>
      </c>
      <c r="G284" s="452">
        <f t="shared" si="289"/>
        <v>0</v>
      </c>
      <c r="H284" s="190">
        <f t="shared" si="289"/>
        <v>0</v>
      </c>
      <c r="I284" s="453">
        <f t="shared" si="289"/>
        <v>0</v>
      </c>
      <c r="J284" s="189">
        <f t="shared" si="289"/>
        <v>4300</v>
      </c>
      <c r="K284" s="453">
        <f t="shared" si="289"/>
        <v>0</v>
      </c>
      <c r="L284" s="454">
        <f t="shared" si="289"/>
        <v>4300</v>
      </c>
      <c r="M284" s="452">
        <f t="shared" si="289"/>
        <v>2000</v>
      </c>
      <c r="N284" s="190">
        <f t="shared" si="289"/>
        <v>0</v>
      </c>
      <c r="O284" s="453">
        <f t="shared" si="289"/>
        <v>2000</v>
      </c>
      <c r="P284" s="511"/>
      <c r="Q284" s="311"/>
    </row>
    <row r="285" spans="1:17" s="25" customFormat="1" ht="13.5" hidden="1" thickTop="1" thickBot="1" x14ac:dyDescent="0.3">
      <c r="A285" s="578" t="s">
        <v>296</v>
      </c>
      <c r="B285" s="579"/>
      <c r="C285" s="455">
        <f t="shared" si="242"/>
        <v>0</v>
      </c>
      <c r="D285" s="192">
        <f>SUM(D24,D25,D41,D42)-D50</f>
        <v>0</v>
      </c>
      <c r="E285" s="193">
        <f t="shared" ref="E285:F285" si="290">SUM(E24,E25,E41,E42)-E50</f>
        <v>0</v>
      </c>
      <c r="F285" s="195">
        <f t="shared" si="290"/>
        <v>0</v>
      </c>
      <c r="G285" s="456">
        <f>SUM(G24,G42)-G50</f>
        <v>0</v>
      </c>
      <c r="H285" s="193">
        <f t="shared" ref="H285:I285" si="291">SUM(H24,H42)-H50</f>
        <v>0</v>
      </c>
      <c r="I285" s="194">
        <f t="shared" si="291"/>
        <v>0</v>
      </c>
      <c r="J285" s="455">
        <f>SUM(J26+J42)-J50</f>
        <v>0</v>
      </c>
      <c r="K285" s="193">
        <f t="shared" ref="K285:L285" si="292">SUM(K26+K42)-K50</f>
        <v>0</v>
      </c>
      <c r="L285" s="456">
        <f t="shared" si="292"/>
        <v>0</v>
      </c>
      <c r="M285" s="456">
        <f>SUM(M24,M44)-M50</f>
        <v>0</v>
      </c>
      <c r="N285" s="193">
        <f t="shared" ref="N285:O285" si="293">SUM(N24,N44)-N50</f>
        <v>0</v>
      </c>
      <c r="O285" s="193">
        <f t="shared" si="293"/>
        <v>0</v>
      </c>
      <c r="P285" s="463"/>
      <c r="Q285" s="314"/>
    </row>
    <row r="286" spans="1:17" s="25" customFormat="1" ht="12.75" hidden="1" thickTop="1" x14ac:dyDescent="0.25">
      <c r="A286" s="580" t="s">
        <v>297</v>
      </c>
      <c r="B286" s="581"/>
      <c r="C286" s="458">
        <f t="shared" si="242"/>
        <v>0</v>
      </c>
      <c r="D286" s="196">
        <f t="shared" ref="D286:O286" si="294">SUM(D287,D288)-D295+D296</f>
        <v>0</v>
      </c>
      <c r="E286" s="197">
        <f t="shared" si="294"/>
        <v>0</v>
      </c>
      <c r="F286" s="199">
        <f t="shared" si="294"/>
        <v>0</v>
      </c>
      <c r="G286" s="459">
        <f t="shared" si="294"/>
        <v>0</v>
      </c>
      <c r="H286" s="197">
        <f t="shared" si="294"/>
        <v>0</v>
      </c>
      <c r="I286" s="198">
        <f t="shared" si="294"/>
        <v>0</v>
      </c>
      <c r="J286" s="196">
        <f t="shared" si="294"/>
        <v>0</v>
      </c>
      <c r="K286" s="197">
        <f t="shared" si="294"/>
        <v>0</v>
      </c>
      <c r="L286" s="199">
        <f t="shared" si="294"/>
        <v>0</v>
      </c>
      <c r="M286" s="459">
        <f t="shared" si="294"/>
        <v>0</v>
      </c>
      <c r="N286" s="197">
        <f t="shared" si="294"/>
        <v>0</v>
      </c>
      <c r="O286" s="198">
        <f t="shared" si="294"/>
        <v>0</v>
      </c>
      <c r="P286" s="512"/>
      <c r="Q286" s="314"/>
    </row>
    <row r="287" spans="1:17" s="25" customFormat="1" ht="13.5" hidden="1" thickTop="1" thickBot="1" x14ac:dyDescent="0.3">
      <c r="A287" s="110" t="s">
        <v>298</v>
      </c>
      <c r="B287" s="110" t="s">
        <v>299</v>
      </c>
      <c r="C287" s="398">
        <f t="shared" si="242"/>
        <v>0</v>
      </c>
      <c r="D287" s="111">
        <f t="shared" ref="D287:O287" si="295">D21-D281</f>
        <v>0</v>
      </c>
      <c r="E287" s="112">
        <f t="shared" si="295"/>
        <v>0</v>
      </c>
      <c r="F287" s="113">
        <f t="shared" si="295"/>
        <v>0</v>
      </c>
      <c r="G287" s="399">
        <f t="shared" si="295"/>
        <v>0</v>
      </c>
      <c r="H287" s="112">
        <f t="shared" si="295"/>
        <v>0</v>
      </c>
      <c r="I287" s="200">
        <f t="shared" si="295"/>
        <v>0</v>
      </c>
      <c r="J287" s="111">
        <f t="shared" si="295"/>
        <v>0</v>
      </c>
      <c r="K287" s="112">
        <f t="shared" si="295"/>
        <v>0</v>
      </c>
      <c r="L287" s="113">
        <f t="shared" si="295"/>
        <v>0</v>
      </c>
      <c r="M287" s="399">
        <f t="shared" si="295"/>
        <v>0</v>
      </c>
      <c r="N287" s="112">
        <f t="shared" si="295"/>
        <v>0</v>
      </c>
      <c r="O287" s="200">
        <f t="shared" si="295"/>
        <v>0</v>
      </c>
      <c r="P287" s="503"/>
      <c r="Q287" s="314"/>
    </row>
    <row r="288" spans="1:17" s="25" customFormat="1" ht="12.75" hidden="1" thickTop="1" x14ac:dyDescent="0.25">
      <c r="A288" s="201" t="s">
        <v>300</v>
      </c>
      <c r="B288" s="201" t="s">
        <v>301</v>
      </c>
      <c r="C288" s="458">
        <f t="shared" si="242"/>
        <v>0</v>
      </c>
      <c r="D288" s="196">
        <f t="shared" ref="D288:O288" si="296">SUM(D289,D291,D293)-SUM(D290,D292,D294)</f>
        <v>0</v>
      </c>
      <c r="E288" s="197">
        <f t="shared" si="296"/>
        <v>0</v>
      </c>
      <c r="F288" s="199">
        <f t="shared" si="296"/>
        <v>0</v>
      </c>
      <c r="G288" s="459">
        <f t="shared" si="296"/>
        <v>0</v>
      </c>
      <c r="H288" s="197">
        <f t="shared" si="296"/>
        <v>0</v>
      </c>
      <c r="I288" s="198">
        <f t="shared" si="296"/>
        <v>0</v>
      </c>
      <c r="J288" s="196">
        <f t="shared" si="296"/>
        <v>0</v>
      </c>
      <c r="K288" s="197">
        <f t="shared" si="296"/>
        <v>0</v>
      </c>
      <c r="L288" s="199">
        <f t="shared" si="296"/>
        <v>0</v>
      </c>
      <c r="M288" s="459">
        <f t="shared" si="296"/>
        <v>0</v>
      </c>
      <c r="N288" s="197">
        <f t="shared" si="296"/>
        <v>0</v>
      </c>
      <c r="O288" s="198">
        <f t="shared" si="296"/>
        <v>0</v>
      </c>
      <c r="P288" s="512"/>
      <c r="Q288" s="314"/>
    </row>
    <row r="289" spans="1:17" ht="12.75" hidden="1" thickTop="1" x14ac:dyDescent="0.25">
      <c r="A289" s="202" t="s">
        <v>302</v>
      </c>
      <c r="B289" s="98" t="s">
        <v>303</v>
      </c>
      <c r="C289" s="363">
        <f t="shared" si="242"/>
        <v>0</v>
      </c>
      <c r="D289" s="375"/>
      <c r="E289" s="79"/>
      <c r="F289" s="186">
        <f t="shared" ref="F289:F296" si="297">E289+D289</f>
        <v>0</v>
      </c>
      <c r="G289" s="449"/>
      <c r="H289" s="79"/>
      <c r="I289" s="185">
        <f t="shared" ref="I289:I296" si="298">H289+G289</f>
        <v>0</v>
      </c>
      <c r="J289" s="375"/>
      <c r="K289" s="79"/>
      <c r="L289" s="186">
        <f t="shared" ref="L289:L296" si="299">K289+J289</f>
        <v>0</v>
      </c>
      <c r="M289" s="449"/>
      <c r="N289" s="79"/>
      <c r="O289" s="185">
        <f t="shared" ref="O289:O296" si="300">N289+M289</f>
        <v>0</v>
      </c>
      <c r="P289" s="450"/>
      <c r="Q289" s="311"/>
    </row>
    <row r="290" spans="1:17" ht="24.75" hidden="1" thickTop="1" x14ac:dyDescent="0.25">
      <c r="A290" s="148" t="s">
        <v>304</v>
      </c>
      <c r="B290" s="42" t="s">
        <v>305</v>
      </c>
      <c r="C290" s="358">
        <f t="shared" si="242"/>
        <v>0</v>
      </c>
      <c r="D290" s="417"/>
      <c r="E290" s="72"/>
      <c r="F290" s="137">
        <f t="shared" si="297"/>
        <v>0</v>
      </c>
      <c r="G290" s="418"/>
      <c r="H290" s="72"/>
      <c r="I290" s="136">
        <f t="shared" si="298"/>
        <v>0</v>
      </c>
      <c r="J290" s="417"/>
      <c r="K290" s="72"/>
      <c r="L290" s="137">
        <f t="shared" si="299"/>
        <v>0</v>
      </c>
      <c r="M290" s="418"/>
      <c r="N290" s="72"/>
      <c r="O290" s="136">
        <f t="shared" si="300"/>
        <v>0</v>
      </c>
      <c r="P290" s="419"/>
      <c r="Q290" s="311"/>
    </row>
    <row r="291" spans="1:17" ht="12.75" hidden="1" thickTop="1" x14ac:dyDescent="0.25">
      <c r="A291" s="148" t="s">
        <v>306</v>
      </c>
      <c r="B291" s="42" t="s">
        <v>307</v>
      </c>
      <c r="C291" s="358">
        <f t="shared" si="242"/>
        <v>0</v>
      </c>
      <c r="D291" s="417"/>
      <c r="E291" s="72"/>
      <c r="F291" s="137">
        <f t="shared" si="297"/>
        <v>0</v>
      </c>
      <c r="G291" s="418"/>
      <c r="H291" s="72"/>
      <c r="I291" s="136">
        <f t="shared" si="298"/>
        <v>0</v>
      </c>
      <c r="J291" s="417"/>
      <c r="K291" s="72"/>
      <c r="L291" s="137">
        <f t="shared" si="299"/>
        <v>0</v>
      </c>
      <c r="M291" s="418"/>
      <c r="N291" s="72"/>
      <c r="O291" s="136">
        <f t="shared" si="300"/>
        <v>0</v>
      </c>
      <c r="P291" s="419"/>
      <c r="Q291" s="311"/>
    </row>
    <row r="292" spans="1:17" ht="24.75" hidden="1" thickTop="1" x14ac:dyDescent="0.25">
      <c r="A292" s="148" t="s">
        <v>308</v>
      </c>
      <c r="B292" s="42" t="s">
        <v>309</v>
      </c>
      <c r="C292" s="358">
        <f>SUM(F292,I292,L292,O292)</f>
        <v>0</v>
      </c>
      <c r="D292" s="417"/>
      <c r="E292" s="72"/>
      <c r="F292" s="137">
        <f t="shared" si="297"/>
        <v>0</v>
      </c>
      <c r="G292" s="418"/>
      <c r="H292" s="72"/>
      <c r="I292" s="136">
        <f t="shared" si="298"/>
        <v>0</v>
      </c>
      <c r="J292" s="417"/>
      <c r="K292" s="72"/>
      <c r="L292" s="137">
        <f t="shared" si="299"/>
        <v>0</v>
      </c>
      <c r="M292" s="418"/>
      <c r="N292" s="72"/>
      <c r="O292" s="136">
        <f t="shared" si="300"/>
        <v>0</v>
      </c>
      <c r="P292" s="419"/>
      <c r="Q292" s="311"/>
    </row>
    <row r="293" spans="1:17" ht="12.75" hidden="1" thickTop="1" x14ac:dyDescent="0.25">
      <c r="A293" s="148" t="s">
        <v>310</v>
      </c>
      <c r="B293" s="42" t="s">
        <v>311</v>
      </c>
      <c r="C293" s="358">
        <f t="shared" si="242"/>
        <v>0</v>
      </c>
      <c r="D293" s="417"/>
      <c r="E293" s="72"/>
      <c r="F293" s="137">
        <f t="shared" si="297"/>
        <v>0</v>
      </c>
      <c r="G293" s="418"/>
      <c r="H293" s="72"/>
      <c r="I293" s="136">
        <f t="shared" si="298"/>
        <v>0</v>
      </c>
      <c r="J293" s="417"/>
      <c r="K293" s="72"/>
      <c r="L293" s="137">
        <f t="shared" si="299"/>
        <v>0</v>
      </c>
      <c r="M293" s="418"/>
      <c r="N293" s="72"/>
      <c r="O293" s="136">
        <f t="shared" si="300"/>
        <v>0</v>
      </c>
      <c r="P293" s="419"/>
      <c r="Q293" s="311"/>
    </row>
    <row r="294" spans="1:17" ht="24.75" hidden="1" thickTop="1" x14ac:dyDescent="0.25">
      <c r="A294" s="203" t="s">
        <v>312</v>
      </c>
      <c r="B294" s="204" t="s">
        <v>313</v>
      </c>
      <c r="C294" s="432">
        <f t="shared" si="242"/>
        <v>0</v>
      </c>
      <c r="D294" s="434"/>
      <c r="E294" s="164"/>
      <c r="F294" s="166">
        <f t="shared" si="297"/>
        <v>0</v>
      </c>
      <c r="G294" s="435"/>
      <c r="H294" s="164"/>
      <c r="I294" s="165">
        <f t="shared" si="298"/>
        <v>0</v>
      </c>
      <c r="J294" s="434"/>
      <c r="K294" s="164"/>
      <c r="L294" s="166">
        <f t="shared" si="299"/>
        <v>0</v>
      </c>
      <c r="M294" s="435"/>
      <c r="N294" s="164"/>
      <c r="O294" s="165">
        <f t="shared" si="300"/>
        <v>0</v>
      </c>
      <c r="P294" s="436"/>
      <c r="Q294" s="311"/>
    </row>
    <row r="295" spans="1:17" s="25" customFormat="1" ht="13.5" hidden="1" thickTop="1" thickBot="1" x14ac:dyDescent="0.3">
      <c r="A295" s="205" t="s">
        <v>314</v>
      </c>
      <c r="B295" s="205" t="s">
        <v>315</v>
      </c>
      <c r="C295" s="455">
        <f t="shared" si="242"/>
        <v>0</v>
      </c>
      <c r="D295" s="461"/>
      <c r="E295" s="206"/>
      <c r="F295" s="208">
        <f t="shared" si="297"/>
        <v>0</v>
      </c>
      <c r="G295" s="462"/>
      <c r="H295" s="206"/>
      <c r="I295" s="207">
        <f t="shared" si="298"/>
        <v>0</v>
      </c>
      <c r="J295" s="461"/>
      <c r="K295" s="206"/>
      <c r="L295" s="208">
        <f t="shared" si="299"/>
        <v>0</v>
      </c>
      <c r="M295" s="462"/>
      <c r="N295" s="206"/>
      <c r="O295" s="207">
        <f t="shared" si="300"/>
        <v>0</v>
      </c>
      <c r="P295" s="463"/>
      <c r="Q295" s="314"/>
    </row>
    <row r="296" spans="1:17" s="25" customFormat="1" ht="48.75" hidden="1" thickTop="1" x14ac:dyDescent="0.25">
      <c r="A296" s="201" t="s">
        <v>316</v>
      </c>
      <c r="B296" s="209" t="s">
        <v>317</v>
      </c>
      <c r="C296" s="458">
        <f>SUM(F296,I296,L296,O296)</f>
        <v>0</v>
      </c>
      <c r="D296" s="464"/>
      <c r="E296" s="213"/>
      <c r="F296" s="153">
        <f t="shared" si="297"/>
        <v>0</v>
      </c>
      <c r="G296" s="429"/>
      <c r="H296" s="151"/>
      <c r="I296" s="152">
        <f t="shared" si="298"/>
        <v>0</v>
      </c>
      <c r="J296" s="348"/>
      <c r="K296" s="151"/>
      <c r="L296" s="153">
        <f t="shared" si="299"/>
        <v>0</v>
      </c>
      <c r="M296" s="429"/>
      <c r="N296" s="151"/>
      <c r="O296" s="152">
        <f t="shared" si="300"/>
        <v>0</v>
      </c>
      <c r="P296" s="430"/>
      <c r="Q296" s="314"/>
    </row>
    <row r="297" spans="1:17" ht="12.75" thickTop="1" x14ac:dyDescent="0.25">
      <c r="A297" s="1"/>
      <c r="B297" s="1"/>
      <c r="C297" s="1"/>
      <c r="D297" s="1"/>
      <c r="E297" s="1"/>
      <c r="F297" s="1"/>
      <c r="G297" s="1"/>
      <c r="H297" s="1"/>
      <c r="I297" s="1"/>
      <c r="J297" s="1"/>
      <c r="K297" s="1"/>
      <c r="L297" s="1"/>
      <c r="M297" s="1"/>
      <c r="N297" s="1"/>
      <c r="O297" s="1"/>
    </row>
    <row r="298" spans="1:17" x14ac:dyDescent="0.25">
      <c r="A298" s="1"/>
      <c r="B298" s="1"/>
      <c r="C298" s="1"/>
      <c r="D298" s="1"/>
      <c r="E298" s="1"/>
      <c r="F298" s="1"/>
      <c r="G298" s="1"/>
      <c r="H298" s="1"/>
      <c r="I298" s="1"/>
      <c r="J298" s="1"/>
      <c r="K298" s="1"/>
      <c r="L298" s="1"/>
      <c r="M298" s="1"/>
      <c r="N298" s="1"/>
      <c r="O298" s="1"/>
    </row>
    <row r="299" spans="1:17" x14ac:dyDescent="0.25">
      <c r="A299" s="1"/>
      <c r="B299" s="1"/>
      <c r="C299" s="1"/>
      <c r="D299" s="1"/>
      <c r="E299" s="1"/>
      <c r="F299" s="1"/>
      <c r="G299" s="1"/>
      <c r="H299" s="1"/>
      <c r="I299" s="1"/>
      <c r="J299" s="1"/>
      <c r="K299" s="1"/>
      <c r="L299" s="1"/>
      <c r="M299" s="1"/>
      <c r="N299" s="1"/>
      <c r="O299" s="1"/>
    </row>
    <row r="300" spans="1:17" x14ac:dyDescent="0.25">
      <c r="A300" s="1"/>
      <c r="B300" s="1"/>
      <c r="C300" s="1"/>
      <c r="D300" s="1"/>
      <c r="E300" s="1"/>
      <c r="F300" s="1"/>
      <c r="G300" s="1"/>
      <c r="H300" s="1"/>
      <c r="I300" s="1"/>
      <c r="J300" s="1"/>
      <c r="K300" s="1"/>
      <c r="L300" s="1"/>
      <c r="M300" s="1"/>
      <c r="N300" s="1"/>
      <c r="O300" s="1"/>
    </row>
    <row r="301" spans="1:17" x14ac:dyDescent="0.25">
      <c r="A301" s="1"/>
      <c r="B301" s="1"/>
      <c r="C301" s="1"/>
      <c r="D301" s="1"/>
      <c r="E301" s="1"/>
      <c r="F301" s="1"/>
      <c r="G301" s="1"/>
      <c r="H301" s="1"/>
      <c r="I301" s="1"/>
      <c r="J301" s="1"/>
      <c r="K301" s="1"/>
      <c r="L301" s="1"/>
      <c r="M301" s="1"/>
      <c r="N301" s="1"/>
      <c r="O301" s="1"/>
    </row>
    <row r="302" spans="1:17"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sheetData>
  <sheetProtection algorithmName="SHA-512" hashValue="acyVWSMxWBvRv5nDbczWOHbbedrr4xCmy4fIgis3ywCPozz7rNjdi5l4h3duICIreF2hC3w5KBNEd92et/2OpQ==" saltValue="i+4CVHAqdmxe8y1QUSjC2Q==" spinCount="100000" sheet="1" objects="1" scenarios="1" formatCells="0" formatColumns="0" formatRows="0"/>
  <autoFilter ref="A18:P296">
    <filterColumn colId="2">
      <filters blank="1">
        <filter val="1 040"/>
        <filter val="1 120"/>
        <filter val="1 261"/>
        <filter val="1 592"/>
        <filter val="1 646"/>
        <filter val="1 880"/>
        <filter val="10 127"/>
        <filter val="109 292"/>
        <filter val="110 737"/>
        <filter val="12 655"/>
        <filter val="15 344"/>
        <filter val="15 745"/>
        <filter val="16 031"/>
        <filter val="166"/>
        <filter val="2 092"/>
        <filter val="2 310"/>
        <filter val="2 354"/>
        <filter val="2 578"/>
        <filter val="2 990"/>
        <filter val="200"/>
        <filter val="23 745"/>
        <filter val="23 999"/>
        <filter val="24 473"/>
        <filter val="25 041"/>
        <filter val="250"/>
        <filter val="260"/>
        <filter val="27 930"/>
        <filter val="275"/>
        <filter val="284 660"/>
        <filter val="3 457"/>
        <filter val="3 704"/>
        <filter val="3 779"/>
        <filter val="300"/>
        <filter val="35"/>
        <filter val="35 770"/>
        <filter val="350 134"/>
        <filter val="370"/>
        <filter val="380"/>
        <filter val="4 300"/>
        <filter val="4 971"/>
        <filter val="4 992"/>
        <filter val="400"/>
        <filter val="405"/>
        <filter val="416"/>
        <filter val="427"/>
        <filter val="460 871"/>
        <filter val="47"/>
        <filter val="47 358"/>
        <filter val="5 116"/>
        <filter val="502"/>
        <filter val="550"/>
        <filter val="565 863"/>
        <filter val="570 163"/>
        <filter val="6 755"/>
        <filter val="640"/>
        <filter val="65 474"/>
        <filter val="661"/>
        <filter val="691"/>
        <filter val="7 974"/>
        <filter val="703"/>
        <filter val="73"/>
        <filter val="761"/>
        <filter val="800"/>
        <filter val="83 562"/>
        <filter val="854"/>
        <filter val="86 992"/>
        <filter val="95"/>
        <filter val="950"/>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60.pielikums Jūrmalas pilsētas domes
2017.gada 30.janvāra saistošajiem noteikumiem Nr.10
(Protokols Nr.4, 1.punkts)
 </firstHeader>
    <firstFooter>&amp;L&amp;9&amp;D; &amp;T&amp;R&amp;9&amp;P (&amp;N)</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73"/>
  <sheetViews>
    <sheetView view="pageLayout" zoomScaleNormal="100" workbookViewId="0">
      <selection activeCell="C10" sqref="C10:I10"/>
    </sheetView>
  </sheetViews>
  <sheetFormatPr defaultColWidth="9.140625" defaultRowHeight="12" outlineLevelCol="1" x14ac:dyDescent="0.25"/>
  <cols>
    <col min="1" max="1" width="4.7109375" style="217" customWidth="1"/>
    <col min="2" max="2" width="17.28515625" style="218" customWidth="1"/>
    <col min="3" max="3" width="30.85546875" style="218" customWidth="1"/>
    <col min="4" max="4" width="10.28515625" style="218" customWidth="1"/>
    <col min="5" max="6" width="11.42578125" style="218" hidden="1" customWidth="1" outlineLevel="1"/>
    <col min="7" max="7" width="11.42578125" style="218" customWidth="1" collapsed="1"/>
    <col min="8" max="8" width="29.28515625" style="218" hidden="1" customWidth="1" outlineLevel="1"/>
    <col min="9" max="9" width="17.5703125" style="295" customWidth="1" collapsed="1"/>
    <col min="10" max="10" width="10" style="218" customWidth="1"/>
    <col min="11" max="15" width="9.140625" style="218" customWidth="1"/>
    <col min="16" max="16" width="4.85546875" style="218" customWidth="1"/>
    <col min="17" max="16384" width="9.140625" style="218"/>
  </cols>
  <sheetData>
    <row r="1" spans="1:9" x14ac:dyDescent="0.2">
      <c r="I1" s="214" t="s">
        <v>342</v>
      </c>
    </row>
    <row r="2" spans="1:9" x14ac:dyDescent="0.2">
      <c r="I2" s="214" t="s">
        <v>330</v>
      </c>
    </row>
    <row r="3" spans="1:9" x14ac:dyDescent="0.2">
      <c r="I3" s="214" t="s">
        <v>331</v>
      </c>
    </row>
    <row r="4" spans="1:9" x14ac:dyDescent="0.25">
      <c r="A4" s="608" t="s">
        <v>1</v>
      </c>
      <c r="B4" s="608"/>
      <c r="C4" s="608" t="s">
        <v>325</v>
      </c>
      <c r="D4" s="608"/>
      <c r="E4" s="608"/>
      <c r="F4" s="608"/>
      <c r="G4" s="608"/>
      <c r="H4" s="608"/>
      <c r="I4" s="608"/>
    </row>
    <row r="5" spans="1:9" x14ac:dyDescent="0.25">
      <c r="A5" s="608" t="s">
        <v>2</v>
      </c>
      <c r="B5" s="608"/>
      <c r="C5" s="608">
        <v>90000056357</v>
      </c>
      <c r="D5" s="608"/>
      <c r="E5" s="608"/>
      <c r="F5" s="608"/>
      <c r="G5" s="608"/>
      <c r="H5" s="608"/>
      <c r="I5" s="608"/>
    </row>
    <row r="6" spans="1:9" ht="15.75" x14ac:dyDescent="0.25">
      <c r="A6" s="612" t="s">
        <v>343</v>
      </c>
      <c r="B6" s="612"/>
      <c r="C6" s="612"/>
      <c r="D6" s="612"/>
      <c r="E6" s="612"/>
      <c r="F6" s="612"/>
      <c r="G6" s="612"/>
      <c r="H6" s="612"/>
      <c r="I6" s="612"/>
    </row>
    <row r="7" spans="1:9" ht="9.75" customHeight="1" x14ac:dyDescent="0.25">
      <c r="A7" s="219"/>
      <c r="B7" s="219"/>
      <c r="C7" s="219"/>
      <c r="D7" s="219"/>
      <c r="E7" s="219"/>
      <c r="F7" s="219"/>
      <c r="G7" s="219"/>
      <c r="H7" s="219"/>
      <c r="I7" s="220"/>
    </row>
    <row r="8" spans="1:9" ht="15.75" x14ac:dyDescent="0.25">
      <c r="A8" s="608" t="s">
        <v>332</v>
      </c>
      <c r="B8" s="608"/>
      <c r="C8" s="613" t="s">
        <v>344</v>
      </c>
      <c r="D8" s="613"/>
      <c r="E8" s="613"/>
      <c r="F8" s="613"/>
      <c r="G8" s="613"/>
      <c r="H8" s="613"/>
      <c r="I8" s="613"/>
    </row>
    <row r="9" spans="1:9" ht="9" customHeight="1" x14ac:dyDescent="0.25">
      <c r="B9" s="221"/>
      <c r="C9" s="222"/>
      <c r="D9" s="222"/>
      <c r="E9" s="222"/>
      <c r="F9" s="222"/>
      <c r="G9" s="222"/>
      <c r="H9" s="222"/>
      <c r="I9" s="223"/>
    </row>
    <row r="10" spans="1:9" x14ac:dyDescent="0.25">
      <c r="A10" s="608" t="s">
        <v>333</v>
      </c>
      <c r="B10" s="608"/>
      <c r="C10" s="608" t="s">
        <v>345</v>
      </c>
      <c r="D10" s="608"/>
      <c r="E10" s="608"/>
      <c r="F10" s="608"/>
      <c r="G10" s="608"/>
      <c r="H10" s="608"/>
      <c r="I10" s="608"/>
    </row>
    <row r="11" spans="1:9" x14ac:dyDescent="0.25">
      <c r="A11" s="608" t="s">
        <v>334</v>
      </c>
      <c r="B11" s="608"/>
      <c r="C11" s="609" t="s">
        <v>346</v>
      </c>
      <c r="D11" s="609"/>
      <c r="E11" s="609"/>
      <c r="F11" s="609"/>
      <c r="G11" s="609"/>
      <c r="H11" s="609"/>
      <c r="I11" s="609"/>
    </row>
    <row r="12" spans="1:9" ht="49.5" customHeight="1" x14ac:dyDescent="0.25">
      <c r="A12" s="215" t="s">
        <v>335</v>
      </c>
      <c r="B12" s="610" t="s">
        <v>336</v>
      </c>
      <c r="C12" s="610"/>
      <c r="D12" s="215" t="s">
        <v>337</v>
      </c>
      <c r="E12" s="215" t="s">
        <v>338</v>
      </c>
      <c r="F12" s="224" t="s">
        <v>339</v>
      </c>
      <c r="G12" s="224" t="s">
        <v>340</v>
      </c>
      <c r="H12" s="224" t="s">
        <v>28</v>
      </c>
      <c r="I12" s="225" t="s">
        <v>347</v>
      </c>
    </row>
    <row r="13" spans="1:9" x14ac:dyDescent="0.25">
      <c r="A13" s="611" t="s">
        <v>341</v>
      </c>
      <c r="B13" s="611"/>
      <c r="C13" s="611"/>
      <c r="D13" s="226"/>
      <c r="E13" s="226">
        <f>SUM(E14:E17)</f>
        <v>241782</v>
      </c>
      <c r="F13" s="226">
        <f t="shared" ref="F13:G13" si="0">SUM(F14:F17)</f>
        <v>0</v>
      </c>
      <c r="G13" s="226">
        <f t="shared" si="0"/>
        <v>241782</v>
      </c>
      <c r="H13" s="226"/>
      <c r="I13" s="227"/>
    </row>
    <row r="14" spans="1:9" ht="12" customHeight="1" x14ac:dyDescent="0.25">
      <c r="A14" s="619">
        <v>1</v>
      </c>
      <c r="B14" s="616" t="s">
        <v>348</v>
      </c>
      <c r="C14" s="616"/>
      <c r="D14" s="228">
        <v>5250</v>
      </c>
      <c r="E14" s="229">
        <v>224791</v>
      </c>
      <c r="F14" s="229"/>
      <c r="G14" s="229">
        <f>E14+F14</f>
        <v>224791</v>
      </c>
      <c r="H14" s="229"/>
      <c r="I14" s="614" t="s">
        <v>349</v>
      </c>
    </row>
    <row r="15" spans="1:9" x14ac:dyDescent="0.25">
      <c r="A15" s="619"/>
      <c r="B15" s="616"/>
      <c r="C15" s="616"/>
      <c r="D15" s="228">
        <v>2241</v>
      </c>
      <c r="E15" s="229">
        <v>5991</v>
      </c>
      <c r="F15" s="229"/>
      <c r="G15" s="229">
        <f t="shared" ref="G15:G17" si="1">E15+F15</f>
        <v>5991</v>
      </c>
      <c r="H15" s="229"/>
      <c r="I15" s="615"/>
    </row>
    <row r="16" spans="1:9" ht="12" customHeight="1" x14ac:dyDescent="0.25">
      <c r="A16" s="619"/>
      <c r="B16" s="616"/>
      <c r="C16" s="616"/>
      <c r="D16" s="228">
        <v>2239</v>
      </c>
      <c r="E16" s="229">
        <v>1000</v>
      </c>
      <c r="F16" s="229"/>
      <c r="G16" s="229">
        <f t="shared" si="1"/>
        <v>1000</v>
      </c>
      <c r="H16" s="229"/>
      <c r="I16" s="615"/>
    </row>
    <row r="17" spans="1:9" ht="12" customHeight="1" x14ac:dyDescent="0.25">
      <c r="A17" s="619"/>
      <c r="B17" s="616"/>
      <c r="C17" s="616"/>
      <c r="D17" s="228">
        <v>2241</v>
      </c>
      <c r="E17" s="229">
        <v>10000</v>
      </c>
      <c r="F17" s="229"/>
      <c r="G17" s="229">
        <f t="shared" si="1"/>
        <v>10000</v>
      </c>
      <c r="H17" s="229"/>
      <c r="I17" s="620"/>
    </row>
    <row r="18" spans="1:9" ht="9.75" customHeight="1" x14ac:dyDescent="0.25">
      <c r="A18" s="230"/>
      <c r="B18" s="231"/>
      <c r="C18" s="231"/>
      <c r="D18" s="232"/>
      <c r="E18" s="232"/>
      <c r="F18" s="232"/>
      <c r="G18" s="232"/>
      <c r="H18" s="232"/>
      <c r="I18" s="233"/>
    </row>
    <row r="19" spans="1:9" x14ac:dyDescent="0.25">
      <c r="A19" s="608" t="s">
        <v>333</v>
      </c>
      <c r="B19" s="608"/>
      <c r="C19" s="221" t="s">
        <v>350</v>
      </c>
      <c r="D19" s="221"/>
      <c r="E19" s="221"/>
      <c r="F19" s="221"/>
      <c r="G19" s="221"/>
      <c r="H19" s="221"/>
      <c r="I19" s="234"/>
    </row>
    <row r="20" spans="1:9" x14ac:dyDescent="0.25">
      <c r="A20" s="608" t="s">
        <v>334</v>
      </c>
      <c r="B20" s="608"/>
      <c r="C20" s="222" t="s">
        <v>351</v>
      </c>
      <c r="D20" s="222"/>
      <c r="E20" s="222"/>
      <c r="F20" s="222"/>
      <c r="G20" s="222"/>
      <c r="H20" s="222"/>
      <c r="I20" s="223"/>
    </row>
    <row r="21" spans="1:9" ht="50.25" customHeight="1" x14ac:dyDescent="0.25">
      <c r="A21" s="215" t="s">
        <v>335</v>
      </c>
      <c r="B21" s="610" t="s">
        <v>336</v>
      </c>
      <c r="C21" s="610"/>
      <c r="D21" s="215" t="s">
        <v>337</v>
      </c>
      <c r="E21" s="215" t="s">
        <v>338</v>
      </c>
      <c r="F21" s="224" t="s">
        <v>339</v>
      </c>
      <c r="G21" s="224" t="s">
        <v>340</v>
      </c>
      <c r="H21" s="224" t="s">
        <v>28</v>
      </c>
      <c r="I21" s="225" t="s">
        <v>347</v>
      </c>
    </row>
    <row r="22" spans="1:9" x14ac:dyDescent="0.25">
      <c r="A22" s="611" t="s">
        <v>341</v>
      </c>
      <c r="B22" s="611"/>
      <c r="C22" s="611"/>
      <c r="D22" s="226"/>
      <c r="E22" s="226">
        <f>SUM(E23:E24)</f>
        <v>26500</v>
      </c>
      <c r="F22" s="226">
        <f t="shared" ref="F22:G22" si="2">SUM(F23:F24)</f>
        <v>0</v>
      </c>
      <c r="G22" s="226">
        <f t="shared" si="2"/>
        <v>26500</v>
      </c>
      <c r="H22" s="226"/>
      <c r="I22" s="614" t="s">
        <v>352</v>
      </c>
    </row>
    <row r="23" spans="1:9" ht="15" customHeight="1" x14ac:dyDescent="0.25">
      <c r="A23" s="216">
        <v>1</v>
      </c>
      <c r="B23" s="616" t="s">
        <v>353</v>
      </c>
      <c r="C23" s="616"/>
      <c r="D23" s="228">
        <v>5240</v>
      </c>
      <c r="E23" s="229">
        <v>10000</v>
      </c>
      <c r="F23" s="235"/>
      <c r="G23" s="235">
        <f t="shared" ref="G23:G24" si="3">E23+F23</f>
        <v>10000</v>
      </c>
      <c r="H23" s="229"/>
      <c r="I23" s="615"/>
    </row>
    <row r="24" spans="1:9" ht="25.5" customHeight="1" x14ac:dyDescent="0.25">
      <c r="A24" s="216">
        <v>2</v>
      </c>
      <c r="B24" s="617" t="s">
        <v>354</v>
      </c>
      <c r="C24" s="618"/>
      <c r="D24" s="228">
        <v>5250</v>
      </c>
      <c r="E24" s="229">
        <v>16500</v>
      </c>
      <c r="F24" s="229"/>
      <c r="G24" s="229">
        <f t="shared" si="3"/>
        <v>16500</v>
      </c>
      <c r="H24" s="229"/>
      <c r="I24" s="236" t="s">
        <v>352</v>
      </c>
    </row>
    <row r="25" spans="1:9" ht="9.75" customHeight="1" x14ac:dyDescent="0.25">
      <c r="A25" s="230"/>
      <c r="B25" s="231"/>
      <c r="C25" s="231"/>
      <c r="D25" s="237"/>
      <c r="E25" s="238"/>
      <c r="F25" s="238"/>
      <c r="G25" s="238"/>
      <c r="H25" s="238"/>
      <c r="I25" s="239"/>
    </row>
    <row r="26" spans="1:9" x14ac:dyDescent="0.25">
      <c r="A26" s="608" t="s">
        <v>333</v>
      </c>
      <c r="B26" s="608"/>
      <c r="C26" s="221" t="s">
        <v>355</v>
      </c>
      <c r="D26" s="221"/>
      <c r="E26" s="221"/>
      <c r="F26" s="221"/>
      <c r="G26" s="221"/>
      <c r="H26" s="221"/>
      <c r="I26" s="234"/>
    </row>
    <row r="27" spans="1:9" x14ac:dyDescent="0.25">
      <c r="A27" s="608" t="s">
        <v>334</v>
      </c>
      <c r="B27" s="608"/>
      <c r="C27" s="222" t="s">
        <v>356</v>
      </c>
      <c r="D27" s="222"/>
      <c r="E27" s="222"/>
      <c r="F27" s="222"/>
      <c r="G27" s="222"/>
      <c r="H27" s="222"/>
      <c r="I27" s="223"/>
    </row>
    <row r="28" spans="1:9" ht="49.5" customHeight="1" x14ac:dyDescent="0.25">
      <c r="A28" s="215" t="s">
        <v>335</v>
      </c>
      <c r="B28" s="610" t="s">
        <v>336</v>
      </c>
      <c r="C28" s="610"/>
      <c r="D28" s="215" t="s">
        <v>337</v>
      </c>
      <c r="E28" s="215" t="s">
        <v>338</v>
      </c>
      <c r="F28" s="224" t="s">
        <v>339</v>
      </c>
      <c r="G28" s="224" t="s">
        <v>340</v>
      </c>
      <c r="H28" s="224" t="s">
        <v>28</v>
      </c>
      <c r="I28" s="225" t="s">
        <v>347</v>
      </c>
    </row>
    <row r="29" spans="1:9" ht="14.25" customHeight="1" x14ac:dyDescent="0.25">
      <c r="A29" s="611" t="s">
        <v>341</v>
      </c>
      <c r="B29" s="611"/>
      <c r="C29" s="611"/>
      <c r="D29" s="226"/>
      <c r="E29" s="226">
        <f>E30</f>
        <v>34313</v>
      </c>
      <c r="F29" s="226">
        <f t="shared" ref="F29:G29" si="4">F30</f>
        <v>0</v>
      </c>
      <c r="G29" s="226">
        <f t="shared" si="4"/>
        <v>34313</v>
      </c>
      <c r="H29" s="226"/>
      <c r="I29" s="614" t="s">
        <v>357</v>
      </c>
    </row>
    <row r="30" spans="1:9" ht="12" customHeight="1" x14ac:dyDescent="0.25">
      <c r="A30" s="216">
        <v>1</v>
      </c>
      <c r="B30" s="622" t="s">
        <v>358</v>
      </c>
      <c r="C30" s="622"/>
      <c r="D30" s="240">
        <v>5250</v>
      </c>
      <c r="E30" s="241">
        <v>34313</v>
      </c>
      <c r="F30" s="242"/>
      <c r="G30" s="241">
        <f>E30+F30</f>
        <v>34313</v>
      </c>
      <c r="H30" s="241"/>
      <c r="I30" s="615"/>
    </row>
    <row r="31" spans="1:9" ht="9.75" customHeight="1" x14ac:dyDescent="0.25">
      <c r="A31" s="243"/>
      <c r="B31" s="244"/>
      <c r="C31" s="244"/>
      <c r="D31" s="245"/>
      <c r="E31" s="245"/>
      <c r="F31" s="245"/>
      <c r="G31" s="245"/>
      <c r="H31" s="245"/>
      <c r="I31" s="246"/>
    </row>
    <row r="32" spans="1:9" x14ac:dyDescent="0.25">
      <c r="A32" s="608" t="s">
        <v>333</v>
      </c>
      <c r="B32" s="608"/>
      <c r="C32" s="221" t="s">
        <v>359</v>
      </c>
      <c r="D32" s="221"/>
      <c r="E32" s="221"/>
      <c r="F32" s="221"/>
      <c r="G32" s="221"/>
      <c r="H32" s="221"/>
      <c r="I32" s="234"/>
    </row>
    <row r="33" spans="1:14" x14ac:dyDescent="0.25">
      <c r="A33" s="608" t="s">
        <v>334</v>
      </c>
      <c r="B33" s="608"/>
      <c r="C33" s="222" t="s">
        <v>360</v>
      </c>
      <c r="D33" s="222"/>
      <c r="E33" s="222"/>
      <c r="F33" s="222"/>
      <c r="G33" s="222"/>
      <c r="H33" s="222"/>
      <c r="I33" s="223"/>
    </row>
    <row r="34" spans="1:14" ht="48.75" customHeight="1" x14ac:dyDescent="0.25">
      <c r="A34" s="215" t="s">
        <v>335</v>
      </c>
      <c r="B34" s="610" t="s">
        <v>336</v>
      </c>
      <c r="C34" s="610"/>
      <c r="D34" s="215" t="s">
        <v>337</v>
      </c>
      <c r="E34" s="215" t="s">
        <v>338</v>
      </c>
      <c r="F34" s="224" t="s">
        <v>339</v>
      </c>
      <c r="G34" s="224" t="s">
        <v>340</v>
      </c>
      <c r="H34" s="224" t="s">
        <v>28</v>
      </c>
      <c r="I34" s="225" t="s">
        <v>347</v>
      </c>
    </row>
    <row r="35" spans="1:14" x14ac:dyDescent="0.25">
      <c r="A35" s="611" t="s">
        <v>341</v>
      </c>
      <c r="B35" s="611"/>
      <c r="C35" s="611"/>
      <c r="D35" s="226"/>
      <c r="E35" s="226">
        <f>SUM(E36:E45)</f>
        <v>7241253</v>
      </c>
      <c r="F35" s="226">
        <f t="shared" ref="F35:G35" si="5">SUM(F36:F45)</f>
        <v>0</v>
      </c>
      <c r="G35" s="226">
        <f t="shared" si="5"/>
        <v>7241253</v>
      </c>
      <c r="H35" s="226"/>
      <c r="I35" s="227"/>
    </row>
    <row r="36" spans="1:14" ht="14.25" customHeight="1" x14ac:dyDescent="0.25">
      <c r="A36" s="216">
        <v>1</v>
      </c>
      <c r="B36" s="616" t="s">
        <v>361</v>
      </c>
      <c r="C36" s="616"/>
      <c r="D36" s="228">
        <v>5240</v>
      </c>
      <c r="E36" s="229">
        <v>50000</v>
      </c>
      <c r="F36" s="229"/>
      <c r="G36" s="229">
        <f t="shared" ref="G36:G45" si="6">E36+F36</f>
        <v>50000</v>
      </c>
      <c r="H36" s="229"/>
      <c r="I36" s="236" t="s">
        <v>362</v>
      </c>
    </row>
    <row r="37" spans="1:14" ht="27" customHeight="1" x14ac:dyDescent="0.25">
      <c r="A37" s="621">
        <v>2</v>
      </c>
      <c r="B37" s="616" t="s">
        <v>363</v>
      </c>
      <c r="C37" s="616"/>
      <c r="D37" s="247">
        <v>5240</v>
      </c>
      <c r="E37" s="229">
        <v>4255528</v>
      </c>
      <c r="F37" s="229"/>
      <c r="G37" s="229">
        <f t="shared" si="6"/>
        <v>4255528</v>
      </c>
      <c r="H37" s="229"/>
      <c r="I37" s="236" t="s">
        <v>364</v>
      </c>
      <c r="L37" s="248"/>
      <c r="N37" s="248"/>
    </row>
    <row r="38" spans="1:14" ht="12" customHeight="1" x14ac:dyDescent="0.25">
      <c r="A38" s="621"/>
      <c r="B38" s="616"/>
      <c r="C38" s="616"/>
      <c r="D38" s="228">
        <v>5250</v>
      </c>
      <c r="E38" s="229">
        <v>1602522</v>
      </c>
      <c r="F38" s="229"/>
      <c r="G38" s="229">
        <f t="shared" si="6"/>
        <v>1602522</v>
      </c>
      <c r="H38" s="229"/>
      <c r="I38" s="236" t="s">
        <v>365</v>
      </c>
    </row>
    <row r="39" spans="1:14" ht="15.75" customHeight="1" x14ac:dyDescent="0.25">
      <c r="A39" s="216">
        <v>3</v>
      </c>
      <c r="B39" s="616" t="s">
        <v>366</v>
      </c>
      <c r="C39" s="616"/>
      <c r="D39" s="228">
        <v>5250</v>
      </c>
      <c r="E39" s="229">
        <v>164039</v>
      </c>
      <c r="F39" s="229"/>
      <c r="G39" s="229">
        <f t="shared" si="6"/>
        <v>164039</v>
      </c>
      <c r="H39" s="229"/>
      <c r="I39" s="236" t="s">
        <v>367</v>
      </c>
    </row>
    <row r="40" spans="1:14" ht="15.75" customHeight="1" x14ac:dyDescent="0.25">
      <c r="A40" s="249">
        <v>4</v>
      </c>
      <c r="B40" s="616" t="s">
        <v>368</v>
      </c>
      <c r="C40" s="616"/>
      <c r="D40" s="228">
        <v>2241</v>
      </c>
      <c r="E40" s="229">
        <v>39326</v>
      </c>
      <c r="F40" s="229"/>
      <c r="G40" s="229">
        <f t="shared" si="6"/>
        <v>39326</v>
      </c>
      <c r="H40" s="229"/>
      <c r="I40" s="236" t="s">
        <v>369</v>
      </c>
    </row>
    <row r="41" spans="1:14" ht="12" customHeight="1" x14ac:dyDescent="0.25">
      <c r="A41" s="249">
        <v>5</v>
      </c>
      <c r="B41" s="616" t="s">
        <v>370</v>
      </c>
      <c r="C41" s="616"/>
      <c r="D41" s="228">
        <v>2241</v>
      </c>
      <c r="E41" s="229">
        <v>5000</v>
      </c>
      <c r="F41" s="229"/>
      <c r="G41" s="229">
        <f t="shared" si="6"/>
        <v>5000</v>
      </c>
      <c r="H41" s="229"/>
      <c r="I41" s="236" t="s">
        <v>371</v>
      </c>
    </row>
    <row r="42" spans="1:14" ht="16.5" customHeight="1" x14ac:dyDescent="0.25">
      <c r="A42" s="216">
        <v>6</v>
      </c>
      <c r="B42" s="616" t="s">
        <v>372</v>
      </c>
      <c r="C42" s="616"/>
      <c r="D42" s="228">
        <v>2239</v>
      </c>
      <c r="E42" s="229">
        <v>2000</v>
      </c>
      <c r="F42" s="229"/>
      <c r="G42" s="229">
        <f t="shared" si="6"/>
        <v>2000</v>
      </c>
      <c r="H42" s="229"/>
      <c r="I42" s="236" t="s">
        <v>373</v>
      </c>
    </row>
    <row r="43" spans="1:14" x14ac:dyDescent="0.25">
      <c r="A43" s="250">
        <v>7</v>
      </c>
      <c r="B43" s="625" t="s">
        <v>374</v>
      </c>
      <c r="C43" s="625"/>
      <c r="D43" s="251">
        <v>5250</v>
      </c>
      <c r="E43" s="252">
        <v>958375</v>
      </c>
      <c r="F43" s="252"/>
      <c r="G43" s="252">
        <f t="shared" si="6"/>
        <v>958375</v>
      </c>
      <c r="H43" s="252"/>
      <c r="I43" s="253" t="s">
        <v>375</v>
      </c>
    </row>
    <row r="44" spans="1:14" ht="22.5" customHeight="1" x14ac:dyDescent="0.25">
      <c r="A44" s="254">
        <v>8</v>
      </c>
      <c r="B44" s="626" t="s">
        <v>376</v>
      </c>
      <c r="C44" s="626"/>
      <c r="D44" s="255">
        <v>5240</v>
      </c>
      <c r="E44" s="256">
        <v>139463</v>
      </c>
      <c r="F44" s="256"/>
      <c r="G44" s="256">
        <f t="shared" si="6"/>
        <v>139463</v>
      </c>
      <c r="H44" s="256"/>
      <c r="I44" s="253" t="s">
        <v>377</v>
      </c>
    </row>
    <row r="45" spans="1:14" x14ac:dyDescent="0.25">
      <c r="A45" s="257">
        <v>9</v>
      </c>
      <c r="B45" s="627" t="s">
        <v>378</v>
      </c>
      <c r="C45" s="628"/>
      <c r="D45" s="228">
        <v>5250</v>
      </c>
      <c r="E45" s="229">
        <v>25000</v>
      </c>
      <c r="F45" s="229"/>
      <c r="G45" s="229">
        <f t="shared" si="6"/>
        <v>25000</v>
      </c>
      <c r="H45" s="229"/>
      <c r="I45" s="236" t="s">
        <v>379</v>
      </c>
    </row>
    <row r="46" spans="1:14" x14ac:dyDescent="0.25">
      <c r="A46" s="258"/>
      <c r="B46" s="259"/>
      <c r="C46" s="259"/>
      <c r="D46" s="260"/>
      <c r="E46" s="261"/>
      <c r="F46" s="261"/>
      <c r="G46" s="261"/>
      <c r="H46" s="261"/>
      <c r="I46" s="262"/>
    </row>
    <row r="47" spans="1:14" x14ac:dyDescent="0.25">
      <c r="A47" s="623" t="s">
        <v>333</v>
      </c>
      <c r="B47" s="623"/>
      <c r="C47" s="623" t="s">
        <v>380</v>
      </c>
      <c r="D47" s="623"/>
      <c r="E47" s="623"/>
      <c r="F47" s="623"/>
      <c r="G47" s="623"/>
      <c r="H47" s="623"/>
      <c r="I47" s="623"/>
    </row>
    <row r="48" spans="1:14" x14ac:dyDescent="0.25">
      <c r="A48" s="624" t="s">
        <v>334</v>
      </c>
      <c r="B48" s="624"/>
      <c r="C48" s="263" t="s">
        <v>381</v>
      </c>
      <c r="D48" s="264"/>
      <c r="E48" s="264"/>
      <c r="F48" s="264"/>
      <c r="G48" s="264"/>
      <c r="H48" s="264"/>
      <c r="I48" s="265"/>
    </row>
    <row r="49" spans="1:9" ht="47.25" customHeight="1" x14ac:dyDescent="0.25">
      <c r="A49" s="215" t="s">
        <v>335</v>
      </c>
      <c r="B49" s="610" t="s">
        <v>336</v>
      </c>
      <c r="C49" s="610"/>
      <c r="D49" s="215" t="s">
        <v>337</v>
      </c>
      <c r="E49" s="215" t="s">
        <v>338</v>
      </c>
      <c r="F49" s="224" t="s">
        <v>339</v>
      </c>
      <c r="G49" s="224" t="s">
        <v>340</v>
      </c>
      <c r="H49" s="224" t="s">
        <v>28</v>
      </c>
      <c r="I49" s="225" t="s">
        <v>347</v>
      </c>
    </row>
    <row r="50" spans="1:9" x14ac:dyDescent="0.25">
      <c r="A50" s="611" t="s">
        <v>341</v>
      </c>
      <c r="B50" s="611"/>
      <c r="C50" s="611"/>
      <c r="D50" s="226"/>
      <c r="E50" s="226">
        <f>SUM(E51:E55)</f>
        <v>354800</v>
      </c>
      <c r="F50" s="226">
        <f t="shared" ref="F50:G50" si="7">SUM(F51:F55)</f>
        <v>0</v>
      </c>
      <c r="G50" s="226">
        <f t="shared" si="7"/>
        <v>354800</v>
      </c>
      <c r="H50" s="226"/>
      <c r="I50" s="266"/>
    </row>
    <row r="51" spans="1:9" ht="22.5" customHeight="1" x14ac:dyDescent="0.25">
      <c r="A51" s="216">
        <v>1</v>
      </c>
      <c r="B51" s="625" t="s">
        <v>382</v>
      </c>
      <c r="C51" s="625"/>
      <c r="D51" s="240">
        <v>5240</v>
      </c>
      <c r="E51" s="241">
        <v>103300</v>
      </c>
      <c r="F51" s="241"/>
      <c r="G51" s="241">
        <f t="shared" ref="G51:G55" si="8">E51+F51</f>
        <v>103300</v>
      </c>
      <c r="H51" s="241"/>
      <c r="I51" s="236" t="s">
        <v>383</v>
      </c>
    </row>
    <row r="52" spans="1:9" x14ac:dyDescent="0.25">
      <c r="A52" s="250">
        <v>2</v>
      </c>
      <c r="B52" s="625" t="s">
        <v>384</v>
      </c>
      <c r="C52" s="625"/>
      <c r="D52" s="228">
        <v>5240</v>
      </c>
      <c r="E52" s="229">
        <v>6000</v>
      </c>
      <c r="F52" s="229"/>
      <c r="G52" s="229">
        <f t="shared" si="8"/>
        <v>6000</v>
      </c>
      <c r="H52" s="229"/>
      <c r="I52" s="267" t="s">
        <v>385</v>
      </c>
    </row>
    <row r="53" spans="1:9" x14ac:dyDescent="0.25">
      <c r="A53" s="216">
        <v>3</v>
      </c>
      <c r="B53" s="625" t="s">
        <v>386</v>
      </c>
      <c r="C53" s="625"/>
      <c r="D53" s="228">
        <v>5250</v>
      </c>
      <c r="E53" s="229">
        <v>108900</v>
      </c>
      <c r="F53" s="229"/>
      <c r="G53" s="229">
        <f t="shared" si="8"/>
        <v>108900</v>
      </c>
      <c r="H53" s="229"/>
      <c r="I53" s="236" t="s">
        <v>387</v>
      </c>
    </row>
    <row r="54" spans="1:9" x14ac:dyDescent="0.25">
      <c r="A54" s="216">
        <v>4</v>
      </c>
      <c r="B54" s="625" t="s">
        <v>388</v>
      </c>
      <c r="C54" s="625"/>
      <c r="D54" s="228">
        <v>5240</v>
      </c>
      <c r="E54" s="229">
        <v>83600</v>
      </c>
      <c r="F54" s="229"/>
      <c r="G54" s="229">
        <f t="shared" si="8"/>
        <v>83600</v>
      </c>
      <c r="H54" s="229"/>
      <c r="I54" s="236" t="s">
        <v>389</v>
      </c>
    </row>
    <row r="55" spans="1:9" x14ac:dyDescent="0.25">
      <c r="A55" s="268">
        <v>5</v>
      </c>
      <c r="B55" s="625" t="s">
        <v>390</v>
      </c>
      <c r="C55" s="625"/>
      <c r="D55" s="228">
        <v>5240</v>
      </c>
      <c r="E55" s="229">
        <v>53000</v>
      </c>
      <c r="F55" s="229"/>
      <c r="G55" s="229">
        <f t="shared" si="8"/>
        <v>53000</v>
      </c>
      <c r="H55" s="229"/>
      <c r="I55" s="236" t="s">
        <v>389</v>
      </c>
    </row>
    <row r="56" spans="1:9" ht="9" customHeight="1" x14ac:dyDescent="0.25">
      <c r="A56" s="269"/>
      <c r="B56" s="270"/>
      <c r="C56" s="270"/>
      <c r="D56" s="270"/>
      <c r="E56" s="271"/>
      <c r="F56" s="271"/>
      <c r="G56" s="271"/>
      <c r="H56" s="271"/>
      <c r="I56" s="272"/>
    </row>
    <row r="57" spans="1:9" x14ac:dyDescent="0.25">
      <c r="A57" s="608" t="s">
        <v>333</v>
      </c>
      <c r="B57" s="608"/>
      <c r="C57" s="221" t="s">
        <v>391</v>
      </c>
      <c r="D57" s="221"/>
      <c r="E57" s="221"/>
      <c r="F57" s="221"/>
      <c r="G57" s="221"/>
      <c r="H57" s="221"/>
      <c r="I57" s="234"/>
    </row>
    <row r="58" spans="1:9" x14ac:dyDescent="0.25">
      <c r="A58" s="608" t="s">
        <v>334</v>
      </c>
      <c r="B58" s="608"/>
      <c r="C58" s="222" t="s">
        <v>392</v>
      </c>
      <c r="D58" s="222"/>
      <c r="E58" s="222"/>
      <c r="F58" s="222"/>
      <c r="G58" s="222"/>
      <c r="H58" s="222"/>
      <c r="I58" s="223"/>
    </row>
    <row r="59" spans="1:9" ht="48.75" customHeight="1" x14ac:dyDescent="0.25">
      <c r="A59" s="215" t="s">
        <v>335</v>
      </c>
      <c r="B59" s="610" t="s">
        <v>336</v>
      </c>
      <c r="C59" s="610"/>
      <c r="D59" s="215" t="s">
        <v>337</v>
      </c>
      <c r="E59" s="215" t="s">
        <v>338</v>
      </c>
      <c r="F59" s="224" t="s">
        <v>339</v>
      </c>
      <c r="G59" s="224" t="s">
        <v>340</v>
      </c>
      <c r="H59" s="224" t="s">
        <v>28</v>
      </c>
      <c r="I59" s="225" t="s">
        <v>347</v>
      </c>
    </row>
    <row r="60" spans="1:9" x14ac:dyDescent="0.25">
      <c r="A60" s="611" t="s">
        <v>341</v>
      </c>
      <c r="B60" s="611"/>
      <c r="C60" s="611"/>
      <c r="D60" s="226"/>
      <c r="E60" s="226">
        <f>SUM(E61:E62)</f>
        <v>17295</v>
      </c>
      <c r="F60" s="226">
        <f t="shared" ref="F60:G60" si="9">SUM(F61:F62)</f>
        <v>0</v>
      </c>
      <c r="G60" s="226">
        <f t="shared" si="9"/>
        <v>17295</v>
      </c>
      <c r="H60" s="226"/>
      <c r="I60" s="273"/>
    </row>
    <row r="61" spans="1:9" x14ac:dyDescent="0.25">
      <c r="A61" s="216">
        <v>1</v>
      </c>
      <c r="B61" s="625" t="s">
        <v>393</v>
      </c>
      <c r="C61" s="625"/>
      <c r="D61" s="240">
        <v>5250</v>
      </c>
      <c r="E61" s="241">
        <v>5794</v>
      </c>
      <c r="F61" s="241"/>
      <c r="G61" s="241">
        <f t="shared" ref="G61:G62" si="10">E61+F61</f>
        <v>5794</v>
      </c>
      <c r="H61" s="241"/>
      <c r="I61" s="236" t="s">
        <v>394</v>
      </c>
    </row>
    <row r="62" spans="1:9" ht="12" customHeight="1" x14ac:dyDescent="0.25">
      <c r="A62" s="216">
        <v>2</v>
      </c>
      <c r="B62" s="625" t="s">
        <v>395</v>
      </c>
      <c r="C62" s="625"/>
      <c r="D62" s="240">
        <v>5250</v>
      </c>
      <c r="E62" s="241">
        <v>11501</v>
      </c>
      <c r="F62" s="241"/>
      <c r="G62" s="241">
        <f t="shared" si="10"/>
        <v>11501</v>
      </c>
      <c r="H62" s="241"/>
      <c r="I62" s="236" t="s">
        <v>396</v>
      </c>
    </row>
    <row r="63" spans="1:9" ht="9" customHeight="1" x14ac:dyDescent="0.25">
      <c r="A63" s="269"/>
      <c r="B63" s="270"/>
      <c r="C63" s="270"/>
      <c r="D63" s="270"/>
      <c r="E63" s="270"/>
      <c r="F63" s="270"/>
      <c r="G63" s="270"/>
      <c r="H63" s="270"/>
      <c r="I63" s="274"/>
    </row>
    <row r="64" spans="1:9" x14ac:dyDescent="0.25">
      <c r="A64" s="623" t="s">
        <v>333</v>
      </c>
      <c r="B64" s="623"/>
      <c r="C64" s="275" t="s">
        <v>397</v>
      </c>
      <c r="D64" s="275"/>
      <c r="E64" s="275"/>
      <c r="F64" s="275"/>
      <c r="G64" s="275"/>
      <c r="H64" s="275"/>
      <c r="I64" s="276"/>
    </row>
    <row r="65" spans="1:13" x14ac:dyDescent="0.25">
      <c r="A65" s="624" t="s">
        <v>334</v>
      </c>
      <c r="B65" s="624"/>
      <c r="C65" s="263" t="s">
        <v>398</v>
      </c>
      <c r="D65" s="263"/>
      <c r="E65" s="263"/>
      <c r="F65" s="263"/>
      <c r="G65" s="263"/>
      <c r="H65" s="263"/>
      <c r="I65" s="277"/>
    </row>
    <row r="66" spans="1:13" ht="48.75" customHeight="1" x14ac:dyDescent="0.25">
      <c r="A66" s="215" t="s">
        <v>335</v>
      </c>
      <c r="B66" s="610" t="s">
        <v>336</v>
      </c>
      <c r="C66" s="610"/>
      <c r="D66" s="215" t="s">
        <v>337</v>
      </c>
      <c r="E66" s="215" t="s">
        <v>338</v>
      </c>
      <c r="F66" s="224" t="s">
        <v>339</v>
      </c>
      <c r="G66" s="224" t="s">
        <v>340</v>
      </c>
      <c r="H66" s="224" t="s">
        <v>28</v>
      </c>
      <c r="I66" s="225" t="s">
        <v>347</v>
      </c>
    </row>
    <row r="67" spans="1:13" x14ac:dyDescent="0.25">
      <c r="A67" s="611" t="s">
        <v>341</v>
      </c>
      <c r="B67" s="611"/>
      <c r="C67" s="611"/>
      <c r="D67" s="226"/>
      <c r="E67" s="226">
        <f>SUM(E68:E69)</f>
        <v>72500</v>
      </c>
      <c r="F67" s="226">
        <f t="shared" ref="F67:G67" si="11">SUM(F68:F69)</f>
        <v>0</v>
      </c>
      <c r="G67" s="226">
        <f t="shared" si="11"/>
        <v>72500</v>
      </c>
      <c r="H67" s="226"/>
      <c r="I67" s="236"/>
    </row>
    <row r="68" spans="1:13" x14ac:dyDescent="0.25">
      <c r="A68" s="216">
        <v>1</v>
      </c>
      <c r="B68" s="616" t="s">
        <v>399</v>
      </c>
      <c r="C68" s="616"/>
      <c r="D68" s="228">
        <v>5250</v>
      </c>
      <c r="E68" s="229">
        <v>55900</v>
      </c>
      <c r="F68" s="229"/>
      <c r="G68" s="229">
        <f t="shared" ref="G68:G69" si="12">E68+F68</f>
        <v>55900</v>
      </c>
      <c r="H68" s="229"/>
      <c r="I68" s="236" t="s">
        <v>396</v>
      </c>
    </row>
    <row r="69" spans="1:13" ht="12" customHeight="1" x14ac:dyDescent="0.25">
      <c r="A69" s="216">
        <v>2</v>
      </c>
      <c r="B69" s="616" t="s">
        <v>400</v>
      </c>
      <c r="C69" s="616"/>
      <c r="D69" s="228">
        <v>5250</v>
      </c>
      <c r="E69" s="229">
        <v>16600</v>
      </c>
      <c r="F69" s="278"/>
      <c r="G69" s="278">
        <f t="shared" si="12"/>
        <v>16600</v>
      </c>
      <c r="H69" s="278"/>
      <c r="I69" s="279" t="s">
        <v>396</v>
      </c>
    </row>
    <row r="70" spans="1:13" x14ac:dyDescent="0.25">
      <c r="A70" s="269"/>
      <c r="B70" s="270"/>
      <c r="C70" s="270"/>
      <c r="D70" s="270"/>
      <c r="E70" s="270"/>
      <c r="F70" s="270"/>
      <c r="G70" s="270"/>
      <c r="H70" s="270"/>
      <c r="I70" s="274"/>
    </row>
    <row r="71" spans="1:13" x14ac:dyDescent="0.25">
      <c r="A71" s="608" t="s">
        <v>333</v>
      </c>
      <c r="B71" s="608"/>
      <c r="C71" s="221" t="s">
        <v>401</v>
      </c>
      <c r="D71" s="221"/>
      <c r="E71" s="221"/>
      <c r="F71" s="221"/>
      <c r="G71" s="221"/>
      <c r="H71" s="221"/>
      <c r="I71" s="234"/>
    </row>
    <row r="72" spans="1:13" x14ac:dyDescent="0.25">
      <c r="A72" s="608" t="s">
        <v>334</v>
      </c>
      <c r="B72" s="608"/>
      <c r="C72" s="222" t="s">
        <v>402</v>
      </c>
      <c r="D72" s="222"/>
      <c r="E72" s="222"/>
      <c r="F72" s="222"/>
      <c r="G72" s="222"/>
      <c r="H72" s="222"/>
      <c r="I72" s="223"/>
    </row>
    <row r="73" spans="1:13" ht="48.75" customHeight="1" x14ac:dyDescent="0.25">
      <c r="A73" s="215" t="s">
        <v>335</v>
      </c>
      <c r="B73" s="610" t="s">
        <v>336</v>
      </c>
      <c r="C73" s="610"/>
      <c r="D73" s="215" t="s">
        <v>337</v>
      </c>
      <c r="E73" s="215" t="s">
        <v>338</v>
      </c>
      <c r="F73" s="224" t="s">
        <v>339</v>
      </c>
      <c r="G73" s="224" t="s">
        <v>340</v>
      </c>
      <c r="H73" s="224" t="s">
        <v>28</v>
      </c>
      <c r="I73" s="225" t="s">
        <v>347</v>
      </c>
    </row>
    <row r="74" spans="1:13" x14ac:dyDescent="0.25">
      <c r="A74" s="611" t="s">
        <v>341</v>
      </c>
      <c r="B74" s="611"/>
      <c r="C74" s="611"/>
      <c r="D74" s="226"/>
      <c r="E74" s="226">
        <f>SUM(E75:E76)</f>
        <v>716900</v>
      </c>
      <c r="F74" s="226">
        <f t="shared" ref="F74:G74" si="13">SUM(F75:F76)</f>
        <v>0</v>
      </c>
      <c r="G74" s="226">
        <f t="shared" si="13"/>
        <v>716900</v>
      </c>
      <c r="H74" s="226"/>
      <c r="I74" s="236"/>
    </row>
    <row r="75" spans="1:13" x14ac:dyDescent="0.25">
      <c r="A75" s="216">
        <v>1</v>
      </c>
      <c r="B75" s="616" t="s">
        <v>403</v>
      </c>
      <c r="C75" s="616"/>
      <c r="D75" s="228">
        <v>5250</v>
      </c>
      <c r="E75" s="229">
        <v>4200</v>
      </c>
      <c r="F75" s="229"/>
      <c r="G75" s="229">
        <f t="shared" ref="G75:G76" si="14">E75+F75</f>
        <v>4200</v>
      </c>
      <c r="H75" s="229"/>
      <c r="I75" s="236" t="s">
        <v>385</v>
      </c>
    </row>
    <row r="76" spans="1:13" ht="23.25" customHeight="1" x14ac:dyDescent="0.25">
      <c r="A76" s="254">
        <v>2</v>
      </c>
      <c r="B76" s="622" t="s">
        <v>404</v>
      </c>
      <c r="C76" s="622"/>
      <c r="D76" s="255">
        <v>5250</v>
      </c>
      <c r="E76" s="256">
        <v>712700</v>
      </c>
      <c r="F76" s="256"/>
      <c r="G76" s="256">
        <f t="shared" si="14"/>
        <v>712700</v>
      </c>
      <c r="H76" s="256"/>
      <c r="I76" s="253" t="s">
        <v>385</v>
      </c>
      <c r="K76" s="248"/>
      <c r="M76" s="248"/>
    </row>
    <row r="77" spans="1:13" x14ac:dyDescent="0.25">
      <c r="A77" s="280"/>
      <c r="B77" s="281"/>
      <c r="C77" s="281"/>
      <c r="D77" s="282"/>
      <c r="E77" s="283"/>
      <c r="F77" s="283"/>
      <c r="G77" s="283"/>
      <c r="H77" s="283"/>
      <c r="I77" s="284"/>
    </row>
    <row r="78" spans="1:13" x14ac:dyDescent="0.25">
      <c r="A78" s="608" t="s">
        <v>333</v>
      </c>
      <c r="B78" s="608"/>
      <c r="C78" s="221" t="s">
        <v>405</v>
      </c>
      <c r="D78" s="221"/>
      <c r="E78" s="237"/>
      <c r="F78" s="237"/>
      <c r="G78" s="237"/>
      <c r="H78" s="237"/>
      <c r="I78" s="285"/>
    </row>
    <row r="79" spans="1:13" x14ac:dyDescent="0.25">
      <c r="A79" s="608" t="s">
        <v>334</v>
      </c>
      <c r="B79" s="608"/>
      <c r="C79" s="222" t="s">
        <v>406</v>
      </c>
      <c r="D79" s="222"/>
      <c r="E79" s="222"/>
      <c r="F79" s="222"/>
      <c r="G79" s="222"/>
      <c r="H79" s="222"/>
      <c r="I79" s="223"/>
    </row>
    <row r="80" spans="1:13" ht="49.5" customHeight="1" x14ac:dyDescent="0.25">
      <c r="A80" s="215" t="s">
        <v>335</v>
      </c>
      <c r="B80" s="610" t="s">
        <v>336</v>
      </c>
      <c r="C80" s="610"/>
      <c r="D80" s="215" t="s">
        <v>337</v>
      </c>
      <c r="E80" s="215" t="s">
        <v>338</v>
      </c>
      <c r="F80" s="224" t="s">
        <v>339</v>
      </c>
      <c r="G80" s="224" t="s">
        <v>340</v>
      </c>
      <c r="H80" s="224" t="s">
        <v>28</v>
      </c>
      <c r="I80" s="225" t="s">
        <v>347</v>
      </c>
    </row>
    <row r="81" spans="1:13" x14ac:dyDescent="0.25">
      <c r="A81" s="611" t="s">
        <v>341</v>
      </c>
      <c r="B81" s="611"/>
      <c r="C81" s="611"/>
      <c r="D81" s="226"/>
      <c r="E81" s="226">
        <f>SUM(E82:E91)</f>
        <v>403474</v>
      </c>
      <c r="F81" s="226">
        <f t="shared" ref="F81:G81" si="15">SUM(F82:F91)</f>
        <v>0</v>
      </c>
      <c r="G81" s="226">
        <f t="shared" si="15"/>
        <v>403474</v>
      </c>
      <c r="H81" s="226"/>
      <c r="I81" s="236"/>
    </row>
    <row r="82" spans="1:13" ht="14.25" customHeight="1" x14ac:dyDescent="0.25">
      <c r="A82" s="215">
        <v>1</v>
      </c>
      <c r="B82" s="616" t="s">
        <v>407</v>
      </c>
      <c r="C82" s="616"/>
      <c r="D82" s="228">
        <v>2241</v>
      </c>
      <c r="E82" s="286">
        <v>57000</v>
      </c>
      <c r="F82" s="286"/>
      <c r="G82" s="286">
        <f t="shared" ref="G82:G91" si="16">E82+F82</f>
        <v>57000</v>
      </c>
      <c r="H82" s="286"/>
      <c r="I82" s="287" t="s">
        <v>408</v>
      </c>
    </row>
    <row r="83" spans="1:13" ht="12" customHeight="1" x14ac:dyDescent="0.25">
      <c r="A83" s="215">
        <v>2</v>
      </c>
      <c r="B83" s="616" t="s">
        <v>409</v>
      </c>
      <c r="C83" s="616"/>
      <c r="D83" s="228">
        <v>5250</v>
      </c>
      <c r="E83" s="286">
        <v>20200</v>
      </c>
      <c r="F83" s="288"/>
      <c r="G83" s="288">
        <f t="shared" si="16"/>
        <v>20200</v>
      </c>
      <c r="H83" s="288"/>
      <c r="I83" s="289" t="s">
        <v>408</v>
      </c>
    </row>
    <row r="84" spans="1:13" x14ac:dyDescent="0.25">
      <c r="A84" s="215">
        <v>3</v>
      </c>
      <c r="B84" s="617" t="s">
        <v>410</v>
      </c>
      <c r="C84" s="618"/>
      <c r="D84" s="228">
        <v>2241</v>
      </c>
      <c r="E84" s="286">
        <v>4390</v>
      </c>
      <c r="F84" s="286"/>
      <c r="G84" s="286">
        <f t="shared" si="16"/>
        <v>4390</v>
      </c>
      <c r="H84" s="286"/>
      <c r="I84" s="287"/>
    </row>
    <row r="85" spans="1:13" x14ac:dyDescent="0.25">
      <c r="A85" s="216">
        <v>4</v>
      </c>
      <c r="B85" s="616" t="s">
        <v>411</v>
      </c>
      <c r="C85" s="616"/>
      <c r="D85" s="228">
        <v>5250</v>
      </c>
      <c r="E85" s="241">
        <v>217524</v>
      </c>
      <c r="F85" s="241"/>
      <c r="G85" s="241">
        <f t="shared" si="16"/>
        <v>217524</v>
      </c>
      <c r="H85" s="241"/>
      <c r="I85" s="236" t="s">
        <v>408</v>
      </c>
      <c r="K85" s="248"/>
      <c r="M85" s="248"/>
    </row>
    <row r="86" spans="1:13" x14ac:dyDescent="0.25">
      <c r="A86" s="215">
        <v>5</v>
      </c>
      <c r="B86" s="617" t="s">
        <v>412</v>
      </c>
      <c r="C86" s="618"/>
      <c r="D86" s="228">
        <v>2241</v>
      </c>
      <c r="E86" s="286">
        <v>1800</v>
      </c>
      <c r="F86" s="286"/>
      <c r="G86" s="286">
        <f t="shared" si="16"/>
        <v>1800</v>
      </c>
      <c r="H86" s="286"/>
      <c r="I86" s="287" t="s">
        <v>408</v>
      </c>
    </row>
    <row r="87" spans="1:13" ht="12" customHeight="1" x14ac:dyDescent="0.25">
      <c r="A87" s="215">
        <v>6</v>
      </c>
      <c r="B87" s="616" t="s">
        <v>413</v>
      </c>
      <c r="C87" s="616"/>
      <c r="D87" s="228">
        <v>5250</v>
      </c>
      <c r="E87" s="286">
        <v>5500</v>
      </c>
      <c r="F87" s="286"/>
      <c r="G87" s="286">
        <f t="shared" si="16"/>
        <v>5500</v>
      </c>
      <c r="H87" s="286"/>
      <c r="I87" s="287" t="s">
        <v>408</v>
      </c>
      <c r="J87" s="290"/>
      <c r="K87" s="290"/>
      <c r="L87" s="290"/>
    </row>
    <row r="88" spans="1:13" ht="12" customHeight="1" x14ac:dyDescent="0.25">
      <c r="A88" s="254">
        <v>7</v>
      </c>
      <c r="B88" s="622" t="s">
        <v>414</v>
      </c>
      <c r="C88" s="622"/>
      <c r="D88" s="291">
        <v>5250</v>
      </c>
      <c r="E88" s="292">
        <v>49000</v>
      </c>
      <c r="F88" s="292"/>
      <c r="G88" s="292">
        <f t="shared" si="16"/>
        <v>49000</v>
      </c>
      <c r="H88" s="292"/>
      <c r="I88" s="253" t="s">
        <v>408</v>
      </c>
    </row>
    <row r="89" spans="1:13" ht="12" customHeight="1" x14ac:dyDescent="0.25">
      <c r="A89" s="215">
        <v>8</v>
      </c>
      <c r="B89" s="616" t="s">
        <v>415</v>
      </c>
      <c r="C89" s="616"/>
      <c r="D89" s="228">
        <v>5250</v>
      </c>
      <c r="E89" s="286">
        <v>24260</v>
      </c>
      <c r="F89" s="286"/>
      <c r="G89" s="286">
        <f t="shared" si="16"/>
        <v>24260</v>
      </c>
      <c r="H89" s="286"/>
      <c r="I89" s="287" t="s">
        <v>408</v>
      </c>
    </row>
    <row r="90" spans="1:13" ht="12" customHeight="1" x14ac:dyDescent="0.25">
      <c r="A90" s="216">
        <v>9</v>
      </c>
      <c r="B90" s="616" t="s">
        <v>416</v>
      </c>
      <c r="C90" s="616"/>
      <c r="D90" s="228">
        <v>5250</v>
      </c>
      <c r="E90" s="241">
        <v>16600</v>
      </c>
      <c r="F90" s="241"/>
      <c r="G90" s="241">
        <f t="shared" si="16"/>
        <v>16600</v>
      </c>
      <c r="H90" s="241"/>
      <c r="I90" s="236" t="s">
        <v>408</v>
      </c>
    </row>
    <row r="91" spans="1:13" ht="12" customHeight="1" x14ac:dyDescent="0.25">
      <c r="A91" s="216">
        <v>10</v>
      </c>
      <c r="B91" s="616" t="s">
        <v>417</v>
      </c>
      <c r="C91" s="616"/>
      <c r="D91" s="228">
        <v>5250</v>
      </c>
      <c r="E91" s="241">
        <v>7200</v>
      </c>
      <c r="F91" s="241"/>
      <c r="G91" s="241">
        <f t="shared" si="16"/>
        <v>7200</v>
      </c>
      <c r="H91" s="241"/>
      <c r="I91" s="236" t="s">
        <v>408</v>
      </c>
    </row>
    <row r="92" spans="1:13" x14ac:dyDescent="0.25">
      <c r="A92" s="243"/>
      <c r="B92" s="244"/>
      <c r="C92" s="244"/>
      <c r="D92" s="293"/>
      <c r="E92" s="245"/>
      <c r="F92" s="245"/>
      <c r="G92" s="245"/>
      <c r="H92" s="245"/>
      <c r="I92" s="294"/>
    </row>
    <row r="93" spans="1:13" x14ac:dyDescent="0.25">
      <c r="A93" s="608" t="s">
        <v>333</v>
      </c>
      <c r="B93" s="608"/>
      <c r="C93" s="221" t="s">
        <v>418</v>
      </c>
      <c r="D93" s="221"/>
      <c r="E93" s="221"/>
      <c r="F93" s="221"/>
      <c r="G93" s="221"/>
      <c r="H93" s="221"/>
    </row>
    <row r="94" spans="1:13" x14ac:dyDescent="0.25">
      <c r="A94" s="608" t="s">
        <v>334</v>
      </c>
      <c r="B94" s="608"/>
      <c r="C94" s="222" t="s">
        <v>327</v>
      </c>
      <c r="D94" s="222"/>
      <c r="E94" s="222"/>
      <c r="F94" s="222"/>
      <c r="G94" s="222"/>
      <c r="H94" s="222"/>
    </row>
    <row r="95" spans="1:13" ht="36" customHeight="1" x14ac:dyDescent="0.25">
      <c r="A95" s="215" t="s">
        <v>335</v>
      </c>
      <c r="B95" s="610" t="s">
        <v>336</v>
      </c>
      <c r="C95" s="610"/>
      <c r="D95" s="215" t="s">
        <v>337</v>
      </c>
      <c r="E95" s="215" t="s">
        <v>338</v>
      </c>
      <c r="F95" s="224" t="s">
        <v>339</v>
      </c>
      <c r="G95" s="224" t="s">
        <v>340</v>
      </c>
      <c r="H95" s="224" t="s">
        <v>28</v>
      </c>
      <c r="I95" s="225" t="s">
        <v>347</v>
      </c>
    </row>
    <row r="96" spans="1:13" x14ac:dyDescent="0.25">
      <c r="A96" s="611" t="s">
        <v>341</v>
      </c>
      <c r="B96" s="611"/>
      <c r="C96" s="611"/>
      <c r="D96" s="226"/>
      <c r="E96" s="226">
        <f>SUM(E97:E113)</f>
        <v>10080079</v>
      </c>
      <c r="F96" s="226">
        <f t="shared" ref="F96" si="17">SUM(F97:F113)</f>
        <v>4235</v>
      </c>
      <c r="G96" s="226">
        <f>SUM(G97:G113)</f>
        <v>10084314</v>
      </c>
      <c r="H96" s="226"/>
      <c r="I96" s="236"/>
    </row>
    <row r="97" spans="1:13" ht="15" customHeight="1" x14ac:dyDescent="0.25">
      <c r="A97" s="216">
        <v>1</v>
      </c>
      <c r="B97" s="616" t="s">
        <v>407</v>
      </c>
      <c r="C97" s="616"/>
      <c r="D97" s="228">
        <v>2241</v>
      </c>
      <c r="E97" s="229">
        <v>68000</v>
      </c>
      <c r="F97" s="229"/>
      <c r="G97" s="229">
        <f t="shared" ref="G97:G113" si="18">E97+F97</f>
        <v>68000</v>
      </c>
      <c r="H97" s="229"/>
      <c r="I97" s="236" t="s">
        <v>419</v>
      </c>
    </row>
    <row r="98" spans="1:13" ht="15" customHeight="1" x14ac:dyDescent="0.25">
      <c r="A98" s="215">
        <v>2</v>
      </c>
      <c r="B98" s="616" t="s">
        <v>420</v>
      </c>
      <c r="C98" s="616"/>
      <c r="D98" s="228">
        <v>5250</v>
      </c>
      <c r="E98" s="296">
        <v>39000</v>
      </c>
      <c r="F98" s="296"/>
      <c r="G98" s="296">
        <f t="shared" si="18"/>
        <v>39000</v>
      </c>
      <c r="H98" s="296"/>
      <c r="I98" s="236" t="s">
        <v>419</v>
      </c>
    </row>
    <row r="99" spans="1:13" ht="12" customHeight="1" x14ac:dyDescent="0.25">
      <c r="A99" s="621">
        <v>3</v>
      </c>
      <c r="B99" s="616" t="s">
        <v>421</v>
      </c>
      <c r="C99" s="616"/>
      <c r="D99" s="228">
        <v>5250</v>
      </c>
      <c r="E99" s="229">
        <v>30838</v>
      </c>
      <c r="F99" s="229"/>
      <c r="G99" s="229">
        <f t="shared" si="18"/>
        <v>30838</v>
      </c>
      <c r="H99" s="229"/>
      <c r="I99" s="614" t="s">
        <v>419</v>
      </c>
    </row>
    <row r="100" spans="1:13" ht="12" customHeight="1" x14ac:dyDescent="0.25">
      <c r="A100" s="621"/>
      <c r="B100" s="616"/>
      <c r="C100" s="616"/>
      <c r="D100" s="228">
        <v>2241</v>
      </c>
      <c r="E100" s="229">
        <v>1748</v>
      </c>
      <c r="F100" s="229"/>
      <c r="G100" s="229">
        <f t="shared" si="18"/>
        <v>1748</v>
      </c>
      <c r="H100" s="229"/>
      <c r="I100" s="615"/>
    </row>
    <row r="101" spans="1:13" ht="12" customHeight="1" x14ac:dyDescent="0.25">
      <c r="A101" s="249">
        <v>4</v>
      </c>
      <c r="B101" s="616" t="s">
        <v>422</v>
      </c>
      <c r="C101" s="616"/>
      <c r="D101" s="228">
        <v>5250</v>
      </c>
      <c r="E101" s="229">
        <v>29300</v>
      </c>
      <c r="F101" s="229"/>
      <c r="G101" s="229">
        <f t="shared" si="18"/>
        <v>29300</v>
      </c>
      <c r="H101" s="229"/>
      <c r="I101" s="236" t="s">
        <v>419</v>
      </c>
    </row>
    <row r="102" spans="1:13" x14ac:dyDescent="0.25">
      <c r="A102" s="249">
        <v>5</v>
      </c>
      <c r="B102" s="616" t="s">
        <v>423</v>
      </c>
      <c r="C102" s="616"/>
      <c r="D102" s="228">
        <v>5250</v>
      </c>
      <c r="E102" s="229">
        <v>52500</v>
      </c>
      <c r="F102" s="229"/>
      <c r="G102" s="229">
        <f t="shared" si="18"/>
        <v>52500</v>
      </c>
      <c r="H102" s="229"/>
      <c r="I102" s="279" t="s">
        <v>419</v>
      </c>
    </row>
    <row r="103" spans="1:13" ht="25.5" customHeight="1" x14ac:dyDescent="0.25">
      <c r="A103" s="216">
        <v>6</v>
      </c>
      <c r="B103" s="625" t="s">
        <v>424</v>
      </c>
      <c r="C103" s="625"/>
      <c r="D103" s="228">
        <v>5250</v>
      </c>
      <c r="E103" s="229">
        <v>82000</v>
      </c>
      <c r="F103" s="229"/>
      <c r="G103" s="229">
        <f t="shared" si="18"/>
        <v>82000</v>
      </c>
      <c r="H103" s="229"/>
      <c r="I103" s="236" t="s">
        <v>419</v>
      </c>
      <c r="J103" s="297"/>
      <c r="K103" s="297"/>
    </row>
    <row r="104" spans="1:13" ht="12" customHeight="1" x14ac:dyDescent="0.25">
      <c r="A104" s="621">
        <v>7</v>
      </c>
      <c r="B104" s="625" t="s">
        <v>425</v>
      </c>
      <c r="C104" s="625"/>
      <c r="D104" s="228">
        <v>5240</v>
      </c>
      <c r="E104" s="229">
        <v>5366407</v>
      </c>
      <c r="F104" s="229"/>
      <c r="G104" s="229">
        <f t="shared" si="18"/>
        <v>5366407</v>
      </c>
      <c r="H104" s="229"/>
      <c r="I104" s="236" t="s">
        <v>419</v>
      </c>
    </row>
    <row r="105" spans="1:13" ht="27" customHeight="1" x14ac:dyDescent="0.25">
      <c r="A105" s="621"/>
      <c r="B105" s="625"/>
      <c r="C105" s="625"/>
      <c r="D105" s="228">
        <v>5250</v>
      </c>
      <c r="E105" s="229">
        <v>4190962</v>
      </c>
      <c r="F105" s="229"/>
      <c r="G105" s="229">
        <f t="shared" si="18"/>
        <v>4190962</v>
      </c>
      <c r="H105" s="229"/>
      <c r="I105" s="279" t="s">
        <v>426</v>
      </c>
      <c r="K105" s="248"/>
      <c r="M105" s="248"/>
    </row>
    <row r="106" spans="1:13" ht="24" customHeight="1" x14ac:dyDescent="0.25">
      <c r="A106" s="216">
        <v>8</v>
      </c>
      <c r="B106" s="625" t="s">
        <v>427</v>
      </c>
      <c r="C106" s="625"/>
      <c r="D106" s="228">
        <v>5250</v>
      </c>
      <c r="E106" s="229">
        <v>108750</v>
      </c>
      <c r="F106" s="229"/>
      <c r="G106" s="229">
        <f t="shared" si="18"/>
        <v>108750</v>
      </c>
      <c r="H106" s="229"/>
      <c r="I106" s="287" t="s">
        <v>419</v>
      </c>
    </row>
    <row r="107" spans="1:13" ht="25.5" customHeight="1" x14ac:dyDescent="0.25">
      <c r="A107" s="249">
        <v>9</v>
      </c>
      <c r="B107" s="625" t="s">
        <v>428</v>
      </c>
      <c r="C107" s="625"/>
      <c r="D107" s="228">
        <v>5250</v>
      </c>
      <c r="E107" s="229">
        <v>69800</v>
      </c>
      <c r="F107" s="229"/>
      <c r="G107" s="229">
        <f t="shared" si="18"/>
        <v>69800</v>
      </c>
      <c r="H107" s="229"/>
      <c r="I107" s="287" t="s">
        <v>429</v>
      </c>
    </row>
    <row r="108" spans="1:13" ht="15" customHeight="1" x14ac:dyDescent="0.25">
      <c r="A108" s="216">
        <v>10</v>
      </c>
      <c r="B108" s="616" t="s">
        <v>430</v>
      </c>
      <c r="C108" s="616"/>
      <c r="D108" s="228">
        <v>5250</v>
      </c>
      <c r="E108" s="229">
        <v>10050</v>
      </c>
      <c r="F108" s="229"/>
      <c r="G108" s="229">
        <f t="shared" si="18"/>
        <v>10050</v>
      </c>
      <c r="H108" s="229"/>
      <c r="I108" s="236" t="s">
        <v>419</v>
      </c>
    </row>
    <row r="109" spans="1:13" ht="25.5" customHeight="1" x14ac:dyDescent="0.25">
      <c r="A109" s="249">
        <v>11</v>
      </c>
      <c r="B109" s="625" t="s">
        <v>431</v>
      </c>
      <c r="C109" s="625"/>
      <c r="D109" s="228">
        <v>5250</v>
      </c>
      <c r="E109" s="229">
        <v>8000</v>
      </c>
      <c r="F109" s="229"/>
      <c r="G109" s="229">
        <f t="shared" si="18"/>
        <v>8000</v>
      </c>
      <c r="H109" s="229"/>
      <c r="I109" s="236" t="s">
        <v>429</v>
      </c>
    </row>
    <row r="110" spans="1:13" ht="12" customHeight="1" x14ac:dyDescent="0.25">
      <c r="A110" s="216">
        <v>12</v>
      </c>
      <c r="B110" s="616" t="s">
        <v>432</v>
      </c>
      <c r="C110" s="616"/>
      <c r="D110" s="228">
        <v>5250</v>
      </c>
      <c r="E110" s="229">
        <v>13000</v>
      </c>
      <c r="F110" s="229"/>
      <c r="G110" s="229">
        <f t="shared" si="18"/>
        <v>13000</v>
      </c>
      <c r="H110" s="229"/>
      <c r="I110" s="236" t="s">
        <v>419</v>
      </c>
    </row>
    <row r="111" spans="1:13" ht="12" customHeight="1" x14ac:dyDescent="0.25">
      <c r="A111" s="249">
        <v>13</v>
      </c>
      <c r="B111" s="616" t="s">
        <v>433</v>
      </c>
      <c r="C111" s="616"/>
      <c r="D111" s="228">
        <v>5250</v>
      </c>
      <c r="E111" s="229">
        <v>5500</v>
      </c>
      <c r="F111" s="229"/>
      <c r="G111" s="229">
        <f t="shared" si="18"/>
        <v>5500</v>
      </c>
      <c r="H111" s="229"/>
      <c r="I111" s="236" t="s">
        <v>419</v>
      </c>
    </row>
    <row r="112" spans="1:13" ht="12" customHeight="1" x14ac:dyDescent="0.25">
      <c r="A112" s="249">
        <v>14</v>
      </c>
      <c r="B112" s="625" t="s">
        <v>434</v>
      </c>
      <c r="C112" s="625"/>
      <c r="D112" s="228">
        <v>5250</v>
      </c>
      <c r="E112" s="229">
        <v>4224</v>
      </c>
      <c r="F112" s="229"/>
      <c r="G112" s="229">
        <f t="shared" si="18"/>
        <v>4224</v>
      </c>
      <c r="H112" s="229"/>
      <c r="I112" s="236" t="s">
        <v>419</v>
      </c>
    </row>
    <row r="113" spans="1:9" ht="49.5" customHeight="1" x14ac:dyDescent="0.25">
      <c r="A113" s="249">
        <v>15</v>
      </c>
      <c r="B113" s="625" t="s">
        <v>488</v>
      </c>
      <c r="C113" s="625"/>
      <c r="D113" s="228">
        <v>2239</v>
      </c>
      <c r="E113" s="229"/>
      <c r="F113" s="229">
        <v>4235</v>
      </c>
      <c r="G113" s="229">
        <f t="shared" si="18"/>
        <v>4235</v>
      </c>
      <c r="H113" s="246" t="s">
        <v>489</v>
      </c>
      <c r="I113" s="279" t="s">
        <v>426</v>
      </c>
    </row>
    <row r="114" spans="1:9" x14ac:dyDescent="0.25">
      <c r="A114" s="298"/>
      <c r="B114" s="299"/>
      <c r="C114" s="299"/>
      <c r="D114" s="299"/>
      <c r="E114" s="299"/>
      <c r="F114" s="299"/>
      <c r="G114" s="299"/>
      <c r="H114" s="299"/>
      <c r="I114" s="299"/>
    </row>
    <row r="115" spans="1:9" x14ac:dyDescent="0.25">
      <c r="A115" s="608" t="s">
        <v>333</v>
      </c>
      <c r="B115" s="608"/>
      <c r="C115" s="221" t="s">
        <v>435</v>
      </c>
      <c r="D115" s="221"/>
      <c r="E115" s="221"/>
      <c r="F115" s="221"/>
      <c r="G115" s="221"/>
      <c r="H115" s="221"/>
      <c r="I115" s="234"/>
    </row>
    <row r="116" spans="1:9" x14ac:dyDescent="0.25">
      <c r="A116" s="624" t="s">
        <v>334</v>
      </c>
      <c r="B116" s="624"/>
      <c r="C116" s="222" t="s">
        <v>436</v>
      </c>
      <c r="D116" s="222"/>
      <c r="E116" s="222"/>
      <c r="F116" s="222"/>
      <c r="G116" s="222"/>
      <c r="H116" s="222"/>
      <c r="I116" s="223"/>
    </row>
    <row r="117" spans="1:9" ht="49.5" customHeight="1" x14ac:dyDescent="0.25">
      <c r="A117" s="215" t="s">
        <v>335</v>
      </c>
      <c r="B117" s="610" t="s">
        <v>336</v>
      </c>
      <c r="C117" s="610"/>
      <c r="D117" s="215" t="s">
        <v>337</v>
      </c>
      <c r="E117" s="215" t="s">
        <v>338</v>
      </c>
      <c r="F117" s="224" t="s">
        <v>339</v>
      </c>
      <c r="G117" s="224" t="s">
        <v>340</v>
      </c>
      <c r="H117" s="224" t="s">
        <v>28</v>
      </c>
      <c r="I117" s="225" t="s">
        <v>347</v>
      </c>
    </row>
    <row r="118" spans="1:9" x14ac:dyDescent="0.25">
      <c r="A118" s="611" t="s">
        <v>341</v>
      </c>
      <c r="B118" s="611"/>
      <c r="C118" s="611"/>
      <c r="D118" s="226"/>
      <c r="E118" s="226">
        <f>SUM(E119:E125)</f>
        <v>166720</v>
      </c>
      <c r="F118" s="226">
        <f t="shared" ref="F118:G118" si="19">SUM(F119:F125)</f>
        <v>0</v>
      </c>
      <c r="G118" s="226">
        <f t="shared" si="19"/>
        <v>166720</v>
      </c>
      <c r="H118" s="226"/>
      <c r="I118" s="273"/>
    </row>
    <row r="119" spans="1:9" x14ac:dyDescent="0.25">
      <c r="A119" s="249">
        <v>1</v>
      </c>
      <c r="B119" s="616" t="s">
        <v>437</v>
      </c>
      <c r="C119" s="616"/>
      <c r="D119" s="228">
        <v>5250</v>
      </c>
      <c r="E119" s="229">
        <v>5500</v>
      </c>
      <c r="F119" s="229"/>
      <c r="G119" s="229">
        <f t="shared" ref="G119:G125" si="20">E119+F119</f>
        <v>5500</v>
      </c>
      <c r="H119" s="229"/>
      <c r="I119" s="236" t="s">
        <v>375</v>
      </c>
    </row>
    <row r="120" spans="1:9" ht="12" customHeight="1" x14ac:dyDescent="0.25">
      <c r="A120" s="621">
        <v>2</v>
      </c>
      <c r="B120" s="616" t="s">
        <v>438</v>
      </c>
      <c r="C120" s="616"/>
      <c r="D120" s="228">
        <v>5250</v>
      </c>
      <c r="E120" s="229">
        <v>5500</v>
      </c>
      <c r="F120" s="229"/>
      <c r="G120" s="229">
        <f t="shared" si="20"/>
        <v>5500</v>
      </c>
      <c r="H120" s="229"/>
      <c r="I120" s="633" t="s">
        <v>375</v>
      </c>
    </row>
    <row r="121" spans="1:9" ht="12" customHeight="1" x14ac:dyDescent="0.25">
      <c r="A121" s="621"/>
      <c r="B121" s="616"/>
      <c r="C121" s="616"/>
      <c r="D121" s="228">
        <v>2241</v>
      </c>
      <c r="E121" s="229">
        <v>1114</v>
      </c>
      <c r="F121" s="229"/>
      <c r="G121" s="229">
        <f t="shared" si="20"/>
        <v>1114</v>
      </c>
      <c r="H121" s="229"/>
      <c r="I121" s="633"/>
    </row>
    <row r="122" spans="1:9" x14ac:dyDescent="0.25">
      <c r="A122" s="216">
        <v>3</v>
      </c>
      <c r="B122" s="625" t="s">
        <v>439</v>
      </c>
      <c r="C122" s="625"/>
      <c r="D122" s="228">
        <v>5250</v>
      </c>
      <c r="E122" s="229">
        <v>52000</v>
      </c>
      <c r="F122" s="229"/>
      <c r="G122" s="229">
        <f t="shared" si="20"/>
        <v>52000</v>
      </c>
      <c r="H122" s="229"/>
      <c r="I122" s="236" t="s">
        <v>375</v>
      </c>
    </row>
    <row r="123" spans="1:9" ht="12" customHeight="1" x14ac:dyDescent="0.25">
      <c r="A123" s="249">
        <v>4</v>
      </c>
      <c r="B123" s="616" t="s">
        <v>440</v>
      </c>
      <c r="C123" s="616"/>
      <c r="D123" s="228">
        <v>5250</v>
      </c>
      <c r="E123" s="229">
        <v>80764</v>
      </c>
      <c r="F123" s="229"/>
      <c r="G123" s="229">
        <f t="shared" si="20"/>
        <v>80764</v>
      </c>
      <c r="H123" s="229"/>
      <c r="I123" s="236" t="s">
        <v>375</v>
      </c>
    </row>
    <row r="124" spans="1:9" ht="12" customHeight="1" x14ac:dyDescent="0.25">
      <c r="A124" s="216">
        <v>5</v>
      </c>
      <c r="B124" s="616" t="s">
        <v>441</v>
      </c>
      <c r="C124" s="616"/>
      <c r="D124" s="228">
        <v>5250</v>
      </c>
      <c r="E124" s="229">
        <v>13142</v>
      </c>
      <c r="F124" s="278"/>
      <c r="G124" s="278">
        <f t="shared" si="20"/>
        <v>13142</v>
      </c>
      <c r="H124" s="278"/>
      <c r="I124" s="279" t="s">
        <v>375</v>
      </c>
    </row>
    <row r="125" spans="1:9" ht="13.5" customHeight="1" x14ac:dyDescent="0.25">
      <c r="A125" s="216">
        <v>6</v>
      </c>
      <c r="B125" s="616" t="s">
        <v>407</v>
      </c>
      <c r="C125" s="616"/>
      <c r="D125" s="228">
        <v>2241</v>
      </c>
      <c r="E125" s="229">
        <v>8700</v>
      </c>
      <c r="F125" s="229"/>
      <c r="G125" s="229">
        <f t="shared" si="20"/>
        <v>8700</v>
      </c>
      <c r="H125" s="229"/>
      <c r="I125" s="236" t="s">
        <v>375</v>
      </c>
    </row>
    <row r="126" spans="1:9" x14ac:dyDescent="0.25">
      <c r="A126" s="300"/>
      <c r="B126" s="232"/>
      <c r="C126" s="232"/>
      <c r="D126" s="232"/>
      <c r="E126" s="301"/>
      <c r="F126" s="301"/>
      <c r="G126" s="301"/>
      <c r="H126" s="301"/>
      <c r="I126" s="302"/>
    </row>
    <row r="127" spans="1:9" x14ac:dyDescent="0.25">
      <c r="A127" s="623" t="s">
        <v>333</v>
      </c>
      <c r="B127" s="623"/>
      <c r="C127" s="275" t="s">
        <v>442</v>
      </c>
      <c r="D127" s="275"/>
      <c r="E127" s="275"/>
      <c r="F127" s="275"/>
      <c r="G127" s="275"/>
      <c r="H127" s="275"/>
      <c r="I127" s="276"/>
    </row>
    <row r="128" spans="1:9" x14ac:dyDescent="0.25">
      <c r="A128" s="624" t="s">
        <v>334</v>
      </c>
      <c r="B128" s="624"/>
      <c r="C128" s="263" t="s">
        <v>443</v>
      </c>
      <c r="D128" s="263"/>
      <c r="E128" s="263"/>
      <c r="F128" s="263"/>
      <c r="G128" s="263"/>
      <c r="H128" s="263"/>
      <c r="I128" s="277"/>
    </row>
    <row r="129" spans="1:9" ht="48.75" customHeight="1" x14ac:dyDescent="0.25">
      <c r="A129" s="215" t="s">
        <v>335</v>
      </c>
      <c r="B129" s="610" t="s">
        <v>336</v>
      </c>
      <c r="C129" s="610"/>
      <c r="D129" s="215" t="s">
        <v>337</v>
      </c>
      <c r="E129" s="215" t="s">
        <v>338</v>
      </c>
      <c r="F129" s="224" t="s">
        <v>339</v>
      </c>
      <c r="G129" s="224" t="s">
        <v>340</v>
      </c>
      <c r="H129" s="224" t="s">
        <v>28</v>
      </c>
      <c r="I129" s="225" t="s">
        <v>347</v>
      </c>
    </row>
    <row r="130" spans="1:9" x14ac:dyDescent="0.25">
      <c r="A130" s="611" t="s">
        <v>341</v>
      </c>
      <c r="B130" s="611"/>
      <c r="C130" s="611"/>
      <c r="D130" s="226"/>
      <c r="E130" s="226">
        <f>SUM(E131:E134)</f>
        <v>160421</v>
      </c>
      <c r="F130" s="226">
        <f t="shared" ref="F130:G130" si="21">SUM(F131:F134)</f>
        <v>0</v>
      </c>
      <c r="G130" s="226">
        <f t="shared" si="21"/>
        <v>160421</v>
      </c>
      <c r="H130" s="226"/>
      <c r="I130" s="236"/>
    </row>
    <row r="131" spans="1:9" x14ac:dyDescent="0.25">
      <c r="A131" s="216">
        <v>1</v>
      </c>
      <c r="B131" s="616" t="s">
        <v>444</v>
      </c>
      <c r="C131" s="616"/>
      <c r="D131" s="228">
        <v>5250</v>
      </c>
      <c r="E131" s="229">
        <v>16500</v>
      </c>
      <c r="F131" s="278"/>
      <c r="G131" s="278">
        <f t="shared" ref="G131:G134" si="22">E131+F131</f>
        <v>16500</v>
      </c>
      <c r="H131" s="278"/>
      <c r="I131" s="279" t="s">
        <v>445</v>
      </c>
    </row>
    <row r="132" spans="1:9" ht="26.25" customHeight="1" x14ac:dyDescent="0.25">
      <c r="A132" s="216">
        <v>2</v>
      </c>
      <c r="B132" s="616" t="s">
        <v>446</v>
      </c>
      <c r="C132" s="616"/>
      <c r="D132" s="228">
        <v>5250</v>
      </c>
      <c r="E132" s="229">
        <v>80500</v>
      </c>
      <c r="F132" s="229"/>
      <c r="G132" s="229">
        <f t="shared" si="22"/>
        <v>80500</v>
      </c>
      <c r="H132" s="229"/>
      <c r="I132" s="225" t="s">
        <v>447</v>
      </c>
    </row>
    <row r="133" spans="1:9" ht="12" customHeight="1" x14ac:dyDescent="0.25">
      <c r="A133" s="216">
        <v>3</v>
      </c>
      <c r="B133" s="617" t="s">
        <v>448</v>
      </c>
      <c r="C133" s="618"/>
      <c r="D133" s="228">
        <v>5250</v>
      </c>
      <c r="E133" s="229">
        <v>5500</v>
      </c>
      <c r="F133" s="229"/>
      <c r="G133" s="229">
        <f t="shared" si="22"/>
        <v>5500</v>
      </c>
      <c r="H133" s="229"/>
      <c r="I133" s="236" t="s">
        <v>445</v>
      </c>
    </row>
    <row r="134" spans="1:9" x14ac:dyDescent="0.25">
      <c r="A134" s="303">
        <v>4</v>
      </c>
      <c r="B134" s="630" t="s">
        <v>449</v>
      </c>
      <c r="C134" s="631"/>
      <c r="D134" s="228">
        <v>5250</v>
      </c>
      <c r="E134" s="286">
        <v>57921</v>
      </c>
      <c r="F134" s="288"/>
      <c r="G134" s="288">
        <f t="shared" si="22"/>
        <v>57921</v>
      </c>
      <c r="H134" s="288"/>
      <c r="I134" s="279" t="s">
        <v>445</v>
      </c>
    </row>
    <row r="135" spans="1:9" x14ac:dyDescent="0.25">
      <c r="A135" s="304"/>
      <c r="B135" s="305"/>
      <c r="C135" s="305"/>
      <c r="D135" s="305"/>
      <c r="E135" s="305"/>
      <c r="F135" s="305"/>
      <c r="G135" s="305"/>
      <c r="H135" s="305"/>
      <c r="I135" s="294"/>
    </row>
    <row r="136" spans="1:9" x14ac:dyDescent="0.25">
      <c r="A136" s="632" t="s">
        <v>450</v>
      </c>
      <c r="B136" s="632"/>
      <c r="C136" s="632"/>
      <c r="D136" s="632"/>
      <c r="E136" s="632"/>
      <c r="F136" s="632"/>
      <c r="G136" s="632"/>
      <c r="H136" s="632"/>
      <c r="I136" s="632"/>
    </row>
    <row r="137" spans="1:9" x14ac:dyDescent="0.25">
      <c r="A137" s="275" t="s">
        <v>451</v>
      </c>
      <c r="C137" s="290"/>
      <c r="D137" s="290"/>
      <c r="E137" s="290"/>
      <c r="F137" s="290"/>
      <c r="G137" s="290"/>
      <c r="H137" s="290"/>
      <c r="I137" s="306"/>
    </row>
    <row r="138" spans="1:9" x14ac:dyDescent="0.25">
      <c r="A138" s="307"/>
      <c r="B138" s="290" t="s">
        <v>452</v>
      </c>
      <c r="C138" s="290"/>
      <c r="D138" s="290"/>
      <c r="E138" s="290"/>
      <c r="F138" s="290"/>
      <c r="G138" s="290"/>
      <c r="H138" s="290"/>
      <c r="I138" s="306"/>
    </row>
    <row r="139" spans="1:9" x14ac:dyDescent="0.25">
      <c r="C139" s="218" t="s">
        <v>453</v>
      </c>
      <c r="I139" s="306"/>
    </row>
    <row r="140" spans="1:9" x14ac:dyDescent="0.25">
      <c r="B140" s="218" t="s">
        <v>454</v>
      </c>
      <c r="I140" s="306"/>
    </row>
    <row r="141" spans="1:9" x14ac:dyDescent="0.25">
      <c r="C141" s="218" t="s">
        <v>455</v>
      </c>
      <c r="I141" s="306"/>
    </row>
    <row r="142" spans="1:9" x14ac:dyDescent="0.25">
      <c r="B142" s="218" t="s">
        <v>456</v>
      </c>
    </row>
    <row r="143" spans="1:9" x14ac:dyDescent="0.25">
      <c r="C143" s="218" t="s">
        <v>457</v>
      </c>
    </row>
    <row r="144" spans="1:9" x14ac:dyDescent="0.25">
      <c r="C144" s="218" t="s">
        <v>458</v>
      </c>
    </row>
    <row r="145" spans="2:9" x14ac:dyDescent="0.25">
      <c r="B145" s="218" t="s">
        <v>459</v>
      </c>
    </row>
    <row r="146" spans="2:9" x14ac:dyDescent="0.25">
      <c r="C146" s="218" t="s">
        <v>460</v>
      </c>
    </row>
    <row r="147" spans="2:9" x14ac:dyDescent="0.25">
      <c r="B147" s="218" t="s">
        <v>461</v>
      </c>
    </row>
    <row r="148" spans="2:9" ht="23.25" customHeight="1" x14ac:dyDescent="0.25">
      <c r="C148" s="629" t="s">
        <v>462</v>
      </c>
      <c r="D148" s="629"/>
      <c r="E148" s="629"/>
      <c r="F148" s="629"/>
      <c r="G148" s="629"/>
      <c r="H148" s="629"/>
      <c r="I148" s="629"/>
    </row>
    <row r="149" spans="2:9" x14ac:dyDescent="0.25">
      <c r="B149" s="218" t="s">
        <v>463</v>
      </c>
    </row>
    <row r="150" spans="2:9" x14ac:dyDescent="0.25">
      <c r="C150" s="218" t="s">
        <v>464</v>
      </c>
    </row>
    <row r="151" spans="2:9" x14ac:dyDescent="0.25">
      <c r="C151" s="218" t="s">
        <v>465</v>
      </c>
    </row>
    <row r="152" spans="2:9" x14ac:dyDescent="0.25">
      <c r="C152" s="218" t="s">
        <v>466</v>
      </c>
    </row>
    <row r="153" spans="2:9" x14ac:dyDescent="0.25">
      <c r="B153" s="218" t="s">
        <v>467</v>
      </c>
    </row>
    <row r="154" spans="2:9" x14ac:dyDescent="0.25">
      <c r="C154" s="218" t="s">
        <v>468</v>
      </c>
    </row>
    <row r="155" spans="2:9" x14ac:dyDescent="0.25">
      <c r="B155" s="218" t="s">
        <v>469</v>
      </c>
    </row>
    <row r="156" spans="2:9" x14ac:dyDescent="0.25">
      <c r="C156" s="218" t="s">
        <v>470</v>
      </c>
    </row>
    <row r="157" spans="2:9" x14ac:dyDescent="0.25">
      <c r="B157" s="218" t="s">
        <v>471</v>
      </c>
    </row>
    <row r="158" spans="2:9" x14ac:dyDescent="0.25">
      <c r="C158" s="218" t="s">
        <v>472</v>
      </c>
    </row>
    <row r="159" spans="2:9" x14ac:dyDescent="0.25">
      <c r="B159" s="218" t="s">
        <v>473</v>
      </c>
    </row>
    <row r="160" spans="2:9" x14ac:dyDescent="0.25">
      <c r="C160" s="218" t="s">
        <v>474</v>
      </c>
    </row>
    <row r="161" spans="2:3" x14ac:dyDescent="0.25">
      <c r="B161" s="218" t="s">
        <v>475</v>
      </c>
    </row>
    <row r="162" spans="2:3" x14ac:dyDescent="0.25">
      <c r="C162" s="218" t="s">
        <v>476</v>
      </c>
    </row>
    <row r="163" spans="2:3" x14ac:dyDescent="0.25">
      <c r="B163" s="218" t="s">
        <v>477</v>
      </c>
    </row>
    <row r="164" spans="2:3" x14ac:dyDescent="0.25">
      <c r="C164" s="218" t="s">
        <v>478</v>
      </c>
    </row>
    <row r="165" spans="2:3" x14ac:dyDescent="0.25">
      <c r="B165" s="218" t="s">
        <v>479</v>
      </c>
    </row>
    <row r="166" spans="2:3" x14ac:dyDescent="0.25">
      <c r="C166" s="218" t="s">
        <v>480</v>
      </c>
    </row>
    <row r="167" spans="2:3" x14ac:dyDescent="0.25">
      <c r="C167" s="218" t="s">
        <v>481</v>
      </c>
    </row>
    <row r="168" spans="2:3" x14ac:dyDescent="0.25">
      <c r="B168" s="218" t="s">
        <v>482</v>
      </c>
    </row>
    <row r="169" spans="2:3" x14ac:dyDescent="0.25">
      <c r="C169" s="218" t="s">
        <v>483</v>
      </c>
    </row>
    <row r="170" spans="2:3" x14ac:dyDescent="0.25">
      <c r="B170" s="218" t="s">
        <v>484</v>
      </c>
    </row>
    <row r="171" spans="2:3" x14ac:dyDescent="0.25">
      <c r="C171" s="218" t="s">
        <v>485</v>
      </c>
    </row>
    <row r="172" spans="2:3" x14ac:dyDescent="0.25">
      <c r="B172" s="218" t="s">
        <v>486</v>
      </c>
    </row>
    <row r="173" spans="2:3" x14ac:dyDescent="0.25">
      <c r="C173" s="218" t="s">
        <v>487</v>
      </c>
    </row>
  </sheetData>
  <sheetProtection algorithmName="SHA-512" hashValue="wMYke0l2Ez41p6oTBRSW0YfTaxCZVO9DF//0y4rdJ7X7NNTJeleepCUCTeQK61NWuueo0ZsdGkLyH1GdUf9fgQ==" saltValue="P9ccRhxnuSP5cOAKefNV/A==" spinCount="100000" sheet="1" objects="1" scenarios="1" selectLockedCells="1" selectUnlockedCells="1"/>
  <mergeCells count="129">
    <mergeCell ref="C148:I148"/>
    <mergeCell ref="B113:C113"/>
    <mergeCell ref="A130:C130"/>
    <mergeCell ref="B131:C131"/>
    <mergeCell ref="B132:C132"/>
    <mergeCell ref="B133:C133"/>
    <mergeCell ref="B134:C134"/>
    <mergeCell ref="A136:I136"/>
    <mergeCell ref="B123:C123"/>
    <mergeCell ref="B124:C124"/>
    <mergeCell ref="B125:C125"/>
    <mergeCell ref="A127:B127"/>
    <mergeCell ref="A128:B128"/>
    <mergeCell ref="B129:C129"/>
    <mergeCell ref="A118:C118"/>
    <mergeCell ref="B119:C119"/>
    <mergeCell ref="A120:A121"/>
    <mergeCell ref="B120:C121"/>
    <mergeCell ref="I120:I121"/>
    <mergeCell ref="B122:C122"/>
    <mergeCell ref="B110:C110"/>
    <mergeCell ref="B111:C111"/>
    <mergeCell ref="B112:C112"/>
    <mergeCell ref="A115:B115"/>
    <mergeCell ref="A116:B116"/>
    <mergeCell ref="B117:C117"/>
    <mergeCell ref="A104:A105"/>
    <mergeCell ref="B104:C105"/>
    <mergeCell ref="B106:C106"/>
    <mergeCell ref="B107:C107"/>
    <mergeCell ref="B108:C108"/>
    <mergeCell ref="B109:C109"/>
    <mergeCell ref="A99:A100"/>
    <mergeCell ref="B99:C100"/>
    <mergeCell ref="I99:I100"/>
    <mergeCell ref="B101:C101"/>
    <mergeCell ref="B102:C102"/>
    <mergeCell ref="B103:C103"/>
    <mergeCell ref="A93:B93"/>
    <mergeCell ref="A94:B94"/>
    <mergeCell ref="B95:C95"/>
    <mergeCell ref="A96:C96"/>
    <mergeCell ref="B97:C97"/>
    <mergeCell ref="B98:C98"/>
    <mergeCell ref="B86:C86"/>
    <mergeCell ref="B87:C87"/>
    <mergeCell ref="B88:C88"/>
    <mergeCell ref="B89:C89"/>
    <mergeCell ref="B90:C90"/>
    <mergeCell ref="B91:C91"/>
    <mergeCell ref="B80:C80"/>
    <mergeCell ref="A81:C81"/>
    <mergeCell ref="B82:C82"/>
    <mergeCell ref="B83:C83"/>
    <mergeCell ref="B84:C84"/>
    <mergeCell ref="B85:C85"/>
    <mergeCell ref="B73:C73"/>
    <mergeCell ref="A74:C74"/>
    <mergeCell ref="B75:C75"/>
    <mergeCell ref="B76:C76"/>
    <mergeCell ref="A78:B78"/>
    <mergeCell ref="A79:B79"/>
    <mergeCell ref="B66:C66"/>
    <mergeCell ref="A67:C67"/>
    <mergeCell ref="B68:C68"/>
    <mergeCell ref="B69:C69"/>
    <mergeCell ref="A71:B71"/>
    <mergeCell ref="A72:B72"/>
    <mergeCell ref="B59:C59"/>
    <mergeCell ref="A60:C60"/>
    <mergeCell ref="B61:C61"/>
    <mergeCell ref="B62:C62"/>
    <mergeCell ref="A64:B64"/>
    <mergeCell ref="A65:B65"/>
    <mergeCell ref="B52:C52"/>
    <mergeCell ref="B53:C53"/>
    <mergeCell ref="B54:C54"/>
    <mergeCell ref="B55:C55"/>
    <mergeCell ref="A57:B57"/>
    <mergeCell ref="A58:B58"/>
    <mergeCell ref="A47:B47"/>
    <mergeCell ref="C47:I47"/>
    <mergeCell ref="A48:B48"/>
    <mergeCell ref="B49:C49"/>
    <mergeCell ref="A50:C50"/>
    <mergeCell ref="B51:C51"/>
    <mergeCell ref="B40:C40"/>
    <mergeCell ref="B41:C41"/>
    <mergeCell ref="B42:C42"/>
    <mergeCell ref="B43:C43"/>
    <mergeCell ref="B44:C44"/>
    <mergeCell ref="B45:C45"/>
    <mergeCell ref="B34:C34"/>
    <mergeCell ref="A35:C35"/>
    <mergeCell ref="B36:C36"/>
    <mergeCell ref="A37:A38"/>
    <mergeCell ref="B37:C38"/>
    <mergeCell ref="B39:C39"/>
    <mergeCell ref="B28:C28"/>
    <mergeCell ref="A29:C29"/>
    <mergeCell ref="I29:I30"/>
    <mergeCell ref="B30:C30"/>
    <mergeCell ref="A32:B32"/>
    <mergeCell ref="A33:B33"/>
    <mergeCell ref="A22:C22"/>
    <mergeCell ref="I22:I23"/>
    <mergeCell ref="B23:C23"/>
    <mergeCell ref="B24:C24"/>
    <mergeCell ref="A26:B26"/>
    <mergeCell ref="A27:B27"/>
    <mergeCell ref="A14:A17"/>
    <mergeCell ref="B14:C17"/>
    <mergeCell ref="I14:I17"/>
    <mergeCell ref="A19:B19"/>
    <mergeCell ref="A20:B20"/>
    <mergeCell ref="B21:C21"/>
    <mergeCell ref="A10:B10"/>
    <mergeCell ref="C10:I10"/>
    <mergeCell ref="A11:B11"/>
    <mergeCell ref="C11:I11"/>
    <mergeCell ref="B12:C12"/>
    <mergeCell ref="A13:C13"/>
    <mergeCell ref="A4:B4"/>
    <mergeCell ref="C4:I4"/>
    <mergeCell ref="A5:B5"/>
    <mergeCell ref="C5:I5"/>
    <mergeCell ref="A6:I6"/>
    <mergeCell ref="A8:B8"/>
    <mergeCell ref="C8:I8"/>
  </mergeCells>
  <pageMargins left="0.98425196850393704" right="0.39370078740157483" top="0.72187500000000004"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61.pielikums Jūrmalas pilsētas domes
2017.gada 30.janvāra saistošajiem noteikumiem Nr.10
(Protokols Nr.4, 1.punkts)
 </firstHeader>
    <firstFooter>&amp;L&amp;9&amp;D; &amp;T&amp;R&amp;9&amp;P (&amp;N)</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92"/>
  <sheetViews>
    <sheetView view="pageLayout" zoomScaleNormal="100" workbookViewId="0">
      <selection activeCell="J12" sqref="J12"/>
    </sheetView>
  </sheetViews>
  <sheetFormatPr defaultRowHeight="12" outlineLevelCol="1" x14ac:dyDescent="0.2"/>
  <cols>
    <col min="1" max="1" width="4.7109375" style="515" customWidth="1"/>
    <col min="2" max="2" width="18.5703125" style="515" customWidth="1"/>
    <col min="3" max="3" width="22.140625" style="515" customWidth="1"/>
    <col min="4" max="4" width="10.5703125" style="515" customWidth="1"/>
    <col min="5" max="5" width="12.42578125" style="515" hidden="1" customWidth="1" outlineLevel="1"/>
    <col min="6" max="6" width="11.140625" style="515" hidden="1" customWidth="1" outlineLevel="1"/>
    <col min="7" max="7" width="11.85546875" style="515" customWidth="1" collapsed="1"/>
    <col min="8" max="8" width="29.140625" style="515" hidden="1" customWidth="1" outlineLevel="1"/>
    <col min="9" max="9" width="17.7109375" style="515" customWidth="1" collapsed="1"/>
    <col min="10" max="16384" width="9.140625" style="515"/>
  </cols>
  <sheetData>
    <row r="1" spans="1:9" x14ac:dyDescent="0.2">
      <c r="I1" s="214" t="s">
        <v>543</v>
      </c>
    </row>
    <row r="2" spans="1:9" x14ac:dyDescent="0.2">
      <c r="I2" s="214" t="s">
        <v>330</v>
      </c>
    </row>
    <row r="3" spans="1:9" x14ac:dyDescent="0.2">
      <c r="I3" s="214" t="s">
        <v>331</v>
      </c>
    </row>
    <row r="4" spans="1:9" x14ac:dyDescent="0.2">
      <c r="A4" s="683" t="s">
        <v>1</v>
      </c>
      <c r="B4" s="683"/>
      <c r="C4" s="683" t="s">
        <v>325</v>
      </c>
      <c r="D4" s="683"/>
      <c r="E4" s="683"/>
      <c r="F4" s="683"/>
      <c r="G4" s="683"/>
      <c r="H4" s="683"/>
      <c r="I4" s="683"/>
    </row>
    <row r="5" spans="1:9" x14ac:dyDescent="0.2">
      <c r="A5" s="683" t="s">
        <v>2</v>
      </c>
      <c r="B5" s="683"/>
      <c r="C5" s="683">
        <v>90000056357</v>
      </c>
      <c r="D5" s="683"/>
      <c r="E5" s="683"/>
      <c r="F5" s="683"/>
      <c r="G5" s="683"/>
      <c r="H5" s="683"/>
      <c r="I5" s="683"/>
    </row>
    <row r="6" spans="1:9" ht="15.75" x14ac:dyDescent="0.25">
      <c r="A6" s="685" t="s">
        <v>343</v>
      </c>
      <c r="B6" s="685"/>
      <c r="C6" s="685"/>
      <c r="D6" s="685"/>
      <c r="E6" s="685"/>
      <c r="F6" s="685"/>
      <c r="G6" s="685"/>
      <c r="H6" s="685"/>
      <c r="I6" s="685"/>
    </row>
    <row r="7" spans="1:9" ht="15.75" x14ac:dyDescent="0.25">
      <c r="A7" s="516"/>
      <c r="B7" s="516"/>
      <c r="C7" s="516"/>
      <c r="D7" s="516"/>
      <c r="E7" s="516"/>
      <c r="F7" s="516"/>
      <c r="G7" s="516"/>
      <c r="H7" s="516"/>
      <c r="I7" s="516"/>
    </row>
    <row r="8" spans="1:9" ht="15.75" x14ac:dyDescent="0.25">
      <c r="A8" s="683" t="s">
        <v>332</v>
      </c>
      <c r="B8" s="683"/>
      <c r="C8" s="517" t="s">
        <v>544</v>
      </c>
      <c r="D8" s="517"/>
      <c r="E8" s="517"/>
      <c r="F8" s="517"/>
      <c r="G8" s="517"/>
      <c r="H8" s="517"/>
      <c r="I8" s="517"/>
    </row>
    <row r="9" spans="1:9" x14ac:dyDescent="0.2">
      <c r="A9" s="683" t="s">
        <v>333</v>
      </c>
      <c r="B9" s="683"/>
      <c r="C9" s="683" t="s">
        <v>532</v>
      </c>
      <c r="D9" s="683"/>
      <c r="E9" s="683"/>
      <c r="F9" s="683"/>
      <c r="G9" s="683"/>
      <c r="H9" s="683"/>
      <c r="I9" s="683"/>
    </row>
    <row r="10" spans="1:9" x14ac:dyDescent="0.2">
      <c r="A10" s="683" t="s">
        <v>334</v>
      </c>
      <c r="B10" s="683"/>
      <c r="C10" s="684" t="s">
        <v>545</v>
      </c>
      <c r="D10" s="684"/>
      <c r="E10" s="684"/>
      <c r="F10" s="684"/>
      <c r="G10" s="684"/>
      <c r="H10" s="684"/>
      <c r="I10" s="684"/>
    </row>
    <row r="11" spans="1:9" ht="12" customHeight="1" x14ac:dyDescent="0.2">
      <c r="A11" s="651" t="s">
        <v>335</v>
      </c>
      <c r="B11" s="653" t="s">
        <v>336</v>
      </c>
      <c r="C11" s="654"/>
      <c r="D11" s="657" t="s">
        <v>337</v>
      </c>
      <c r="E11" s="659" t="s">
        <v>338</v>
      </c>
      <c r="F11" s="659" t="s">
        <v>339</v>
      </c>
      <c r="G11" s="659" t="s">
        <v>340</v>
      </c>
      <c r="H11" s="659" t="s">
        <v>28</v>
      </c>
      <c r="I11" s="661" t="s">
        <v>347</v>
      </c>
    </row>
    <row r="12" spans="1:9" ht="38.25" customHeight="1" x14ac:dyDescent="0.2">
      <c r="A12" s="652"/>
      <c r="B12" s="655"/>
      <c r="C12" s="656"/>
      <c r="D12" s="658"/>
      <c r="E12" s="660"/>
      <c r="F12" s="660"/>
      <c r="G12" s="660"/>
      <c r="H12" s="660"/>
      <c r="I12" s="662"/>
    </row>
    <row r="13" spans="1:9" ht="12.75" customHeight="1" x14ac:dyDescent="0.2">
      <c r="A13" s="647" t="s">
        <v>341</v>
      </c>
      <c r="B13" s="648"/>
      <c r="C13" s="649"/>
      <c r="D13" s="226"/>
      <c r="E13" s="226">
        <f>SUM(E14:E38)</f>
        <v>516195</v>
      </c>
      <c r="F13" s="226">
        <f>SUM(F14:F38)</f>
        <v>0</v>
      </c>
      <c r="G13" s="226">
        <f t="shared" ref="G13" si="0">SUM(G14:G38)</f>
        <v>516195</v>
      </c>
      <c r="H13" s="226"/>
      <c r="I13" s="226"/>
    </row>
    <row r="14" spans="1:9" x14ac:dyDescent="0.2">
      <c r="A14" s="663">
        <v>1</v>
      </c>
      <c r="B14" s="674" t="s">
        <v>546</v>
      </c>
      <c r="C14" s="675"/>
      <c r="D14" s="518">
        <v>5110</v>
      </c>
      <c r="E14" s="229">
        <f>8000-2995</f>
        <v>5005</v>
      </c>
      <c r="F14" s="229"/>
      <c r="G14" s="229">
        <f>SUM(E14:F14)</f>
        <v>5005</v>
      </c>
      <c r="H14" s="229"/>
      <c r="I14" s="482" t="s">
        <v>547</v>
      </c>
    </row>
    <row r="15" spans="1:9" x14ac:dyDescent="0.2">
      <c r="A15" s="664"/>
      <c r="B15" s="676"/>
      <c r="C15" s="677"/>
      <c r="D15" s="518">
        <v>2232</v>
      </c>
      <c r="E15" s="229">
        <v>2995</v>
      </c>
      <c r="F15" s="229"/>
      <c r="G15" s="229">
        <f t="shared" ref="G15:G38" si="1">SUM(E15:F15)</f>
        <v>2995</v>
      </c>
      <c r="H15" s="229"/>
      <c r="I15" s="482" t="s">
        <v>547</v>
      </c>
    </row>
    <row r="16" spans="1:9" x14ac:dyDescent="0.2">
      <c r="A16" s="663">
        <v>2</v>
      </c>
      <c r="B16" s="666" t="s">
        <v>548</v>
      </c>
      <c r="C16" s="667"/>
      <c r="D16" s="518">
        <v>2239</v>
      </c>
      <c r="E16" s="229">
        <v>5000</v>
      </c>
      <c r="F16" s="229"/>
      <c r="G16" s="229">
        <f t="shared" si="1"/>
        <v>5000</v>
      </c>
      <c r="H16" s="229"/>
      <c r="I16" s="482" t="s">
        <v>549</v>
      </c>
    </row>
    <row r="17" spans="1:9" x14ac:dyDescent="0.2">
      <c r="A17" s="664"/>
      <c r="B17" s="668"/>
      <c r="C17" s="669"/>
      <c r="D17" s="518">
        <v>3262</v>
      </c>
      <c r="E17" s="229">
        <v>13870</v>
      </c>
      <c r="F17" s="229"/>
      <c r="G17" s="229">
        <f t="shared" si="1"/>
        <v>13870</v>
      </c>
      <c r="H17" s="229"/>
      <c r="I17" s="482" t="s">
        <v>550</v>
      </c>
    </row>
    <row r="18" spans="1:9" ht="24" x14ac:dyDescent="0.2">
      <c r="A18" s="665"/>
      <c r="B18" s="670"/>
      <c r="C18" s="671"/>
      <c r="D18" s="518">
        <v>2279</v>
      </c>
      <c r="E18" s="229">
        <v>6000</v>
      </c>
      <c r="F18" s="229"/>
      <c r="G18" s="229">
        <f t="shared" si="1"/>
        <v>6000</v>
      </c>
      <c r="H18" s="229"/>
      <c r="I18" s="482" t="s">
        <v>551</v>
      </c>
    </row>
    <row r="19" spans="1:9" ht="28.5" customHeight="1" x14ac:dyDescent="0.2">
      <c r="A19" s="250">
        <v>3</v>
      </c>
      <c r="B19" s="627" t="s">
        <v>552</v>
      </c>
      <c r="C19" s="628"/>
      <c r="D19" s="518">
        <v>2239</v>
      </c>
      <c r="E19" s="229">
        <v>3900</v>
      </c>
      <c r="F19" s="229"/>
      <c r="G19" s="229">
        <f t="shared" si="1"/>
        <v>3900</v>
      </c>
      <c r="H19" s="229"/>
      <c r="I19" s="482" t="s">
        <v>553</v>
      </c>
    </row>
    <row r="20" spans="1:9" x14ac:dyDescent="0.2">
      <c r="A20" s="268">
        <v>4</v>
      </c>
      <c r="B20" s="627" t="s">
        <v>554</v>
      </c>
      <c r="C20" s="628"/>
      <c r="D20" s="519">
        <v>2279</v>
      </c>
      <c r="E20" s="229">
        <v>75000</v>
      </c>
      <c r="F20" s="229"/>
      <c r="G20" s="229">
        <f t="shared" si="1"/>
        <v>75000</v>
      </c>
      <c r="H20" s="229"/>
      <c r="I20" s="482" t="s">
        <v>555</v>
      </c>
    </row>
    <row r="21" spans="1:9" x14ac:dyDescent="0.2">
      <c r="A21" s="520">
        <v>5</v>
      </c>
      <c r="B21" s="666" t="s">
        <v>556</v>
      </c>
      <c r="C21" s="667"/>
      <c r="D21" s="519">
        <v>2279</v>
      </c>
      <c r="E21" s="229">
        <v>6000</v>
      </c>
      <c r="F21" s="229"/>
      <c r="G21" s="229">
        <f t="shared" si="1"/>
        <v>6000</v>
      </c>
      <c r="H21" s="229"/>
      <c r="I21" s="479" t="s">
        <v>553</v>
      </c>
    </row>
    <row r="22" spans="1:9" ht="12.75" x14ac:dyDescent="0.2">
      <c r="A22" s="250">
        <v>6</v>
      </c>
      <c r="B22" s="627" t="s">
        <v>557</v>
      </c>
      <c r="C22" s="678"/>
      <c r="D22" s="518">
        <v>2279</v>
      </c>
      <c r="E22" s="229">
        <v>15000</v>
      </c>
      <c r="F22" s="229"/>
      <c r="G22" s="229">
        <f t="shared" si="1"/>
        <v>15000</v>
      </c>
      <c r="H22" s="229"/>
      <c r="I22" s="482" t="s">
        <v>553</v>
      </c>
    </row>
    <row r="23" spans="1:9" ht="36" x14ac:dyDescent="0.2">
      <c r="A23" s="250">
        <v>7</v>
      </c>
      <c r="B23" s="627" t="s">
        <v>558</v>
      </c>
      <c r="C23" s="628"/>
      <c r="D23" s="518">
        <v>2279</v>
      </c>
      <c r="E23" s="229">
        <v>200000</v>
      </c>
      <c r="F23" s="229"/>
      <c r="G23" s="229">
        <f t="shared" si="1"/>
        <v>200000</v>
      </c>
      <c r="H23" s="229"/>
      <c r="I23" s="482" t="s">
        <v>559</v>
      </c>
    </row>
    <row r="24" spans="1:9" x14ac:dyDescent="0.2">
      <c r="A24" s="663">
        <v>8</v>
      </c>
      <c r="B24" s="666" t="s">
        <v>560</v>
      </c>
      <c r="C24" s="667"/>
      <c r="D24" s="518">
        <v>2279</v>
      </c>
      <c r="E24" s="229">
        <v>1425</v>
      </c>
      <c r="F24" s="229">
        <v>-1425</v>
      </c>
      <c r="G24" s="229">
        <f t="shared" si="1"/>
        <v>0</v>
      </c>
      <c r="H24" s="229"/>
      <c r="I24" s="614" t="s">
        <v>550</v>
      </c>
    </row>
    <row r="25" spans="1:9" ht="24" x14ac:dyDescent="0.2">
      <c r="A25" s="672"/>
      <c r="B25" s="679"/>
      <c r="C25" s="680"/>
      <c r="D25" s="518">
        <v>2121</v>
      </c>
      <c r="E25" s="229"/>
      <c r="F25" s="229">
        <v>258</v>
      </c>
      <c r="G25" s="229">
        <f t="shared" si="1"/>
        <v>258</v>
      </c>
      <c r="H25" s="229" t="s">
        <v>561</v>
      </c>
      <c r="I25" s="615"/>
    </row>
    <row r="26" spans="1:9" ht="15" customHeight="1" x14ac:dyDescent="0.2">
      <c r="A26" s="673"/>
      <c r="B26" s="681"/>
      <c r="C26" s="682"/>
      <c r="D26" s="518">
        <v>2122</v>
      </c>
      <c r="E26" s="229"/>
      <c r="F26" s="229">
        <v>1167</v>
      </c>
      <c r="G26" s="229">
        <f t="shared" si="1"/>
        <v>1167</v>
      </c>
      <c r="H26" s="229" t="s">
        <v>562</v>
      </c>
      <c r="I26" s="620"/>
    </row>
    <row r="27" spans="1:9" x14ac:dyDescent="0.2">
      <c r="A27" s="663">
        <v>9</v>
      </c>
      <c r="B27" s="666" t="s">
        <v>563</v>
      </c>
      <c r="C27" s="667"/>
      <c r="D27" s="518">
        <v>2231</v>
      </c>
      <c r="E27" s="229">
        <v>600</v>
      </c>
      <c r="F27" s="229"/>
      <c r="G27" s="229">
        <f t="shared" si="1"/>
        <v>600</v>
      </c>
      <c r="H27" s="229"/>
      <c r="I27" s="614" t="s">
        <v>550</v>
      </c>
    </row>
    <row r="28" spans="1:9" x14ac:dyDescent="0.2">
      <c r="A28" s="664"/>
      <c r="B28" s="668"/>
      <c r="C28" s="669"/>
      <c r="D28" s="518">
        <v>2264</v>
      </c>
      <c r="E28" s="229">
        <v>4000</v>
      </c>
      <c r="F28" s="229"/>
      <c r="G28" s="229">
        <f t="shared" si="1"/>
        <v>4000</v>
      </c>
      <c r="H28" s="229"/>
      <c r="I28" s="664"/>
    </row>
    <row r="29" spans="1:9" x14ac:dyDescent="0.2">
      <c r="A29" s="664"/>
      <c r="B29" s="668"/>
      <c r="C29" s="669"/>
      <c r="D29" s="518">
        <v>2314</v>
      </c>
      <c r="E29" s="229">
        <v>2500</v>
      </c>
      <c r="F29" s="229"/>
      <c r="G29" s="229">
        <f t="shared" si="1"/>
        <v>2500</v>
      </c>
      <c r="H29" s="229"/>
      <c r="I29" s="664"/>
    </row>
    <row r="30" spans="1:9" x14ac:dyDescent="0.2">
      <c r="A30" s="664"/>
      <c r="B30" s="668"/>
      <c r="C30" s="669"/>
      <c r="D30" s="518">
        <v>1150</v>
      </c>
      <c r="E30" s="229">
        <v>1200</v>
      </c>
      <c r="F30" s="229"/>
      <c r="G30" s="229">
        <f t="shared" si="1"/>
        <v>1200</v>
      </c>
      <c r="H30" s="229"/>
      <c r="I30" s="664"/>
    </row>
    <row r="31" spans="1:9" x14ac:dyDescent="0.2">
      <c r="A31" s="664"/>
      <c r="B31" s="668"/>
      <c r="C31" s="669"/>
      <c r="D31" s="518">
        <v>2239</v>
      </c>
      <c r="E31" s="229">
        <v>2000</v>
      </c>
      <c r="F31" s="229"/>
      <c r="G31" s="229">
        <f t="shared" si="1"/>
        <v>2000</v>
      </c>
      <c r="H31" s="229"/>
      <c r="I31" s="664"/>
    </row>
    <row r="32" spans="1:9" x14ac:dyDescent="0.2">
      <c r="A32" s="665"/>
      <c r="B32" s="670"/>
      <c r="C32" s="671"/>
      <c r="D32" s="518">
        <v>2279</v>
      </c>
      <c r="E32" s="229">
        <v>700</v>
      </c>
      <c r="F32" s="229"/>
      <c r="G32" s="229">
        <f t="shared" si="1"/>
        <v>700</v>
      </c>
      <c r="H32" s="229"/>
      <c r="I32" s="665"/>
    </row>
    <row r="33" spans="1:10" ht="24.75" customHeight="1" x14ac:dyDescent="0.2">
      <c r="A33" s="250">
        <v>10</v>
      </c>
      <c r="B33" s="627" t="s">
        <v>564</v>
      </c>
      <c r="C33" s="628"/>
      <c r="D33" s="518">
        <v>5240</v>
      </c>
      <c r="E33" s="229">
        <v>1912</v>
      </c>
      <c r="F33" s="229"/>
      <c r="G33" s="229">
        <f t="shared" si="1"/>
        <v>1912</v>
      </c>
      <c r="H33" s="229"/>
      <c r="I33" s="482" t="s">
        <v>389</v>
      </c>
    </row>
    <row r="34" spans="1:10" x14ac:dyDescent="0.2">
      <c r="A34" s="521">
        <v>11</v>
      </c>
      <c r="B34" s="666" t="s">
        <v>565</v>
      </c>
      <c r="C34" s="667"/>
      <c r="D34" s="518">
        <v>5240</v>
      </c>
      <c r="E34" s="229">
        <v>68088</v>
      </c>
      <c r="F34" s="229"/>
      <c r="G34" s="229">
        <f t="shared" si="1"/>
        <v>68088</v>
      </c>
      <c r="H34" s="229"/>
      <c r="I34" s="482" t="s">
        <v>389</v>
      </c>
    </row>
    <row r="35" spans="1:10" ht="27.75" customHeight="1" x14ac:dyDescent="0.2">
      <c r="A35" s="250">
        <v>12</v>
      </c>
      <c r="B35" s="627" t="s">
        <v>566</v>
      </c>
      <c r="C35" s="628"/>
      <c r="D35" s="518">
        <v>5250</v>
      </c>
      <c r="E35" s="229">
        <v>80000</v>
      </c>
      <c r="F35" s="229"/>
      <c r="G35" s="229">
        <f t="shared" si="1"/>
        <v>80000</v>
      </c>
      <c r="H35" s="229"/>
      <c r="I35" s="482" t="s">
        <v>567</v>
      </c>
    </row>
    <row r="36" spans="1:10" ht="26.25" customHeight="1" x14ac:dyDescent="0.2">
      <c r="A36" s="250">
        <v>13</v>
      </c>
      <c r="B36" s="627" t="s">
        <v>568</v>
      </c>
      <c r="C36" s="628"/>
      <c r="D36" s="518">
        <v>5250</v>
      </c>
      <c r="E36" s="229">
        <v>10000</v>
      </c>
      <c r="F36" s="229"/>
      <c r="G36" s="229">
        <f t="shared" si="1"/>
        <v>10000</v>
      </c>
      <c r="H36" s="229"/>
      <c r="I36" s="482" t="s">
        <v>569</v>
      </c>
    </row>
    <row r="37" spans="1:10" x14ac:dyDescent="0.2">
      <c r="A37" s="250">
        <v>14</v>
      </c>
      <c r="B37" s="627" t="s">
        <v>570</v>
      </c>
      <c r="C37" s="628"/>
      <c r="D37" s="518">
        <v>5110</v>
      </c>
      <c r="E37" s="229">
        <v>7000</v>
      </c>
      <c r="F37" s="229"/>
      <c r="G37" s="229">
        <f t="shared" si="1"/>
        <v>7000</v>
      </c>
      <c r="H37" s="229"/>
      <c r="I37" s="482" t="s">
        <v>550</v>
      </c>
    </row>
    <row r="38" spans="1:10" x14ac:dyDescent="0.2">
      <c r="A38" s="250">
        <v>15</v>
      </c>
      <c r="B38" s="627" t="s">
        <v>571</v>
      </c>
      <c r="C38" s="628"/>
      <c r="D38" s="518">
        <v>2261</v>
      </c>
      <c r="E38" s="229">
        <v>4000</v>
      </c>
      <c r="F38" s="229"/>
      <c r="G38" s="229">
        <f t="shared" si="1"/>
        <v>4000</v>
      </c>
      <c r="H38" s="229"/>
      <c r="I38" s="482" t="s">
        <v>550</v>
      </c>
    </row>
    <row r="39" spans="1:10" s="522" customFormat="1" x14ac:dyDescent="0.2">
      <c r="A39" s="232"/>
      <c r="B39" s="232"/>
      <c r="C39" s="232"/>
      <c r="D39" s="232"/>
      <c r="E39" s="232"/>
      <c r="F39" s="232"/>
      <c r="G39" s="232"/>
      <c r="H39" s="232"/>
      <c r="I39" s="232"/>
      <c r="J39" s="515"/>
    </row>
    <row r="40" spans="1:10" s="522" customFormat="1" x14ac:dyDescent="0.2">
      <c r="A40" s="608" t="s">
        <v>333</v>
      </c>
      <c r="B40" s="608"/>
      <c r="C40" s="608" t="s">
        <v>572</v>
      </c>
      <c r="D40" s="608"/>
      <c r="E40" s="608"/>
      <c r="F40" s="608"/>
      <c r="G40" s="608"/>
      <c r="H40" s="608"/>
      <c r="I40" s="608"/>
      <c r="J40" s="515"/>
    </row>
    <row r="41" spans="1:10" s="522" customFormat="1" x14ac:dyDescent="0.2">
      <c r="A41" s="608" t="s">
        <v>334</v>
      </c>
      <c r="B41" s="608"/>
      <c r="C41" s="650" t="s">
        <v>573</v>
      </c>
      <c r="D41" s="650"/>
      <c r="E41" s="650"/>
      <c r="F41" s="650"/>
      <c r="G41" s="650"/>
      <c r="H41" s="650"/>
      <c r="I41" s="650"/>
      <c r="J41" s="515"/>
    </row>
    <row r="42" spans="1:10" s="522" customFormat="1" ht="12" customHeight="1" x14ac:dyDescent="0.2">
      <c r="A42" s="651" t="s">
        <v>335</v>
      </c>
      <c r="B42" s="653" t="s">
        <v>336</v>
      </c>
      <c r="C42" s="654"/>
      <c r="D42" s="657" t="s">
        <v>337</v>
      </c>
      <c r="E42" s="659" t="s">
        <v>338</v>
      </c>
      <c r="F42" s="659" t="s">
        <v>339</v>
      </c>
      <c r="G42" s="659" t="s">
        <v>340</v>
      </c>
      <c r="H42" s="659" t="s">
        <v>28</v>
      </c>
      <c r="I42" s="661" t="s">
        <v>347</v>
      </c>
      <c r="J42" s="515"/>
    </row>
    <row r="43" spans="1:10" s="522" customFormat="1" ht="39.75" customHeight="1" x14ac:dyDescent="0.2">
      <c r="A43" s="652"/>
      <c r="B43" s="655"/>
      <c r="C43" s="656"/>
      <c r="D43" s="658"/>
      <c r="E43" s="660"/>
      <c r="F43" s="660"/>
      <c r="G43" s="660"/>
      <c r="H43" s="660"/>
      <c r="I43" s="662"/>
      <c r="J43" s="515"/>
    </row>
    <row r="44" spans="1:10" s="522" customFormat="1" x14ac:dyDescent="0.2">
      <c r="A44" s="647" t="s">
        <v>341</v>
      </c>
      <c r="B44" s="648"/>
      <c r="C44" s="649"/>
      <c r="D44" s="226"/>
      <c r="E44" s="226">
        <f>SUM(E45:E55)</f>
        <v>1766398</v>
      </c>
      <c r="F44" s="226">
        <f t="shared" ref="F44:G44" si="2">SUM(F45:F55)</f>
        <v>0</v>
      </c>
      <c r="G44" s="226">
        <f t="shared" si="2"/>
        <v>1766398</v>
      </c>
      <c r="H44" s="226"/>
      <c r="I44" s="226"/>
      <c r="J44" s="515"/>
    </row>
    <row r="45" spans="1:10" s="522" customFormat="1" x14ac:dyDescent="0.2">
      <c r="A45" s="481">
        <v>1</v>
      </c>
      <c r="B45" s="617" t="s">
        <v>574</v>
      </c>
      <c r="C45" s="618"/>
      <c r="D45" s="523">
        <v>3320</v>
      </c>
      <c r="E45" s="241">
        <v>1425000</v>
      </c>
      <c r="F45" s="241"/>
      <c r="G45" s="241">
        <f>SUM(E45:F45)</f>
        <v>1425000</v>
      </c>
      <c r="H45" s="241"/>
      <c r="I45" s="480" t="s">
        <v>575</v>
      </c>
      <c r="J45" s="515"/>
    </row>
    <row r="46" spans="1:10" s="522" customFormat="1" ht="26.25" customHeight="1" x14ac:dyDescent="0.2">
      <c r="A46" s="481">
        <v>2</v>
      </c>
      <c r="B46" s="617" t="s">
        <v>576</v>
      </c>
      <c r="C46" s="618"/>
      <c r="D46" s="523">
        <v>3310</v>
      </c>
      <c r="E46" s="241">
        <v>119097</v>
      </c>
      <c r="F46" s="241"/>
      <c r="G46" s="241">
        <f t="shared" ref="G46:G55" si="3">SUM(E46:F46)</f>
        <v>119097</v>
      </c>
      <c r="H46" s="241"/>
      <c r="I46" s="480" t="s">
        <v>575</v>
      </c>
      <c r="J46" s="515"/>
    </row>
    <row r="47" spans="1:10" s="522" customFormat="1" x14ac:dyDescent="0.2">
      <c r="A47" s="481">
        <v>3</v>
      </c>
      <c r="B47" s="617" t="s">
        <v>577</v>
      </c>
      <c r="C47" s="618"/>
      <c r="D47" s="523">
        <v>2232</v>
      </c>
      <c r="E47" s="241">
        <v>2200</v>
      </c>
      <c r="F47" s="241"/>
      <c r="G47" s="241">
        <f t="shared" si="3"/>
        <v>2200</v>
      </c>
      <c r="H47" s="241"/>
      <c r="I47" s="480" t="s">
        <v>575</v>
      </c>
      <c r="J47" s="515"/>
    </row>
    <row r="48" spans="1:10" s="522" customFormat="1" x14ac:dyDescent="0.2">
      <c r="A48" s="481">
        <v>4</v>
      </c>
      <c r="B48" s="617" t="s">
        <v>578</v>
      </c>
      <c r="C48" s="618"/>
      <c r="D48" s="523">
        <v>2390</v>
      </c>
      <c r="E48" s="241">
        <v>300</v>
      </c>
      <c r="F48" s="241"/>
      <c r="G48" s="241">
        <f t="shared" si="3"/>
        <v>300</v>
      </c>
      <c r="H48" s="241"/>
      <c r="I48" s="480" t="s">
        <v>575</v>
      </c>
      <c r="J48" s="515"/>
    </row>
    <row r="49" spans="1:10" s="522" customFormat="1" x14ac:dyDescent="0.2">
      <c r="A49" s="640">
        <v>5</v>
      </c>
      <c r="B49" s="630" t="s">
        <v>579</v>
      </c>
      <c r="C49" s="631"/>
      <c r="D49" s="518">
        <v>5240</v>
      </c>
      <c r="E49" s="229">
        <v>84779</v>
      </c>
      <c r="F49" s="229"/>
      <c r="G49" s="241">
        <f t="shared" si="3"/>
        <v>84779</v>
      </c>
      <c r="H49" s="229"/>
      <c r="I49" s="635" t="s">
        <v>580</v>
      </c>
      <c r="J49" s="515"/>
    </row>
    <row r="50" spans="1:10" s="522" customFormat="1" x14ac:dyDescent="0.2">
      <c r="A50" s="641"/>
      <c r="B50" s="643"/>
      <c r="C50" s="644"/>
      <c r="D50" s="518">
        <v>2239</v>
      </c>
      <c r="E50" s="229">
        <v>4900</v>
      </c>
      <c r="F50" s="229"/>
      <c r="G50" s="241">
        <f t="shared" si="3"/>
        <v>4900</v>
      </c>
      <c r="H50" s="229"/>
      <c r="I50" s="636"/>
      <c r="J50" s="515"/>
    </row>
    <row r="51" spans="1:10" s="522" customFormat="1" x14ac:dyDescent="0.2">
      <c r="A51" s="641"/>
      <c r="B51" s="643"/>
      <c r="C51" s="644"/>
      <c r="D51" s="518">
        <v>2390</v>
      </c>
      <c r="E51" s="229">
        <v>48400</v>
      </c>
      <c r="F51" s="229"/>
      <c r="G51" s="241">
        <f t="shared" si="3"/>
        <v>48400</v>
      </c>
      <c r="H51" s="229"/>
      <c r="I51" s="636"/>
      <c r="J51" s="515"/>
    </row>
    <row r="52" spans="1:10" s="522" customFormat="1" x14ac:dyDescent="0.2">
      <c r="A52" s="642"/>
      <c r="B52" s="645"/>
      <c r="C52" s="646"/>
      <c r="D52" s="518">
        <v>2259</v>
      </c>
      <c r="E52" s="229">
        <v>70299</v>
      </c>
      <c r="F52" s="229"/>
      <c r="G52" s="241">
        <f t="shared" si="3"/>
        <v>70299</v>
      </c>
      <c r="H52" s="229"/>
      <c r="I52" s="637"/>
      <c r="J52" s="515"/>
    </row>
    <row r="53" spans="1:10" s="522" customFormat="1" ht="12.75" x14ac:dyDescent="0.2">
      <c r="A53" s="481">
        <v>6</v>
      </c>
      <c r="B53" s="617" t="s">
        <v>581</v>
      </c>
      <c r="C53" s="638"/>
      <c r="D53" s="523">
        <v>2314</v>
      </c>
      <c r="E53" s="241">
        <v>3923</v>
      </c>
      <c r="F53" s="241"/>
      <c r="G53" s="241">
        <f t="shared" si="3"/>
        <v>3923</v>
      </c>
      <c r="H53" s="241"/>
      <c r="I53" s="480" t="s">
        <v>575</v>
      </c>
    </row>
    <row r="54" spans="1:10" s="522" customFormat="1" ht="12.75" x14ac:dyDescent="0.2">
      <c r="A54" s="481">
        <v>7</v>
      </c>
      <c r="B54" s="617" t="s">
        <v>582</v>
      </c>
      <c r="C54" s="638"/>
      <c r="D54" s="523">
        <v>2390</v>
      </c>
      <c r="E54" s="241">
        <v>2500</v>
      </c>
      <c r="F54" s="241"/>
      <c r="G54" s="241">
        <f t="shared" si="3"/>
        <v>2500</v>
      </c>
      <c r="H54" s="241"/>
      <c r="I54" s="480" t="s">
        <v>575</v>
      </c>
    </row>
    <row r="55" spans="1:10" s="522" customFormat="1" x14ac:dyDescent="0.2">
      <c r="A55" s="481">
        <v>8</v>
      </c>
      <c r="B55" s="617" t="s">
        <v>583</v>
      </c>
      <c r="C55" s="618"/>
      <c r="D55" s="518">
        <v>2279</v>
      </c>
      <c r="E55" s="241">
        <v>5000</v>
      </c>
      <c r="F55" s="241"/>
      <c r="G55" s="241">
        <f t="shared" si="3"/>
        <v>5000</v>
      </c>
      <c r="H55" s="241"/>
      <c r="I55" s="480" t="s">
        <v>575</v>
      </c>
    </row>
    <row r="56" spans="1:10" s="522" customFormat="1" x14ac:dyDescent="0.2">
      <c r="A56" s="218" t="s">
        <v>584</v>
      </c>
      <c r="B56" s="218"/>
      <c r="C56" s="218"/>
      <c r="D56" s="218"/>
      <c r="E56" s="218"/>
      <c r="F56" s="218"/>
      <c r="G56" s="218"/>
      <c r="H56" s="218"/>
      <c r="I56" s="218"/>
    </row>
    <row r="57" spans="1:10" s="522" customFormat="1" x14ac:dyDescent="0.2">
      <c r="A57" s="524" t="s">
        <v>585</v>
      </c>
      <c r="B57" s="218"/>
      <c r="C57" s="218"/>
      <c r="D57" s="218"/>
      <c r="E57" s="218"/>
      <c r="F57" s="218"/>
      <c r="G57" s="218"/>
      <c r="H57" s="218"/>
      <c r="I57" s="218"/>
    </row>
    <row r="58" spans="1:10" s="522" customFormat="1" x14ac:dyDescent="0.2">
      <c r="A58" s="515" t="s">
        <v>586</v>
      </c>
      <c r="B58" s="218"/>
      <c r="C58" s="218"/>
      <c r="D58" s="218"/>
      <c r="E58" s="218"/>
      <c r="F58" s="218"/>
      <c r="G58" s="218"/>
      <c r="H58" s="218"/>
      <c r="I58" s="218"/>
    </row>
    <row r="59" spans="1:10" s="522" customFormat="1" x14ac:dyDescent="0.2">
      <c r="A59" s="525" t="s">
        <v>587</v>
      </c>
      <c r="B59" s="218"/>
      <c r="C59" s="218"/>
      <c r="D59" s="218"/>
      <c r="E59" s="218"/>
      <c r="F59" s="218"/>
      <c r="G59" s="218"/>
      <c r="H59" s="218"/>
      <c r="I59" s="218"/>
    </row>
    <row r="60" spans="1:10" s="522" customFormat="1" x14ac:dyDescent="0.2">
      <c r="A60" s="515" t="s">
        <v>588</v>
      </c>
      <c r="B60" s="218"/>
      <c r="C60" s="218"/>
      <c r="D60" s="218"/>
      <c r="E60" s="218"/>
      <c r="F60" s="218"/>
      <c r="G60" s="218"/>
      <c r="H60" s="218"/>
      <c r="I60" s="218"/>
    </row>
    <row r="61" spans="1:10" s="522" customFormat="1" x14ac:dyDescent="0.2">
      <c r="A61" s="525" t="s">
        <v>589</v>
      </c>
      <c r="B61" s="218"/>
      <c r="C61" s="218"/>
      <c r="D61" s="218"/>
      <c r="E61" s="218"/>
      <c r="F61" s="218"/>
      <c r="G61" s="218"/>
      <c r="H61" s="218"/>
      <c r="I61" s="218"/>
    </row>
    <row r="62" spans="1:10" s="522" customFormat="1" x14ac:dyDescent="0.2">
      <c r="A62" s="525" t="s">
        <v>590</v>
      </c>
      <c r="B62" s="218"/>
      <c r="C62" s="218"/>
      <c r="D62" s="218"/>
      <c r="E62" s="218"/>
      <c r="F62" s="218"/>
      <c r="G62" s="218"/>
      <c r="H62" s="218"/>
      <c r="I62" s="218"/>
    </row>
    <row r="63" spans="1:10" s="522" customFormat="1" x14ac:dyDescent="0.2">
      <c r="A63" s="515" t="s">
        <v>591</v>
      </c>
      <c r="B63" s="218"/>
      <c r="C63" s="218"/>
      <c r="D63" s="218"/>
      <c r="E63" s="218"/>
      <c r="F63" s="218"/>
      <c r="G63" s="218"/>
      <c r="H63" s="218"/>
      <c r="I63" s="218"/>
    </row>
    <row r="64" spans="1:10" s="522" customFormat="1" x14ac:dyDescent="0.2">
      <c r="A64" s="525" t="s">
        <v>592</v>
      </c>
      <c r="B64" s="218"/>
      <c r="C64" s="218"/>
      <c r="D64" s="218"/>
      <c r="E64" s="218"/>
      <c r="F64" s="218"/>
      <c r="G64" s="218"/>
      <c r="H64" s="218"/>
      <c r="I64" s="218"/>
    </row>
    <row r="65" spans="1:9" s="522" customFormat="1" x14ac:dyDescent="0.2">
      <c r="A65" s="515" t="s">
        <v>593</v>
      </c>
      <c r="B65" s="218"/>
      <c r="C65" s="218"/>
      <c r="D65" s="218"/>
      <c r="E65" s="218"/>
      <c r="F65" s="218"/>
      <c r="G65" s="218"/>
      <c r="H65" s="218"/>
      <c r="I65" s="218"/>
    </row>
    <row r="66" spans="1:9" s="522" customFormat="1" x14ac:dyDescent="0.2">
      <c r="A66" s="525" t="s">
        <v>594</v>
      </c>
      <c r="B66" s="218"/>
      <c r="C66" s="218"/>
      <c r="D66" s="218"/>
      <c r="E66" s="218"/>
      <c r="F66" s="218"/>
      <c r="G66" s="218"/>
      <c r="H66" s="218"/>
      <c r="I66" s="218"/>
    </row>
    <row r="67" spans="1:9" s="522" customFormat="1" x14ac:dyDescent="0.2">
      <c r="A67" s="525" t="s">
        <v>595</v>
      </c>
      <c r="B67" s="218"/>
      <c r="C67" s="218"/>
      <c r="D67" s="218"/>
      <c r="E67" s="218"/>
      <c r="F67" s="218"/>
      <c r="G67" s="218"/>
      <c r="H67" s="218"/>
      <c r="I67" s="218"/>
    </row>
    <row r="68" spans="1:9" s="522" customFormat="1" x14ac:dyDescent="0.2">
      <c r="A68" s="515" t="s">
        <v>596</v>
      </c>
      <c r="B68" s="218"/>
      <c r="C68" s="218"/>
      <c r="D68" s="218"/>
      <c r="E68" s="218"/>
      <c r="F68" s="218"/>
      <c r="G68" s="218"/>
      <c r="H68" s="218"/>
      <c r="I68" s="218"/>
    </row>
    <row r="69" spans="1:9" s="522" customFormat="1" x14ac:dyDescent="0.2">
      <c r="A69" s="525" t="s">
        <v>597</v>
      </c>
      <c r="B69" s="218"/>
      <c r="C69" s="218"/>
      <c r="D69" s="218"/>
      <c r="E69" s="218"/>
      <c r="F69" s="218"/>
      <c r="G69" s="218"/>
      <c r="H69" s="218"/>
      <c r="I69" s="218"/>
    </row>
    <row r="70" spans="1:9" s="522" customFormat="1" x14ac:dyDescent="0.2">
      <c r="A70" s="525" t="s">
        <v>598</v>
      </c>
      <c r="B70" s="218"/>
      <c r="C70" s="218"/>
      <c r="D70" s="218"/>
      <c r="E70" s="218"/>
      <c r="F70" s="218"/>
      <c r="G70" s="218"/>
      <c r="H70" s="218"/>
      <c r="I70" s="218"/>
    </row>
    <row r="71" spans="1:9" s="522" customFormat="1" x14ac:dyDescent="0.2">
      <c r="A71" s="515" t="s">
        <v>599</v>
      </c>
      <c r="B71" s="218"/>
      <c r="C71" s="218"/>
      <c r="D71" s="218"/>
      <c r="E71" s="218"/>
      <c r="F71" s="218"/>
      <c r="G71" s="218"/>
      <c r="H71" s="218"/>
      <c r="I71" s="218"/>
    </row>
    <row r="72" spans="1:9" s="522" customFormat="1" x14ac:dyDescent="0.2">
      <c r="A72" s="525" t="s">
        <v>600</v>
      </c>
      <c r="B72" s="218"/>
      <c r="C72" s="218"/>
      <c r="D72" s="218"/>
      <c r="E72" s="218"/>
      <c r="F72" s="218"/>
      <c r="G72" s="218"/>
      <c r="H72" s="218"/>
      <c r="I72" s="218"/>
    </row>
    <row r="73" spans="1:9" s="522" customFormat="1" x14ac:dyDescent="0.2">
      <c r="A73" s="515" t="s">
        <v>601</v>
      </c>
      <c r="B73" s="218"/>
      <c r="C73" s="218"/>
      <c r="D73" s="218"/>
      <c r="E73" s="218"/>
      <c r="F73" s="218"/>
      <c r="G73" s="218"/>
      <c r="H73" s="218"/>
      <c r="I73" s="218"/>
    </row>
    <row r="74" spans="1:9" s="522" customFormat="1" x14ac:dyDescent="0.2">
      <c r="A74" s="525" t="s">
        <v>602</v>
      </c>
      <c r="B74" s="218"/>
      <c r="C74" s="218"/>
      <c r="D74" s="218"/>
      <c r="E74" s="218"/>
      <c r="F74" s="218"/>
      <c r="G74" s="218"/>
      <c r="H74" s="218"/>
      <c r="I74" s="218"/>
    </row>
    <row r="75" spans="1:9" s="522" customFormat="1" x14ac:dyDescent="0.2">
      <c r="A75" s="515" t="s">
        <v>603</v>
      </c>
      <c r="B75" s="218"/>
      <c r="C75" s="218"/>
      <c r="D75" s="218"/>
      <c r="E75" s="218"/>
      <c r="F75" s="218"/>
      <c r="G75" s="218"/>
      <c r="H75" s="218"/>
      <c r="I75" s="218"/>
    </row>
    <row r="76" spans="1:9" s="522" customFormat="1" x14ac:dyDescent="0.2">
      <c r="A76" s="525" t="s">
        <v>604</v>
      </c>
      <c r="B76" s="218"/>
      <c r="C76" s="218"/>
      <c r="D76" s="218"/>
      <c r="E76" s="218"/>
      <c r="F76" s="218"/>
      <c r="G76" s="218"/>
      <c r="H76" s="218"/>
      <c r="I76" s="218"/>
    </row>
    <row r="77" spans="1:9" s="522" customFormat="1" x14ac:dyDescent="0.2">
      <c r="A77" s="525" t="s">
        <v>605</v>
      </c>
      <c r="B77" s="218"/>
      <c r="C77" s="218"/>
      <c r="D77" s="218"/>
      <c r="E77" s="218"/>
      <c r="F77" s="218"/>
      <c r="G77" s="218"/>
      <c r="H77" s="218"/>
      <c r="I77" s="218"/>
    </row>
    <row r="78" spans="1:9" s="522" customFormat="1" x14ac:dyDescent="0.2">
      <c r="A78" s="515" t="s">
        <v>606</v>
      </c>
      <c r="B78" s="218"/>
      <c r="C78" s="218"/>
      <c r="D78" s="218"/>
      <c r="E78" s="218"/>
      <c r="F78" s="218"/>
      <c r="G78" s="218"/>
      <c r="H78" s="218"/>
      <c r="I78" s="218"/>
    </row>
    <row r="79" spans="1:9" s="522" customFormat="1" x14ac:dyDescent="0.2">
      <c r="A79" s="525" t="s">
        <v>607</v>
      </c>
      <c r="B79" s="218"/>
      <c r="C79" s="218"/>
      <c r="D79" s="218"/>
      <c r="E79" s="218"/>
      <c r="F79" s="218"/>
      <c r="G79" s="218"/>
      <c r="H79" s="218"/>
      <c r="I79" s="218"/>
    </row>
    <row r="80" spans="1:9" s="522" customFormat="1" x14ac:dyDescent="0.2">
      <c r="A80" s="515" t="s">
        <v>608</v>
      </c>
      <c r="B80" s="218"/>
      <c r="C80" s="218"/>
      <c r="D80" s="218"/>
      <c r="E80" s="218"/>
      <c r="F80" s="218"/>
      <c r="G80" s="218"/>
      <c r="H80" s="218"/>
      <c r="I80" s="218"/>
    </row>
    <row r="81" spans="1:9" s="522" customFormat="1" x14ac:dyDescent="0.2">
      <c r="A81" s="525" t="s">
        <v>609</v>
      </c>
      <c r="B81" s="218"/>
      <c r="C81" s="218"/>
      <c r="D81" s="218"/>
      <c r="E81" s="218"/>
      <c r="F81" s="218"/>
      <c r="G81" s="218"/>
      <c r="H81" s="218"/>
      <c r="I81" s="218"/>
    </row>
    <row r="82" spans="1:9" s="522" customFormat="1" x14ac:dyDescent="0.2">
      <c r="A82" s="515" t="s">
        <v>610</v>
      </c>
      <c r="B82" s="218"/>
      <c r="C82" s="218"/>
      <c r="D82" s="218"/>
      <c r="E82" s="218"/>
      <c r="F82" s="218"/>
      <c r="G82" s="218"/>
      <c r="H82" s="218"/>
      <c r="I82" s="218"/>
    </row>
    <row r="83" spans="1:9" s="522" customFormat="1" x14ac:dyDescent="0.2">
      <c r="A83" s="525" t="s">
        <v>611</v>
      </c>
      <c r="B83" s="218"/>
      <c r="C83" s="218"/>
      <c r="D83" s="218"/>
      <c r="E83" s="218"/>
      <c r="F83" s="218"/>
      <c r="G83" s="218"/>
      <c r="H83" s="218"/>
      <c r="I83" s="218"/>
    </row>
    <row r="84" spans="1:9" s="522" customFormat="1" x14ac:dyDescent="0.2">
      <c r="A84" s="218"/>
      <c r="B84" s="218"/>
      <c r="C84" s="218"/>
      <c r="D84" s="218"/>
      <c r="E84" s="218"/>
      <c r="F84" s="218"/>
      <c r="G84" s="218"/>
      <c r="H84" s="218"/>
      <c r="I84" s="218"/>
    </row>
    <row r="85" spans="1:9" ht="23.25" hidden="1" customHeight="1" x14ac:dyDescent="0.2">
      <c r="A85" s="639" t="s">
        <v>612</v>
      </c>
      <c r="B85" s="639"/>
      <c r="C85" s="639"/>
      <c r="D85" s="639"/>
      <c r="E85" s="639"/>
      <c r="F85" s="639"/>
      <c r="G85" s="639"/>
      <c r="H85" s="639"/>
      <c r="I85" s="639"/>
    </row>
    <row r="86" spans="1:9" ht="39.75" hidden="1" customHeight="1" x14ac:dyDescent="0.2">
      <c r="A86" s="634" t="s">
        <v>613</v>
      </c>
      <c r="B86" s="634"/>
      <c r="C86" s="634"/>
      <c r="D86" s="634"/>
      <c r="E86" s="634"/>
      <c r="F86" s="634"/>
      <c r="G86" s="634"/>
      <c r="H86" s="634"/>
      <c r="I86" s="634"/>
    </row>
    <row r="87" spans="1:9" ht="14.25" hidden="1" customHeight="1" x14ac:dyDescent="0.2">
      <c r="A87" s="634" t="s">
        <v>614</v>
      </c>
      <c r="B87" s="634"/>
      <c r="C87" s="634"/>
      <c r="D87" s="634"/>
      <c r="E87" s="634"/>
      <c r="F87" s="634"/>
      <c r="G87" s="634"/>
      <c r="H87" s="634"/>
      <c r="I87" s="634"/>
    </row>
    <row r="88" spans="1:9" hidden="1" x14ac:dyDescent="0.2">
      <c r="A88" s="515" t="s">
        <v>615</v>
      </c>
    </row>
    <row r="90" spans="1:9" x14ac:dyDescent="0.2">
      <c r="A90" s="217"/>
      <c r="I90" s="217"/>
    </row>
    <row r="91" spans="1:9" x14ac:dyDescent="0.2">
      <c r="A91" s="526"/>
      <c r="B91" s="527"/>
      <c r="C91" s="527"/>
      <c r="D91" s="527"/>
      <c r="E91" s="527"/>
      <c r="F91" s="527"/>
      <c r="G91" s="527"/>
      <c r="H91" s="527"/>
      <c r="I91" s="526"/>
    </row>
    <row r="92" spans="1:9" x14ac:dyDescent="0.2">
      <c r="A92" s="526"/>
      <c r="B92" s="527"/>
      <c r="C92" s="527"/>
      <c r="D92" s="527"/>
      <c r="E92" s="527"/>
      <c r="F92" s="527"/>
      <c r="G92" s="527"/>
      <c r="H92" s="527"/>
      <c r="I92" s="526"/>
    </row>
  </sheetData>
  <sheetProtection algorithmName="SHA-512" hashValue="5vf5T3aZ8nXRbC6wFA6f7dCSaXUVbDT3e59Ic+Vrf2bh636ZOVw773erD9Q8zSGNZCzGA4RgaLhm9ZARuh5JDQ==" saltValue="vlWac3rTtylNLEWxZ46fwg==" spinCount="100000" sheet="1" objects="1" scenarios="1" selectLockedCells="1" selectUnlockedCells="1"/>
  <mergeCells count="66">
    <mergeCell ref="A8:B8"/>
    <mergeCell ref="A4:B4"/>
    <mergeCell ref="C4:I4"/>
    <mergeCell ref="A5:B5"/>
    <mergeCell ref="C5:I5"/>
    <mergeCell ref="A6:I6"/>
    <mergeCell ref="A16:A18"/>
    <mergeCell ref="B16:C18"/>
    <mergeCell ref="A9:B9"/>
    <mergeCell ref="C9:I9"/>
    <mergeCell ref="A10:B10"/>
    <mergeCell ref="C10:I10"/>
    <mergeCell ref="A11:A12"/>
    <mergeCell ref="B11:C12"/>
    <mergeCell ref="D11:D12"/>
    <mergeCell ref="E11:E12"/>
    <mergeCell ref="F11:F12"/>
    <mergeCell ref="G11:G12"/>
    <mergeCell ref="H11:H12"/>
    <mergeCell ref="I11:I12"/>
    <mergeCell ref="A13:C13"/>
    <mergeCell ref="A14:A15"/>
    <mergeCell ref="B14:C15"/>
    <mergeCell ref="B34:C34"/>
    <mergeCell ref="B19:C19"/>
    <mergeCell ref="B20:C20"/>
    <mergeCell ref="B21:C21"/>
    <mergeCell ref="B22:C22"/>
    <mergeCell ref="B23:C23"/>
    <mergeCell ref="B24:C26"/>
    <mergeCell ref="I24:I26"/>
    <mergeCell ref="A27:A32"/>
    <mergeCell ref="B27:C32"/>
    <mergeCell ref="I27:I32"/>
    <mergeCell ref="B33:C33"/>
    <mergeCell ref="A24:A26"/>
    <mergeCell ref="B35:C35"/>
    <mergeCell ref="B36:C36"/>
    <mergeCell ref="B37:C37"/>
    <mergeCell ref="B38:C38"/>
    <mergeCell ref="A40:B40"/>
    <mergeCell ref="C40:I40"/>
    <mergeCell ref="A41:B41"/>
    <mergeCell ref="C41:I41"/>
    <mergeCell ref="A42:A43"/>
    <mergeCell ref="B42:C43"/>
    <mergeCell ref="D42:D43"/>
    <mergeCell ref="E42:E43"/>
    <mergeCell ref="F42:F43"/>
    <mergeCell ref="G42:G43"/>
    <mergeCell ref="H42:H43"/>
    <mergeCell ref="I42:I43"/>
    <mergeCell ref="A44:C44"/>
    <mergeCell ref="B45:C45"/>
    <mergeCell ref="B46:C46"/>
    <mergeCell ref="B47:C47"/>
    <mergeCell ref="B48:C48"/>
    <mergeCell ref="A87:I87"/>
    <mergeCell ref="I49:I52"/>
    <mergeCell ref="B53:C53"/>
    <mergeCell ref="B54:C54"/>
    <mergeCell ref="B55:C55"/>
    <mergeCell ref="A85:I85"/>
    <mergeCell ref="A86:I86"/>
    <mergeCell ref="A49:A52"/>
    <mergeCell ref="B49:C52"/>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62.pielikums Jūrmalas pilsētas domes
2017.gada 30.janvāra saistošajiem noteikumiem Nr.10
(Protokols Nr.4, 1.punkts)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4"/>
  <sheetViews>
    <sheetView showGridLines="0" view="pageLayout" zoomScaleNormal="100" workbookViewId="0">
      <selection activeCell="U4" sqref="U4"/>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318</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319</v>
      </c>
      <c r="D3" s="551"/>
      <c r="E3" s="551"/>
      <c r="F3" s="551"/>
      <c r="G3" s="551"/>
      <c r="H3" s="551"/>
      <c r="I3" s="551"/>
      <c r="J3" s="551"/>
      <c r="K3" s="551"/>
      <c r="L3" s="551"/>
      <c r="M3" s="551"/>
      <c r="N3" s="551"/>
      <c r="O3" s="551"/>
      <c r="P3" s="552"/>
      <c r="Q3" s="311"/>
    </row>
    <row r="4" spans="1:17" ht="12.75" customHeight="1" x14ac:dyDescent="0.25">
      <c r="A4" s="2" t="s">
        <v>2</v>
      </c>
      <c r="B4" s="3"/>
      <c r="C4" s="551" t="s">
        <v>320</v>
      </c>
      <c r="D4" s="551"/>
      <c r="E4" s="551"/>
      <c r="F4" s="551"/>
      <c r="G4" s="551"/>
      <c r="H4" s="551"/>
      <c r="I4" s="551"/>
      <c r="J4" s="551"/>
      <c r="K4" s="551"/>
      <c r="L4" s="551"/>
      <c r="M4" s="551"/>
      <c r="N4" s="551"/>
      <c r="O4" s="551"/>
      <c r="P4" s="552"/>
      <c r="Q4" s="311"/>
    </row>
    <row r="5" spans="1:17" ht="12.75" customHeight="1" x14ac:dyDescent="0.25">
      <c r="A5" s="4" t="s">
        <v>3</v>
      </c>
      <c r="B5" s="5"/>
      <c r="C5" s="545" t="s">
        <v>326</v>
      </c>
      <c r="D5" s="545"/>
      <c r="E5" s="545"/>
      <c r="F5" s="545"/>
      <c r="G5" s="545"/>
      <c r="H5" s="545"/>
      <c r="I5" s="545"/>
      <c r="J5" s="545"/>
      <c r="K5" s="545"/>
      <c r="L5" s="545"/>
      <c r="M5" s="545"/>
      <c r="N5" s="545"/>
      <c r="O5" s="545"/>
      <c r="P5" s="546"/>
      <c r="Q5" s="311"/>
    </row>
    <row r="6" spans="1:17" ht="12.75" customHeight="1" x14ac:dyDescent="0.25">
      <c r="A6" s="4" t="s">
        <v>4</v>
      </c>
      <c r="B6" s="5"/>
      <c r="C6" s="545" t="s">
        <v>321</v>
      </c>
      <c r="D6" s="545"/>
      <c r="E6" s="545"/>
      <c r="F6" s="545"/>
      <c r="G6" s="545"/>
      <c r="H6" s="545"/>
      <c r="I6" s="545"/>
      <c r="J6" s="545"/>
      <c r="K6" s="545"/>
      <c r="L6" s="545"/>
      <c r="M6" s="545"/>
      <c r="N6" s="545"/>
      <c r="O6" s="545"/>
      <c r="P6" s="546"/>
      <c r="Q6" s="311"/>
    </row>
    <row r="7" spans="1:17" x14ac:dyDescent="0.25">
      <c r="A7" s="4" t="s">
        <v>5</v>
      </c>
      <c r="B7" s="5"/>
      <c r="C7" s="551" t="s">
        <v>322</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323</v>
      </c>
      <c r="D9" s="545"/>
      <c r="E9" s="545"/>
      <c r="F9" s="545"/>
      <c r="G9" s="545"/>
      <c r="H9" s="545"/>
      <c r="I9" s="545"/>
      <c r="J9" s="545"/>
      <c r="K9" s="545"/>
      <c r="L9" s="545"/>
      <c r="M9" s="545"/>
      <c r="N9" s="545"/>
      <c r="O9" s="545"/>
      <c r="P9" s="546"/>
      <c r="Q9" s="311"/>
    </row>
    <row r="10" spans="1:17" ht="12.75" customHeight="1" x14ac:dyDescent="0.25">
      <c r="A10" s="4"/>
      <c r="B10" s="5" t="s">
        <v>8</v>
      </c>
      <c r="C10" s="545"/>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c r="D12" s="545"/>
      <c r="E12" s="545"/>
      <c r="F12" s="545"/>
      <c r="G12" s="545"/>
      <c r="H12" s="545"/>
      <c r="I12" s="545"/>
      <c r="J12" s="545"/>
      <c r="K12" s="545"/>
      <c r="L12" s="545"/>
      <c r="M12" s="545"/>
      <c r="N12" s="545"/>
      <c r="O12" s="545"/>
      <c r="P12" s="546"/>
      <c r="Q12" s="311"/>
    </row>
    <row r="13" spans="1:17" ht="12.75" customHeight="1" x14ac:dyDescent="0.25">
      <c r="A13" s="4"/>
      <c r="B13" s="5" t="s">
        <v>11</v>
      </c>
      <c r="C13" s="545"/>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11"/>
      <c r="Q15" s="312"/>
    </row>
    <row r="16" spans="1:17" s="12" customFormat="1" ht="12.75" customHeight="1" x14ac:dyDescent="0.25">
      <c r="A16" s="556"/>
      <c r="B16" s="559"/>
      <c r="C16" s="562" t="s">
        <v>15</v>
      </c>
      <c r="D16" s="564" t="s">
        <v>16</v>
      </c>
      <c r="E16" s="566" t="s">
        <v>17</v>
      </c>
      <c r="F16" s="568" t="s">
        <v>18</v>
      </c>
      <c r="G16" s="570" t="s">
        <v>19</v>
      </c>
      <c r="H16" s="564" t="s">
        <v>20</v>
      </c>
      <c r="I16" s="582" t="s">
        <v>21</v>
      </c>
      <c r="J16" s="564" t="s">
        <v>22</v>
      </c>
      <c r="K16" s="566" t="s">
        <v>23</v>
      </c>
      <c r="L16" s="574" t="s">
        <v>24</v>
      </c>
      <c r="M16" s="576" t="s">
        <v>25</v>
      </c>
      <c r="N16" s="564" t="s">
        <v>26</v>
      </c>
      <c r="O16" s="566" t="s">
        <v>27</v>
      </c>
      <c r="P16" s="572" t="s">
        <v>28</v>
      </c>
      <c r="Q16" s="312"/>
    </row>
    <row r="17" spans="1:17" s="13" customFormat="1" ht="66" customHeight="1" thickBot="1" x14ac:dyDescent="0.3">
      <c r="A17" s="557"/>
      <c r="B17" s="559"/>
      <c r="C17" s="563"/>
      <c r="D17" s="565"/>
      <c r="E17" s="567"/>
      <c r="F17" s="569"/>
      <c r="G17" s="571"/>
      <c r="H17" s="565"/>
      <c r="I17" s="583"/>
      <c r="J17" s="565"/>
      <c r="K17" s="567"/>
      <c r="L17" s="575"/>
      <c r="M17" s="577"/>
      <c r="N17" s="565"/>
      <c r="O17" s="567"/>
      <c r="P17" s="573"/>
      <c r="Q17" s="313"/>
    </row>
    <row r="18" spans="1:17" s="13" customFormat="1" ht="9.75" customHeight="1" thickTop="1" x14ac:dyDescent="0.25">
      <c r="A18" s="14" t="s">
        <v>29</v>
      </c>
      <c r="B18" s="14">
        <v>2</v>
      </c>
      <c r="C18" s="15">
        <v>3</v>
      </c>
      <c r="D18" s="16">
        <v>4</v>
      </c>
      <c r="E18" s="17">
        <v>5</v>
      </c>
      <c r="F18" s="14">
        <v>6</v>
      </c>
      <c r="G18" s="318">
        <v>7</v>
      </c>
      <c r="H18" s="16">
        <v>8</v>
      </c>
      <c r="I18" s="16">
        <v>9</v>
      </c>
      <c r="J18" s="16">
        <v>10</v>
      </c>
      <c r="K18" s="17">
        <v>11</v>
      </c>
      <c r="L18" s="14">
        <v>12</v>
      </c>
      <c r="M18" s="318">
        <v>13</v>
      </c>
      <c r="N18" s="16">
        <v>14</v>
      </c>
      <c r="O18" s="17">
        <v>15</v>
      </c>
      <c r="P18" s="18">
        <v>16</v>
      </c>
      <c r="Q18" s="313"/>
    </row>
    <row r="19" spans="1:17" s="25" customFormat="1" hidden="1" x14ac:dyDescent="0.25">
      <c r="A19" s="19"/>
      <c r="B19" s="20" t="s">
        <v>30</v>
      </c>
      <c r="C19" s="21"/>
      <c r="D19" s="22"/>
      <c r="E19" s="22"/>
      <c r="F19" s="22"/>
      <c r="G19" s="22"/>
      <c r="H19" s="22"/>
      <c r="I19" s="22"/>
      <c r="J19" s="22"/>
      <c r="K19" s="22"/>
      <c r="L19" s="22"/>
      <c r="M19" s="22"/>
      <c r="N19" s="22"/>
      <c r="O19" s="23"/>
      <c r="P19" s="24"/>
    </row>
    <row r="20" spans="1:17" s="25" customFormat="1" ht="12.75" thickBot="1" x14ac:dyDescent="0.3">
      <c r="A20" s="26"/>
      <c r="B20" s="27" t="s">
        <v>31</v>
      </c>
      <c r="C20" s="28">
        <f>SUM(F20,I20,L20,O20)</f>
        <v>92504</v>
      </c>
      <c r="D20" s="29">
        <f t="shared" ref="D20" si="0">SUM(D21,D24,D25,D41,D42)</f>
        <v>93798</v>
      </c>
      <c r="E20" s="324">
        <f>SUM(E21,E24,E25,E41,E42)</f>
        <v>-1294</v>
      </c>
      <c r="F20" s="325">
        <f>SUM(F21,F24,F25,F41,F42)</f>
        <v>92504</v>
      </c>
      <c r="G20" s="323">
        <f t="shared" ref="G20:O20" si="1">SUM(G21,G24,G25,G41,G42)</f>
        <v>0</v>
      </c>
      <c r="H20" s="29">
        <f t="shared" si="1"/>
        <v>0</v>
      </c>
      <c r="I20" s="29">
        <f t="shared" si="1"/>
        <v>0</v>
      </c>
      <c r="J20" s="29">
        <f t="shared" si="1"/>
        <v>0</v>
      </c>
      <c r="K20" s="324">
        <f t="shared" si="1"/>
        <v>0</v>
      </c>
      <c r="L20" s="325">
        <f t="shared" si="1"/>
        <v>0</v>
      </c>
      <c r="M20" s="323">
        <f t="shared" si="1"/>
        <v>0</v>
      </c>
      <c r="N20" s="29">
        <f t="shared" si="1"/>
        <v>0</v>
      </c>
      <c r="O20" s="29">
        <f t="shared" si="1"/>
        <v>0</v>
      </c>
      <c r="P20" s="30"/>
      <c r="Q20" s="314"/>
    </row>
    <row r="21" spans="1:17" ht="12.75" hidden="1" thickTop="1" x14ac:dyDescent="0.25">
      <c r="A21" s="31"/>
      <c r="B21" s="32" t="s">
        <v>32</v>
      </c>
      <c r="C21" s="33">
        <f t="shared" ref="C21" si="2">SUM(F21,I21,L21,O21)</f>
        <v>0</v>
      </c>
      <c r="D21" s="34">
        <f t="shared" ref="D21:E21" si="3">SUM(D22:D23)</f>
        <v>0</v>
      </c>
      <c r="E21" s="34">
        <f t="shared" si="3"/>
        <v>0</v>
      </c>
      <c r="F21" s="34">
        <f>SUM(F22:F23)</f>
        <v>0</v>
      </c>
      <c r="G21" s="34">
        <f t="shared" ref="G21:O21" si="4">SUM(G22:G23)</f>
        <v>0</v>
      </c>
      <c r="H21" s="34">
        <f t="shared" si="4"/>
        <v>0</v>
      </c>
      <c r="I21" s="34">
        <f t="shared" si="4"/>
        <v>0</v>
      </c>
      <c r="J21" s="34">
        <f t="shared" si="4"/>
        <v>0</v>
      </c>
      <c r="K21" s="34">
        <f t="shared" si="4"/>
        <v>0</v>
      </c>
      <c r="L21" s="34">
        <f t="shared" si="4"/>
        <v>0</v>
      </c>
      <c r="M21" s="34">
        <f>SUM(M22:M23)</f>
        <v>0</v>
      </c>
      <c r="N21" s="34">
        <f t="shared" si="4"/>
        <v>0</v>
      </c>
      <c r="O21" s="34">
        <f t="shared" si="4"/>
        <v>0</v>
      </c>
      <c r="P21" s="35"/>
    </row>
    <row r="22" spans="1:17" ht="12.75" hidden="1" thickTop="1" x14ac:dyDescent="0.25">
      <c r="A22" s="36"/>
      <c r="B22" s="37" t="s">
        <v>33</v>
      </c>
      <c r="C22" s="38">
        <f>SUM(F22,I22,L22,O22)</f>
        <v>0</v>
      </c>
      <c r="D22" s="39"/>
      <c r="E22" s="39"/>
      <c r="F22" s="39">
        <f>D22+E22</f>
        <v>0</v>
      </c>
      <c r="G22" s="39"/>
      <c r="H22" s="39"/>
      <c r="I22" s="39">
        <f>G22+H22</f>
        <v>0</v>
      </c>
      <c r="J22" s="39"/>
      <c r="K22" s="39"/>
      <c r="L22" s="39">
        <f>J22+K22</f>
        <v>0</v>
      </c>
      <c r="M22" s="39"/>
      <c r="N22" s="39"/>
      <c r="O22" s="40">
        <f t="shared" ref="O22" si="5">M22+N22</f>
        <v>0</v>
      </c>
      <c r="P22" s="41"/>
    </row>
    <row r="23" spans="1:17" ht="12.75" hidden="1" thickTop="1" x14ac:dyDescent="0.25">
      <c r="A23" s="42"/>
      <c r="B23" s="43" t="s">
        <v>34</v>
      </c>
      <c r="C23" s="44">
        <f t="shared" ref="C23" si="6">SUM(F23,I23,L23,O23)</f>
        <v>0</v>
      </c>
      <c r="D23" s="45"/>
      <c r="E23" s="45"/>
      <c r="F23" s="45">
        <f t="shared" ref="F23:F24" si="7">D23+E23</f>
        <v>0</v>
      </c>
      <c r="G23" s="45"/>
      <c r="H23" s="45"/>
      <c r="I23" s="45">
        <f t="shared" ref="I23:I24" si="8">G23+H23</f>
        <v>0</v>
      </c>
      <c r="J23" s="45"/>
      <c r="K23" s="45"/>
      <c r="L23" s="45">
        <f>J23+K23</f>
        <v>0</v>
      </c>
      <c r="M23" s="45"/>
      <c r="N23" s="45"/>
      <c r="O23" s="46">
        <f>M23+N23</f>
        <v>0</v>
      </c>
      <c r="P23" s="47"/>
    </row>
    <row r="24" spans="1:17" s="25" customFormat="1" ht="25.5" thickTop="1" thickBot="1" x14ac:dyDescent="0.3">
      <c r="A24" s="48">
        <v>19300</v>
      </c>
      <c r="B24" s="48" t="s">
        <v>35</v>
      </c>
      <c r="C24" s="49">
        <f>SUM(F24,I24)</f>
        <v>92504</v>
      </c>
      <c r="D24" s="50">
        <f>D50</f>
        <v>93798</v>
      </c>
      <c r="E24" s="343">
        <v>-1294</v>
      </c>
      <c r="F24" s="471">
        <f t="shared" si="7"/>
        <v>92504</v>
      </c>
      <c r="G24" s="342"/>
      <c r="H24" s="50"/>
      <c r="I24" s="50">
        <f t="shared" si="8"/>
        <v>0</v>
      </c>
      <c r="J24" s="51" t="s">
        <v>36</v>
      </c>
      <c r="K24" s="52" t="s">
        <v>36</v>
      </c>
      <c r="L24" s="346" t="s">
        <v>36</v>
      </c>
      <c r="M24" s="345" t="s">
        <v>36</v>
      </c>
      <c r="N24" s="52" t="s">
        <v>36</v>
      </c>
      <c r="O24" s="52" t="s">
        <v>36</v>
      </c>
      <c r="P24" s="53"/>
      <c r="Q24" s="314"/>
    </row>
    <row r="25" spans="1:17" s="25" customFormat="1" ht="24.75" hidden="1" thickTop="1" x14ac:dyDescent="0.25">
      <c r="A25" s="54"/>
      <c r="B25" s="55" t="s">
        <v>37</v>
      </c>
      <c r="C25" s="56">
        <f>SUM(F25)</f>
        <v>0</v>
      </c>
      <c r="D25" s="151"/>
      <c r="E25" s="151"/>
      <c r="F25" s="58">
        <f>D25+E25</f>
        <v>0</v>
      </c>
      <c r="G25" s="59" t="s">
        <v>36</v>
      </c>
      <c r="H25" s="59" t="s">
        <v>36</v>
      </c>
      <c r="I25" s="59" t="s">
        <v>36</v>
      </c>
      <c r="J25" s="59" t="s">
        <v>36</v>
      </c>
      <c r="K25" s="59" t="s">
        <v>36</v>
      </c>
      <c r="L25" s="59" t="s">
        <v>36</v>
      </c>
      <c r="M25" s="60" t="s">
        <v>36</v>
      </c>
      <c r="N25" s="60" t="s">
        <v>36</v>
      </c>
      <c r="O25" s="60" t="s">
        <v>36</v>
      </c>
      <c r="P25" s="61"/>
    </row>
    <row r="26" spans="1:17" s="25" customFormat="1" ht="36.75" hidden="1" thickTop="1" x14ac:dyDescent="0.25">
      <c r="A26" s="55">
        <v>21300</v>
      </c>
      <c r="B26" s="55" t="s">
        <v>38</v>
      </c>
      <c r="C26" s="56">
        <f>SUM(L26)</f>
        <v>0</v>
      </c>
      <c r="D26" s="59" t="s">
        <v>36</v>
      </c>
      <c r="E26" s="59" t="s">
        <v>36</v>
      </c>
      <c r="F26" s="59" t="s">
        <v>36</v>
      </c>
      <c r="G26" s="59" t="s">
        <v>36</v>
      </c>
      <c r="H26" s="59" t="s">
        <v>36</v>
      </c>
      <c r="I26" s="59" t="s">
        <v>36</v>
      </c>
      <c r="J26" s="57">
        <f t="shared" ref="J26:K26" si="9">SUM(J27,J31,J33,J36)</f>
        <v>0</v>
      </c>
      <c r="K26" s="57">
        <f t="shared" si="9"/>
        <v>0</v>
      </c>
      <c r="L26" s="57">
        <f>SUM(L27,L31,L33,L36)</f>
        <v>0</v>
      </c>
      <c r="M26" s="60" t="s">
        <v>36</v>
      </c>
      <c r="N26" s="60" t="s">
        <v>36</v>
      </c>
      <c r="O26" s="60" t="s">
        <v>36</v>
      </c>
      <c r="P26" s="61"/>
    </row>
    <row r="27" spans="1:17" s="25" customFormat="1" ht="24.75" hidden="1" thickTop="1" x14ac:dyDescent="0.25">
      <c r="A27" s="62">
        <v>21350</v>
      </c>
      <c r="B27" s="55" t="s">
        <v>39</v>
      </c>
      <c r="C27" s="56">
        <f t="shared" ref="C27:C40" si="10">SUM(L27)</f>
        <v>0</v>
      </c>
      <c r="D27" s="59" t="s">
        <v>36</v>
      </c>
      <c r="E27" s="59" t="s">
        <v>36</v>
      </c>
      <c r="F27" s="59" t="s">
        <v>36</v>
      </c>
      <c r="G27" s="59" t="s">
        <v>36</v>
      </c>
      <c r="H27" s="59" t="s">
        <v>36</v>
      </c>
      <c r="I27" s="59" t="s">
        <v>36</v>
      </c>
      <c r="J27" s="57">
        <f t="shared" ref="J27:K27" si="11">SUM(J28:J30)</f>
        <v>0</v>
      </c>
      <c r="K27" s="57">
        <f t="shared" si="11"/>
        <v>0</v>
      </c>
      <c r="L27" s="57">
        <f>SUM(L28:L30)</f>
        <v>0</v>
      </c>
      <c r="M27" s="60" t="s">
        <v>36</v>
      </c>
      <c r="N27" s="60" t="s">
        <v>36</v>
      </c>
      <c r="O27" s="60" t="s">
        <v>36</v>
      </c>
      <c r="P27" s="61"/>
    </row>
    <row r="28" spans="1:17" ht="12.75" hidden="1" thickTop="1" x14ac:dyDescent="0.25">
      <c r="A28" s="36">
        <v>21351</v>
      </c>
      <c r="B28" s="63" t="s">
        <v>40</v>
      </c>
      <c r="C28" s="64">
        <f t="shared" si="10"/>
        <v>0</v>
      </c>
      <c r="D28" s="65" t="s">
        <v>36</v>
      </c>
      <c r="E28" s="65" t="s">
        <v>36</v>
      </c>
      <c r="F28" s="65" t="s">
        <v>36</v>
      </c>
      <c r="G28" s="65" t="s">
        <v>36</v>
      </c>
      <c r="H28" s="65" t="s">
        <v>36</v>
      </c>
      <c r="I28" s="65" t="s">
        <v>36</v>
      </c>
      <c r="J28" s="65"/>
      <c r="K28" s="65"/>
      <c r="L28" s="66">
        <f t="shared" ref="L28:L30" si="12">J28+K28</f>
        <v>0</v>
      </c>
      <c r="M28" s="67" t="s">
        <v>36</v>
      </c>
      <c r="N28" s="67" t="s">
        <v>36</v>
      </c>
      <c r="O28" s="67" t="s">
        <v>36</v>
      </c>
      <c r="P28" s="68"/>
    </row>
    <row r="29" spans="1:17" ht="12.75" hidden="1" thickTop="1" x14ac:dyDescent="0.25">
      <c r="A29" s="42">
        <v>21352</v>
      </c>
      <c r="B29" s="69" t="s">
        <v>41</v>
      </c>
      <c r="C29" s="70">
        <f t="shared" si="10"/>
        <v>0</v>
      </c>
      <c r="D29" s="71" t="s">
        <v>36</v>
      </c>
      <c r="E29" s="71" t="s">
        <v>36</v>
      </c>
      <c r="F29" s="71" t="s">
        <v>36</v>
      </c>
      <c r="G29" s="71" t="s">
        <v>36</v>
      </c>
      <c r="H29" s="71" t="s">
        <v>36</v>
      </c>
      <c r="I29" s="71" t="s">
        <v>36</v>
      </c>
      <c r="J29" s="71"/>
      <c r="K29" s="71"/>
      <c r="L29" s="72">
        <f t="shared" si="12"/>
        <v>0</v>
      </c>
      <c r="M29" s="73" t="s">
        <v>36</v>
      </c>
      <c r="N29" s="73" t="s">
        <v>36</v>
      </c>
      <c r="O29" s="73" t="s">
        <v>36</v>
      </c>
      <c r="P29" s="74"/>
    </row>
    <row r="30" spans="1:17" ht="24.75" hidden="1" thickTop="1" x14ac:dyDescent="0.25">
      <c r="A30" s="42">
        <v>21359</v>
      </c>
      <c r="B30" s="69" t="s">
        <v>42</v>
      </c>
      <c r="C30" s="70">
        <f t="shared" si="10"/>
        <v>0</v>
      </c>
      <c r="D30" s="71" t="s">
        <v>36</v>
      </c>
      <c r="E30" s="71" t="s">
        <v>36</v>
      </c>
      <c r="F30" s="71" t="s">
        <v>36</v>
      </c>
      <c r="G30" s="71" t="s">
        <v>36</v>
      </c>
      <c r="H30" s="71" t="s">
        <v>36</v>
      </c>
      <c r="I30" s="71" t="s">
        <v>36</v>
      </c>
      <c r="J30" s="71"/>
      <c r="K30" s="71"/>
      <c r="L30" s="72">
        <f t="shared" si="12"/>
        <v>0</v>
      </c>
      <c r="M30" s="73" t="s">
        <v>36</v>
      </c>
      <c r="N30" s="73" t="s">
        <v>36</v>
      </c>
      <c r="O30" s="73" t="s">
        <v>36</v>
      </c>
      <c r="P30" s="74"/>
    </row>
    <row r="31" spans="1:17" s="25" customFormat="1" ht="36.75" hidden="1" thickTop="1" x14ac:dyDescent="0.25">
      <c r="A31" s="62">
        <v>21370</v>
      </c>
      <c r="B31" s="55" t="s">
        <v>43</v>
      </c>
      <c r="C31" s="56">
        <f t="shared" si="10"/>
        <v>0</v>
      </c>
      <c r="D31" s="59" t="s">
        <v>36</v>
      </c>
      <c r="E31" s="59" t="s">
        <v>36</v>
      </c>
      <c r="F31" s="59" t="s">
        <v>36</v>
      </c>
      <c r="G31" s="59" t="s">
        <v>36</v>
      </c>
      <c r="H31" s="59" t="s">
        <v>36</v>
      </c>
      <c r="I31" s="59" t="s">
        <v>36</v>
      </c>
      <c r="J31" s="57">
        <f t="shared" ref="J31:K31" si="13">SUM(J32)</f>
        <v>0</v>
      </c>
      <c r="K31" s="57">
        <f t="shared" si="13"/>
        <v>0</v>
      </c>
      <c r="L31" s="57">
        <f>SUM(L32)</f>
        <v>0</v>
      </c>
      <c r="M31" s="60" t="s">
        <v>36</v>
      </c>
      <c r="N31" s="60" t="s">
        <v>36</v>
      </c>
      <c r="O31" s="60" t="s">
        <v>36</v>
      </c>
      <c r="P31" s="61"/>
    </row>
    <row r="32" spans="1:17" ht="36.75" hidden="1" thickTop="1" x14ac:dyDescent="0.25">
      <c r="A32" s="75">
        <v>21379</v>
      </c>
      <c r="B32" s="76" t="s">
        <v>44</v>
      </c>
      <c r="C32" s="77">
        <f t="shared" si="10"/>
        <v>0</v>
      </c>
      <c r="D32" s="78" t="s">
        <v>36</v>
      </c>
      <c r="E32" s="78" t="s">
        <v>36</v>
      </c>
      <c r="F32" s="78" t="s">
        <v>36</v>
      </c>
      <c r="G32" s="78" t="s">
        <v>36</v>
      </c>
      <c r="H32" s="78" t="s">
        <v>36</v>
      </c>
      <c r="I32" s="78" t="s">
        <v>36</v>
      </c>
      <c r="J32" s="78"/>
      <c r="K32" s="78"/>
      <c r="L32" s="79">
        <f>J32+K32</f>
        <v>0</v>
      </c>
      <c r="M32" s="80" t="s">
        <v>36</v>
      </c>
      <c r="N32" s="80" t="s">
        <v>36</v>
      </c>
      <c r="O32" s="80" t="s">
        <v>36</v>
      </c>
      <c r="P32" s="81"/>
    </row>
    <row r="33" spans="1:16" s="25" customFormat="1" ht="12.75" hidden="1" thickTop="1" x14ac:dyDescent="0.25">
      <c r="A33" s="62">
        <v>21380</v>
      </c>
      <c r="B33" s="55" t="s">
        <v>45</v>
      </c>
      <c r="C33" s="56">
        <f t="shared" si="10"/>
        <v>0</v>
      </c>
      <c r="D33" s="59" t="s">
        <v>36</v>
      </c>
      <c r="E33" s="59" t="s">
        <v>36</v>
      </c>
      <c r="F33" s="59" t="s">
        <v>36</v>
      </c>
      <c r="G33" s="59" t="s">
        <v>36</v>
      </c>
      <c r="H33" s="59" t="s">
        <v>36</v>
      </c>
      <c r="I33" s="59" t="s">
        <v>36</v>
      </c>
      <c r="J33" s="57">
        <f t="shared" ref="J33:K33" si="14">SUM(J34:J35)</f>
        <v>0</v>
      </c>
      <c r="K33" s="57">
        <f t="shared" si="14"/>
        <v>0</v>
      </c>
      <c r="L33" s="57">
        <f>SUM(L34:L35)</f>
        <v>0</v>
      </c>
      <c r="M33" s="60" t="s">
        <v>36</v>
      </c>
      <c r="N33" s="60" t="s">
        <v>36</v>
      </c>
      <c r="O33" s="60" t="s">
        <v>36</v>
      </c>
      <c r="P33" s="61"/>
    </row>
    <row r="34" spans="1:16" ht="12.75" hidden="1" thickTop="1" x14ac:dyDescent="0.25">
      <c r="A34" s="37">
        <v>21381</v>
      </c>
      <c r="B34" s="63" t="s">
        <v>46</v>
      </c>
      <c r="C34" s="64">
        <f t="shared" si="10"/>
        <v>0</v>
      </c>
      <c r="D34" s="65" t="s">
        <v>36</v>
      </c>
      <c r="E34" s="65" t="s">
        <v>36</v>
      </c>
      <c r="F34" s="65" t="s">
        <v>36</v>
      </c>
      <c r="G34" s="65" t="s">
        <v>36</v>
      </c>
      <c r="H34" s="65" t="s">
        <v>36</v>
      </c>
      <c r="I34" s="65" t="s">
        <v>36</v>
      </c>
      <c r="J34" s="65"/>
      <c r="K34" s="65"/>
      <c r="L34" s="66">
        <f t="shared" ref="L34:L35" si="15">J34+K34</f>
        <v>0</v>
      </c>
      <c r="M34" s="67" t="s">
        <v>36</v>
      </c>
      <c r="N34" s="67" t="s">
        <v>36</v>
      </c>
      <c r="O34" s="67" t="s">
        <v>36</v>
      </c>
      <c r="P34" s="68"/>
    </row>
    <row r="35" spans="1:16" ht="24.75" hidden="1" thickTop="1" x14ac:dyDescent="0.25">
      <c r="A35" s="43">
        <v>21383</v>
      </c>
      <c r="B35" s="69" t="s">
        <v>47</v>
      </c>
      <c r="C35" s="70">
        <f t="shared" si="10"/>
        <v>0</v>
      </c>
      <c r="D35" s="71" t="s">
        <v>36</v>
      </c>
      <c r="E35" s="71" t="s">
        <v>36</v>
      </c>
      <c r="F35" s="71" t="s">
        <v>36</v>
      </c>
      <c r="G35" s="71" t="s">
        <v>36</v>
      </c>
      <c r="H35" s="71" t="s">
        <v>36</v>
      </c>
      <c r="I35" s="71" t="s">
        <v>36</v>
      </c>
      <c r="J35" s="71"/>
      <c r="K35" s="71"/>
      <c r="L35" s="72">
        <f t="shared" si="15"/>
        <v>0</v>
      </c>
      <c r="M35" s="73" t="s">
        <v>36</v>
      </c>
      <c r="N35" s="73" t="s">
        <v>36</v>
      </c>
      <c r="O35" s="73" t="s">
        <v>36</v>
      </c>
      <c r="P35" s="74"/>
    </row>
    <row r="36" spans="1:16" s="25" customFormat="1" ht="24.75" hidden="1" thickTop="1" x14ac:dyDescent="0.25">
      <c r="A36" s="62">
        <v>21390</v>
      </c>
      <c r="B36" s="55" t="s">
        <v>48</v>
      </c>
      <c r="C36" s="56">
        <f t="shared" si="10"/>
        <v>0</v>
      </c>
      <c r="D36" s="59" t="s">
        <v>36</v>
      </c>
      <c r="E36" s="59" t="s">
        <v>36</v>
      </c>
      <c r="F36" s="59" t="s">
        <v>36</v>
      </c>
      <c r="G36" s="59" t="s">
        <v>36</v>
      </c>
      <c r="H36" s="59" t="s">
        <v>36</v>
      </c>
      <c r="I36" s="59" t="s">
        <v>36</v>
      </c>
      <c r="J36" s="57">
        <f t="shared" ref="J36:K36" si="16">SUM(J37:J40)</f>
        <v>0</v>
      </c>
      <c r="K36" s="57">
        <f t="shared" si="16"/>
        <v>0</v>
      </c>
      <c r="L36" s="57">
        <f>SUM(L37:L40)</f>
        <v>0</v>
      </c>
      <c r="M36" s="60" t="s">
        <v>36</v>
      </c>
      <c r="N36" s="60" t="s">
        <v>36</v>
      </c>
      <c r="O36" s="60" t="s">
        <v>36</v>
      </c>
      <c r="P36" s="61"/>
    </row>
    <row r="37" spans="1:16" ht="24.75" hidden="1" thickTop="1" x14ac:dyDescent="0.25">
      <c r="A37" s="37">
        <v>21391</v>
      </c>
      <c r="B37" s="63" t="s">
        <v>49</v>
      </c>
      <c r="C37" s="64">
        <f t="shared" si="10"/>
        <v>0</v>
      </c>
      <c r="D37" s="65" t="s">
        <v>36</v>
      </c>
      <c r="E37" s="65" t="s">
        <v>36</v>
      </c>
      <c r="F37" s="65" t="s">
        <v>36</v>
      </c>
      <c r="G37" s="65" t="s">
        <v>36</v>
      </c>
      <c r="H37" s="65" t="s">
        <v>36</v>
      </c>
      <c r="I37" s="65" t="s">
        <v>36</v>
      </c>
      <c r="J37" s="65"/>
      <c r="K37" s="65"/>
      <c r="L37" s="66">
        <f t="shared" ref="L37:L40" si="17">J37+K37</f>
        <v>0</v>
      </c>
      <c r="M37" s="67" t="s">
        <v>36</v>
      </c>
      <c r="N37" s="67" t="s">
        <v>36</v>
      </c>
      <c r="O37" s="67" t="s">
        <v>36</v>
      </c>
      <c r="P37" s="68"/>
    </row>
    <row r="38" spans="1:16" ht="12.75" hidden="1" thickTop="1" x14ac:dyDescent="0.25">
      <c r="A38" s="43">
        <v>21393</v>
      </c>
      <c r="B38" s="69" t="s">
        <v>50</v>
      </c>
      <c r="C38" s="70">
        <f t="shared" si="10"/>
        <v>0</v>
      </c>
      <c r="D38" s="71" t="s">
        <v>36</v>
      </c>
      <c r="E38" s="71" t="s">
        <v>36</v>
      </c>
      <c r="F38" s="71" t="s">
        <v>36</v>
      </c>
      <c r="G38" s="71" t="s">
        <v>36</v>
      </c>
      <c r="H38" s="71" t="s">
        <v>36</v>
      </c>
      <c r="I38" s="71" t="s">
        <v>36</v>
      </c>
      <c r="J38" s="71"/>
      <c r="K38" s="71"/>
      <c r="L38" s="72">
        <f t="shared" si="17"/>
        <v>0</v>
      </c>
      <c r="M38" s="73" t="s">
        <v>36</v>
      </c>
      <c r="N38" s="73" t="s">
        <v>36</v>
      </c>
      <c r="O38" s="73" t="s">
        <v>36</v>
      </c>
      <c r="P38" s="74"/>
    </row>
    <row r="39" spans="1:16" ht="12.75" hidden="1" thickTop="1" x14ac:dyDescent="0.25">
      <c r="A39" s="43">
        <v>21395</v>
      </c>
      <c r="B39" s="69" t="s">
        <v>51</v>
      </c>
      <c r="C39" s="70">
        <f t="shared" si="10"/>
        <v>0</v>
      </c>
      <c r="D39" s="71" t="s">
        <v>36</v>
      </c>
      <c r="E39" s="71" t="s">
        <v>36</v>
      </c>
      <c r="F39" s="71" t="s">
        <v>36</v>
      </c>
      <c r="G39" s="71" t="s">
        <v>36</v>
      </c>
      <c r="H39" s="71" t="s">
        <v>36</v>
      </c>
      <c r="I39" s="71" t="s">
        <v>36</v>
      </c>
      <c r="J39" s="71"/>
      <c r="K39" s="71"/>
      <c r="L39" s="72">
        <f t="shared" si="17"/>
        <v>0</v>
      </c>
      <c r="M39" s="73" t="s">
        <v>36</v>
      </c>
      <c r="N39" s="73" t="s">
        <v>36</v>
      </c>
      <c r="O39" s="73" t="s">
        <v>36</v>
      </c>
      <c r="P39" s="74"/>
    </row>
    <row r="40" spans="1:16" ht="24.75" hidden="1" thickTop="1" x14ac:dyDescent="0.25">
      <c r="A40" s="43">
        <v>21399</v>
      </c>
      <c r="B40" s="69" t="s">
        <v>52</v>
      </c>
      <c r="C40" s="70">
        <f t="shared" si="10"/>
        <v>0</v>
      </c>
      <c r="D40" s="71" t="s">
        <v>36</v>
      </c>
      <c r="E40" s="71" t="s">
        <v>36</v>
      </c>
      <c r="F40" s="71" t="s">
        <v>36</v>
      </c>
      <c r="G40" s="71" t="s">
        <v>36</v>
      </c>
      <c r="H40" s="71" t="s">
        <v>36</v>
      </c>
      <c r="I40" s="71" t="s">
        <v>36</v>
      </c>
      <c r="J40" s="71"/>
      <c r="K40" s="71"/>
      <c r="L40" s="72">
        <f t="shared" si="17"/>
        <v>0</v>
      </c>
      <c r="M40" s="73" t="s">
        <v>36</v>
      </c>
      <c r="N40" s="73" t="s">
        <v>36</v>
      </c>
      <c r="O40" s="73" t="s">
        <v>36</v>
      </c>
      <c r="P40" s="74"/>
    </row>
    <row r="41" spans="1:16" s="25" customFormat="1" ht="36.75" hidden="1" customHeight="1" x14ac:dyDescent="0.25">
      <c r="A41" s="62">
        <v>21420</v>
      </c>
      <c r="B41" s="55" t="s">
        <v>53</v>
      </c>
      <c r="C41" s="82">
        <f>SUM(F41)</f>
        <v>0</v>
      </c>
      <c r="D41" s="58"/>
      <c r="E41" s="58"/>
      <c r="F41" s="58">
        <f>D41+E41</f>
        <v>0</v>
      </c>
      <c r="G41" s="59" t="s">
        <v>36</v>
      </c>
      <c r="H41" s="59" t="s">
        <v>36</v>
      </c>
      <c r="I41" s="59" t="s">
        <v>36</v>
      </c>
      <c r="J41" s="59" t="s">
        <v>36</v>
      </c>
      <c r="K41" s="59" t="s">
        <v>36</v>
      </c>
      <c r="L41" s="59" t="s">
        <v>36</v>
      </c>
      <c r="M41" s="60" t="s">
        <v>36</v>
      </c>
      <c r="N41" s="60" t="s">
        <v>36</v>
      </c>
      <c r="O41" s="60" t="s">
        <v>36</v>
      </c>
      <c r="P41" s="61"/>
    </row>
    <row r="42" spans="1:16" s="25" customFormat="1" ht="24.75" hidden="1" thickTop="1" x14ac:dyDescent="0.25">
      <c r="A42" s="83">
        <v>21490</v>
      </c>
      <c r="B42" s="84" t="s">
        <v>54</v>
      </c>
      <c r="C42" s="82">
        <f>SUM(F42,I42,L42)</f>
        <v>0</v>
      </c>
      <c r="D42" s="85">
        <f t="shared" ref="D42:E42" si="18">D43</f>
        <v>0</v>
      </c>
      <c r="E42" s="85">
        <f t="shared" si="18"/>
        <v>0</v>
      </c>
      <c r="F42" s="85">
        <f>F43</f>
        <v>0</v>
      </c>
      <c r="G42" s="85">
        <f t="shared" ref="G42:K42" si="19">G43</f>
        <v>0</v>
      </c>
      <c r="H42" s="85">
        <f t="shared" si="19"/>
        <v>0</v>
      </c>
      <c r="I42" s="85">
        <f t="shared" si="19"/>
        <v>0</v>
      </c>
      <c r="J42" s="85">
        <f t="shared" si="19"/>
        <v>0</v>
      </c>
      <c r="K42" s="85">
        <f t="shared" si="19"/>
        <v>0</v>
      </c>
      <c r="L42" s="85">
        <f>L43</f>
        <v>0</v>
      </c>
      <c r="M42" s="60" t="s">
        <v>36</v>
      </c>
      <c r="N42" s="60" t="s">
        <v>36</v>
      </c>
      <c r="O42" s="60" t="s">
        <v>36</v>
      </c>
      <c r="P42" s="61"/>
    </row>
    <row r="43" spans="1:16" s="25" customFormat="1" ht="24.75" hidden="1" thickTop="1" x14ac:dyDescent="0.25">
      <c r="A43" s="43">
        <v>21499</v>
      </c>
      <c r="B43" s="69" t="s">
        <v>55</v>
      </c>
      <c r="C43" s="86">
        <f>SUM(F43,I43,L43)</f>
        <v>0</v>
      </c>
      <c r="D43" s="79"/>
      <c r="E43" s="79"/>
      <c r="F43" s="66">
        <f>D43+E43</f>
        <v>0</v>
      </c>
      <c r="G43" s="66"/>
      <c r="H43" s="66"/>
      <c r="I43" s="66">
        <f>G43+H43</f>
        <v>0</v>
      </c>
      <c r="J43" s="66"/>
      <c r="K43" s="66"/>
      <c r="L43" s="66">
        <f>J43+K43</f>
        <v>0</v>
      </c>
      <c r="M43" s="80" t="s">
        <v>36</v>
      </c>
      <c r="N43" s="80" t="s">
        <v>36</v>
      </c>
      <c r="O43" s="80" t="s">
        <v>36</v>
      </c>
      <c r="P43" s="81"/>
    </row>
    <row r="44" spans="1:16" ht="24.75" hidden="1" thickTop="1" x14ac:dyDescent="0.25">
      <c r="A44" s="87">
        <v>23000</v>
      </c>
      <c r="B44" s="88" t="s">
        <v>56</v>
      </c>
      <c r="C44" s="82">
        <f>SUM(O44)</f>
        <v>0</v>
      </c>
      <c r="D44" s="89" t="s">
        <v>36</v>
      </c>
      <c r="E44" s="89" t="s">
        <v>36</v>
      </c>
      <c r="F44" s="89" t="s">
        <v>36</v>
      </c>
      <c r="G44" s="89" t="s">
        <v>36</v>
      </c>
      <c r="H44" s="89" t="s">
        <v>36</v>
      </c>
      <c r="I44" s="89" t="s">
        <v>36</v>
      </c>
      <c r="J44" s="89" t="s">
        <v>36</v>
      </c>
      <c r="K44" s="89" t="s">
        <v>36</v>
      </c>
      <c r="L44" s="89" t="s">
        <v>36</v>
      </c>
      <c r="M44" s="90">
        <f t="shared" ref="M44:N44" si="20">SUM(M45:M46)</f>
        <v>0</v>
      </c>
      <c r="N44" s="90">
        <f t="shared" si="20"/>
        <v>0</v>
      </c>
      <c r="O44" s="90">
        <f>SUM(O45:O46)</f>
        <v>0</v>
      </c>
      <c r="P44" s="91"/>
    </row>
    <row r="45" spans="1:16" ht="24.75" hidden="1" thickTop="1" x14ac:dyDescent="0.25">
      <c r="A45" s="92">
        <v>23410</v>
      </c>
      <c r="B45" s="93" t="s">
        <v>57</v>
      </c>
      <c r="C45" s="94">
        <f t="shared" ref="C45:C46" si="21">SUM(O45)</f>
        <v>0</v>
      </c>
      <c r="D45" s="95" t="s">
        <v>36</v>
      </c>
      <c r="E45" s="95" t="s">
        <v>36</v>
      </c>
      <c r="F45" s="95" t="s">
        <v>36</v>
      </c>
      <c r="G45" s="95" t="s">
        <v>36</v>
      </c>
      <c r="H45" s="95" t="s">
        <v>36</v>
      </c>
      <c r="I45" s="95" t="s">
        <v>36</v>
      </c>
      <c r="J45" s="95" t="s">
        <v>36</v>
      </c>
      <c r="K45" s="95" t="s">
        <v>36</v>
      </c>
      <c r="L45" s="95" t="s">
        <v>36</v>
      </c>
      <c r="M45" s="95"/>
      <c r="N45" s="95"/>
      <c r="O45" s="96">
        <f t="shared" ref="O45:O46" si="22">M45+N45</f>
        <v>0</v>
      </c>
      <c r="P45" s="97"/>
    </row>
    <row r="46" spans="1:16" ht="24.75" hidden="1" thickTop="1" x14ac:dyDescent="0.25">
      <c r="A46" s="92">
        <v>23510</v>
      </c>
      <c r="B46" s="93" t="s">
        <v>58</v>
      </c>
      <c r="C46" s="94">
        <f t="shared" si="21"/>
        <v>0</v>
      </c>
      <c r="D46" s="95" t="s">
        <v>36</v>
      </c>
      <c r="E46" s="95" t="s">
        <v>36</v>
      </c>
      <c r="F46" s="95" t="s">
        <v>36</v>
      </c>
      <c r="G46" s="95" t="s">
        <v>36</v>
      </c>
      <c r="H46" s="95" t="s">
        <v>36</v>
      </c>
      <c r="I46" s="95" t="s">
        <v>36</v>
      </c>
      <c r="J46" s="95" t="s">
        <v>36</v>
      </c>
      <c r="K46" s="95" t="s">
        <v>36</v>
      </c>
      <c r="L46" s="95" t="s">
        <v>36</v>
      </c>
      <c r="M46" s="95"/>
      <c r="N46" s="95"/>
      <c r="O46" s="96">
        <f t="shared" si="22"/>
        <v>0</v>
      </c>
      <c r="P46" s="97"/>
    </row>
    <row r="47" spans="1:16" ht="12.75" hidden="1" thickTop="1" x14ac:dyDescent="0.25">
      <c r="A47" s="98"/>
      <c r="B47" s="93"/>
      <c r="C47" s="99"/>
      <c r="D47" s="141"/>
      <c r="E47" s="141"/>
      <c r="F47" s="95"/>
      <c r="G47" s="95"/>
      <c r="H47" s="95"/>
      <c r="I47" s="95"/>
      <c r="J47" s="95"/>
      <c r="K47" s="95"/>
      <c r="L47" s="101"/>
      <c r="M47" s="101"/>
      <c r="N47" s="101"/>
      <c r="O47" s="102"/>
      <c r="P47" s="103"/>
    </row>
    <row r="48" spans="1:16" s="25" customFormat="1" ht="12.75" hidden="1" thickTop="1" x14ac:dyDescent="0.25">
      <c r="A48" s="104"/>
      <c r="B48" s="105" t="s">
        <v>59</v>
      </c>
      <c r="C48" s="106"/>
      <c r="D48" s="212"/>
      <c r="E48" s="212"/>
      <c r="F48" s="107"/>
      <c r="G48" s="107"/>
      <c r="H48" s="107"/>
      <c r="I48" s="107"/>
      <c r="J48" s="107"/>
      <c r="K48" s="107"/>
      <c r="L48" s="107"/>
      <c r="M48" s="107"/>
      <c r="N48" s="107"/>
      <c r="O48" s="108"/>
      <c r="P48" s="109"/>
    </row>
    <row r="49" spans="1:17" s="25" customFormat="1" ht="13.5" thickTop="1" thickBot="1" x14ac:dyDescent="0.3">
      <c r="A49" s="110"/>
      <c r="B49" s="26" t="s">
        <v>60</v>
      </c>
      <c r="C49" s="111">
        <f t="shared" ref="C49:C112" si="23">SUM(F49,I49,L49,O49)</f>
        <v>92504</v>
      </c>
      <c r="D49" s="112">
        <f t="shared" ref="D49:E49" si="24">SUM(D50,D281)</f>
        <v>93798</v>
      </c>
      <c r="E49" s="200">
        <f t="shared" si="24"/>
        <v>-1294</v>
      </c>
      <c r="F49" s="400">
        <f>SUM(F50,F281)</f>
        <v>92504</v>
      </c>
      <c r="G49" s="399">
        <f t="shared" ref="G49:O49" si="25">SUM(G50,G281)</f>
        <v>0</v>
      </c>
      <c r="H49" s="112">
        <f t="shared" si="25"/>
        <v>0</v>
      </c>
      <c r="I49" s="112">
        <f t="shared" si="25"/>
        <v>0</v>
      </c>
      <c r="J49" s="112">
        <f t="shared" si="25"/>
        <v>0</v>
      </c>
      <c r="K49" s="200">
        <f t="shared" si="25"/>
        <v>0</v>
      </c>
      <c r="L49" s="400">
        <f t="shared" si="25"/>
        <v>0</v>
      </c>
      <c r="M49" s="399">
        <f t="shared" si="25"/>
        <v>0</v>
      </c>
      <c r="N49" s="112">
        <f t="shared" si="25"/>
        <v>0</v>
      </c>
      <c r="O49" s="112">
        <f t="shared" si="25"/>
        <v>0</v>
      </c>
      <c r="P49" s="113"/>
      <c r="Q49" s="314"/>
    </row>
    <row r="50" spans="1:17" s="25" customFormat="1" ht="36.75" thickTop="1" x14ac:dyDescent="0.25">
      <c r="A50" s="114"/>
      <c r="B50" s="115" t="s">
        <v>61</v>
      </c>
      <c r="C50" s="116">
        <f t="shared" si="23"/>
        <v>92504</v>
      </c>
      <c r="D50" s="117">
        <f t="shared" ref="D50:E50" si="26">SUM(D51,D193)</f>
        <v>93798</v>
      </c>
      <c r="E50" s="403">
        <f t="shared" si="26"/>
        <v>-1294</v>
      </c>
      <c r="F50" s="404">
        <f>SUM(F51,F193)</f>
        <v>92504</v>
      </c>
      <c r="G50" s="402">
        <f t="shared" ref="G50:O50" si="27">SUM(G51,G193)</f>
        <v>0</v>
      </c>
      <c r="H50" s="117">
        <f t="shared" si="27"/>
        <v>0</v>
      </c>
      <c r="I50" s="117">
        <f t="shared" si="27"/>
        <v>0</v>
      </c>
      <c r="J50" s="117">
        <f t="shared" si="27"/>
        <v>0</v>
      </c>
      <c r="K50" s="403">
        <f t="shared" si="27"/>
        <v>0</v>
      </c>
      <c r="L50" s="404">
        <f t="shared" si="27"/>
        <v>0</v>
      </c>
      <c r="M50" s="402">
        <f t="shared" si="27"/>
        <v>0</v>
      </c>
      <c r="N50" s="117">
        <f t="shared" si="27"/>
        <v>0</v>
      </c>
      <c r="O50" s="117">
        <f t="shared" si="27"/>
        <v>0</v>
      </c>
      <c r="P50" s="118"/>
      <c r="Q50" s="314"/>
    </row>
    <row r="51" spans="1:17" s="25" customFormat="1" ht="24" x14ac:dyDescent="0.25">
      <c r="A51" s="119"/>
      <c r="B51" s="19" t="s">
        <v>62</v>
      </c>
      <c r="C51" s="120">
        <f t="shared" si="23"/>
        <v>92504</v>
      </c>
      <c r="D51" s="121">
        <f t="shared" ref="D51:E51" si="28">SUM(D52,D74,D172,D186)</f>
        <v>93798</v>
      </c>
      <c r="E51" s="407">
        <f t="shared" si="28"/>
        <v>-1294</v>
      </c>
      <c r="F51" s="408">
        <f>SUM(F52,F74,F172,F186)</f>
        <v>92504</v>
      </c>
      <c r="G51" s="406">
        <f t="shared" ref="G51:O51" si="29">SUM(G52,G74,G172,G186)</f>
        <v>0</v>
      </c>
      <c r="H51" s="121">
        <f t="shared" si="29"/>
        <v>0</v>
      </c>
      <c r="I51" s="121">
        <f t="shared" si="29"/>
        <v>0</v>
      </c>
      <c r="J51" s="121">
        <f t="shared" si="29"/>
        <v>0</v>
      </c>
      <c r="K51" s="407">
        <f t="shared" si="29"/>
        <v>0</v>
      </c>
      <c r="L51" s="408">
        <f t="shared" si="29"/>
        <v>0</v>
      </c>
      <c r="M51" s="406">
        <f t="shared" si="29"/>
        <v>0</v>
      </c>
      <c r="N51" s="121">
        <f t="shared" si="29"/>
        <v>0</v>
      </c>
      <c r="O51" s="121">
        <f t="shared" si="29"/>
        <v>0</v>
      </c>
      <c r="P51" s="122"/>
      <c r="Q51" s="314"/>
    </row>
    <row r="52" spans="1:17" s="25" customFormat="1" hidden="1" x14ac:dyDescent="0.25">
      <c r="A52" s="123">
        <v>1000</v>
      </c>
      <c r="B52" s="123" t="s">
        <v>63</v>
      </c>
      <c r="C52" s="124">
        <f t="shared" si="23"/>
        <v>0</v>
      </c>
      <c r="D52" s="125">
        <f t="shared" ref="D52:E52" si="30">SUM(D53,D66)</f>
        <v>0</v>
      </c>
      <c r="E52" s="125">
        <f t="shared" si="30"/>
        <v>0</v>
      </c>
      <c r="F52" s="125">
        <f>SUM(F53,F66)</f>
        <v>0</v>
      </c>
      <c r="G52" s="125">
        <f t="shared" ref="G52:O52" si="31">SUM(G53,G66)</f>
        <v>0</v>
      </c>
      <c r="H52" s="125">
        <f t="shared" si="31"/>
        <v>0</v>
      </c>
      <c r="I52" s="125">
        <f t="shared" si="31"/>
        <v>0</v>
      </c>
      <c r="J52" s="125">
        <f t="shared" si="31"/>
        <v>0</v>
      </c>
      <c r="K52" s="125">
        <f t="shared" si="31"/>
        <v>0</v>
      </c>
      <c r="L52" s="125">
        <f t="shared" si="31"/>
        <v>0</v>
      </c>
      <c r="M52" s="125">
        <f t="shared" si="31"/>
        <v>0</v>
      </c>
      <c r="N52" s="125">
        <f t="shared" si="31"/>
        <v>0</v>
      </c>
      <c r="O52" s="125">
        <f t="shared" si="31"/>
        <v>0</v>
      </c>
      <c r="P52" s="126"/>
    </row>
    <row r="53" spans="1:17" hidden="1" x14ac:dyDescent="0.25">
      <c r="A53" s="55">
        <v>1100</v>
      </c>
      <c r="B53" s="127" t="s">
        <v>64</v>
      </c>
      <c r="C53" s="56">
        <f t="shared" si="23"/>
        <v>0</v>
      </c>
      <c r="D53" s="57">
        <f t="shared" ref="D53:E53" si="32">SUM(D54,D57,D65)</f>
        <v>0</v>
      </c>
      <c r="E53" s="57">
        <f t="shared" si="32"/>
        <v>0</v>
      </c>
      <c r="F53" s="57">
        <f>SUM(F54,F57,F65)</f>
        <v>0</v>
      </c>
      <c r="G53" s="57">
        <f t="shared" ref="G53:N53" si="33">SUM(G54,G57,G65)</f>
        <v>0</v>
      </c>
      <c r="H53" s="57">
        <f t="shared" si="33"/>
        <v>0</v>
      </c>
      <c r="I53" s="57">
        <f t="shared" si="33"/>
        <v>0</v>
      </c>
      <c r="J53" s="57">
        <f t="shared" si="33"/>
        <v>0</v>
      </c>
      <c r="K53" s="57">
        <f t="shared" si="33"/>
        <v>0</v>
      </c>
      <c r="L53" s="57">
        <f t="shared" si="33"/>
        <v>0</v>
      </c>
      <c r="M53" s="57">
        <f t="shared" si="33"/>
        <v>0</v>
      </c>
      <c r="N53" s="57">
        <f t="shared" si="33"/>
        <v>0</v>
      </c>
      <c r="O53" s="57">
        <f>SUM(O54,O57,O65)</f>
        <v>0</v>
      </c>
      <c r="P53" s="128"/>
    </row>
    <row r="54" spans="1:17" hidden="1" x14ac:dyDescent="0.25">
      <c r="A54" s="129">
        <v>1110</v>
      </c>
      <c r="B54" s="93" t="s">
        <v>65</v>
      </c>
      <c r="C54" s="99">
        <f t="shared" si="23"/>
        <v>0</v>
      </c>
      <c r="D54" s="141"/>
      <c r="E54" s="141"/>
      <c r="F54" s="100">
        <f>SUM(F55:F56)</f>
        <v>0</v>
      </c>
      <c r="G54" s="100"/>
      <c r="H54" s="100"/>
      <c r="I54" s="100">
        <f>SUM(I55:I56)</f>
        <v>0</v>
      </c>
      <c r="J54" s="100"/>
      <c r="K54" s="100"/>
      <c r="L54" s="100">
        <f>SUM(L55:L56)</f>
        <v>0</v>
      </c>
      <c r="M54" s="100"/>
      <c r="N54" s="100"/>
      <c r="O54" s="130">
        <f>SUM(O55:O56)</f>
        <v>0</v>
      </c>
      <c r="P54" s="131"/>
    </row>
    <row r="55" spans="1:17" hidden="1" x14ac:dyDescent="0.25">
      <c r="A55" s="37">
        <v>1111</v>
      </c>
      <c r="B55" s="63" t="s">
        <v>66</v>
      </c>
      <c r="C55" s="64">
        <f t="shared" si="23"/>
        <v>0</v>
      </c>
      <c r="D55" s="66"/>
      <c r="E55" s="66"/>
      <c r="F55" s="66">
        <f>D55+E55</f>
        <v>0</v>
      </c>
      <c r="G55" s="66"/>
      <c r="H55" s="66"/>
      <c r="I55" s="66">
        <f>G55+H55</f>
        <v>0</v>
      </c>
      <c r="J55" s="66"/>
      <c r="K55" s="66"/>
      <c r="L55" s="66">
        <f>J55+K55</f>
        <v>0</v>
      </c>
      <c r="M55" s="66"/>
      <c r="N55" s="66"/>
      <c r="O55" s="133">
        <f>M55+N55</f>
        <v>0</v>
      </c>
      <c r="P55" s="134"/>
    </row>
    <row r="56" spans="1:17" ht="24" hidden="1" customHeight="1" x14ac:dyDescent="0.25">
      <c r="A56" s="43">
        <v>1119</v>
      </c>
      <c r="B56" s="69" t="s">
        <v>67</v>
      </c>
      <c r="C56" s="70">
        <f t="shared" si="23"/>
        <v>0</v>
      </c>
      <c r="D56" s="72"/>
      <c r="E56" s="72"/>
      <c r="F56" s="72">
        <f>D56+E56</f>
        <v>0</v>
      </c>
      <c r="G56" s="72"/>
      <c r="H56" s="72"/>
      <c r="I56" s="72">
        <f>G56+H56</f>
        <v>0</v>
      </c>
      <c r="J56" s="72"/>
      <c r="K56" s="72"/>
      <c r="L56" s="72">
        <f>J56+K56</f>
        <v>0</v>
      </c>
      <c r="M56" s="72"/>
      <c r="N56" s="72"/>
      <c r="O56" s="136">
        <f>M56+N56</f>
        <v>0</v>
      </c>
      <c r="P56" s="137"/>
    </row>
    <row r="57" spans="1:17" ht="23.25" hidden="1" customHeight="1" x14ac:dyDescent="0.25">
      <c r="A57" s="138">
        <v>1140</v>
      </c>
      <c r="B57" s="69" t="s">
        <v>68</v>
      </c>
      <c r="C57" s="70">
        <f t="shared" si="23"/>
        <v>0</v>
      </c>
      <c r="D57" s="135">
        <f t="shared" ref="D57:E57" si="34">SUM(D58:D64)</f>
        <v>0</v>
      </c>
      <c r="E57" s="135">
        <f t="shared" si="34"/>
        <v>0</v>
      </c>
      <c r="F57" s="135">
        <f>SUM(F58:F64)</f>
        <v>0</v>
      </c>
      <c r="G57" s="135">
        <f t="shared" ref="G57:N57" si="35">SUM(G58:G64)</f>
        <v>0</v>
      </c>
      <c r="H57" s="135">
        <f t="shared" si="35"/>
        <v>0</v>
      </c>
      <c r="I57" s="135">
        <f t="shared" si="35"/>
        <v>0</v>
      </c>
      <c r="J57" s="135">
        <f t="shared" si="35"/>
        <v>0</v>
      </c>
      <c r="K57" s="135">
        <f t="shared" si="35"/>
        <v>0</v>
      </c>
      <c r="L57" s="135">
        <f t="shared" si="35"/>
        <v>0</v>
      </c>
      <c r="M57" s="135">
        <f t="shared" si="35"/>
        <v>0</v>
      </c>
      <c r="N57" s="135">
        <f t="shared" si="35"/>
        <v>0</v>
      </c>
      <c r="O57" s="139">
        <f>SUM(O58:O64)</f>
        <v>0</v>
      </c>
      <c r="P57" s="140"/>
    </row>
    <row r="58" spans="1:17" hidden="1" x14ac:dyDescent="0.25">
      <c r="A58" s="43">
        <v>1141</v>
      </c>
      <c r="B58" s="69" t="s">
        <v>69</v>
      </c>
      <c r="C58" s="70">
        <f t="shared" si="23"/>
        <v>0</v>
      </c>
      <c r="D58" s="72"/>
      <c r="E58" s="72"/>
      <c r="F58" s="72">
        <f t="shared" ref="F58:F65" si="36">D58+E58</f>
        <v>0</v>
      </c>
      <c r="G58" s="72"/>
      <c r="H58" s="72"/>
      <c r="I58" s="72">
        <f t="shared" ref="I58:I65" si="37">G58+H58</f>
        <v>0</v>
      </c>
      <c r="J58" s="72"/>
      <c r="K58" s="72"/>
      <c r="L58" s="72">
        <f t="shared" ref="L58:L65" si="38">J58+K58</f>
        <v>0</v>
      </c>
      <c r="M58" s="72"/>
      <c r="N58" s="72"/>
      <c r="O58" s="136">
        <f t="shared" ref="O58:O65" si="39">M58+N58</f>
        <v>0</v>
      </c>
      <c r="P58" s="137"/>
    </row>
    <row r="59" spans="1:17" ht="24.75" hidden="1" customHeight="1" x14ac:dyDescent="0.25">
      <c r="A59" s="43">
        <v>1142</v>
      </c>
      <c r="B59" s="69" t="s">
        <v>70</v>
      </c>
      <c r="C59" s="70">
        <f t="shared" si="23"/>
        <v>0</v>
      </c>
      <c r="D59" s="72"/>
      <c r="E59" s="72"/>
      <c r="F59" s="72">
        <f t="shared" si="36"/>
        <v>0</v>
      </c>
      <c r="G59" s="72"/>
      <c r="H59" s="72"/>
      <c r="I59" s="72">
        <f t="shared" si="37"/>
        <v>0</v>
      </c>
      <c r="J59" s="72"/>
      <c r="K59" s="72"/>
      <c r="L59" s="72">
        <f t="shared" si="38"/>
        <v>0</v>
      </c>
      <c r="M59" s="72"/>
      <c r="N59" s="72"/>
      <c r="O59" s="136">
        <f t="shared" si="39"/>
        <v>0</v>
      </c>
      <c r="P59" s="137"/>
    </row>
    <row r="60" spans="1:17" ht="24" hidden="1" x14ac:dyDescent="0.25">
      <c r="A60" s="43">
        <v>1145</v>
      </c>
      <c r="B60" s="69" t="s">
        <v>71</v>
      </c>
      <c r="C60" s="70">
        <f t="shared" si="23"/>
        <v>0</v>
      </c>
      <c r="D60" s="72"/>
      <c r="E60" s="72"/>
      <c r="F60" s="72">
        <f t="shared" si="36"/>
        <v>0</v>
      </c>
      <c r="G60" s="72"/>
      <c r="H60" s="72"/>
      <c r="I60" s="72">
        <f t="shared" si="37"/>
        <v>0</v>
      </c>
      <c r="J60" s="72"/>
      <c r="K60" s="72"/>
      <c r="L60" s="72">
        <f t="shared" si="38"/>
        <v>0</v>
      </c>
      <c r="M60" s="72"/>
      <c r="N60" s="72"/>
      <c r="O60" s="136">
        <f t="shared" si="39"/>
        <v>0</v>
      </c>
      <c r="P60" s="137"/>
    </row>
    <row r="61" spans="1:17" ht="27.75" hidden="1" customHeight="1" x14ac:dyDescent="0.25">
      <c r="A61" s="43">
        <v>1146</v>
      </c>
      <c r="B61" s="69" t="s">
        <v>72</v>
      </c>
      <c r="C61" s="70">
        <f t="shared" si="23"/>
        <v>0</v>
      </c>
      <c r="D61" s="72"/>
      <c r="E61" s="72"/>
      <c r="F61" s="72">
        <f t="shared" si="36"/>
        <v>0</v>
      </c>
      <c r="G61" s="72"/>
      <c r="H61" s="72"/>
      <c r="I61" s="72">
        <f t="shared" si="37"/>
        <v>0</v>
      </c>
      <c r="J61" s="72"/>
      <c r="K61" s="72"/>
      <c r="L61" s="72">
        <f t="shared" si="38"/>
        <v>0</v>
      </c>
      <c r="M61" s="72"/>
      <c r="N61" s="72"/>
      <c r="O61" s="136">
        <f t="shared" si="39"/>
        <v>0</v>
      </c>
      <c r="P61" s="137"/>
    </row>
    <row r="62" spans="1:17" hidden="1" x14ac:dyDescent="0.25">
      <c r="A62" s="43">
        <v>1147</v>
      </c>
      <c r="B62" s="69" t="s">
        <v>73</v>
      </c>
      <c r="C62" s="70">
        <f t="shared" si="23"/>
        <v>0</v>
      </c>
      <c r="D62" s="72"/>
      <c r="E62" s="72"/>
      <c r="F62" s="72">
        <f t="shared" si="36"/>
        <v>0</v>
      </c>
      <c r="G62" s="72"/>
      <c r="H62" s="72"/>
      <c r="I62" s="72">
        <f t="shared" si="37"/>
        <v>0</v>
      </c>
      <c r="J62" s="72"/>
      <c r="K62" s="72"/>
      <c r="L62" s="72">
        <f t="shared" si="38"/>
        <v>0</v>
      </c>
      <c r="M62" s="72"/>
      <c r="N62" s="72"/>
      <c r="O62" s="136">
        <f t="shared" si="39"/>
        <v>0</v>
      </c>
      <c r="P62" s="137"/>
    </row>
    <row r="63" spans="1:17" hidden="1" x14ac:dyDescent="0.25">
      <c r="A63" s="43">
        <v>1148</v>
      </c>
      <c r="B63" s="69" t="s">
        <v>74</v>
      </c>
      <c r="C63" s="70">
        <f t="shared" si="23"/>
        <v>0</v>
      </c>
      <c r="D63" s="72"/>
      <c r="E63" s="72"/>
      <c r="F63" s="72">
        <f t="shared" si="36"/>
        <v>0</v>
      </c>
      <c r="G63" s="72"/>
      <c r="H63" s="72"/>
      <c r="I63" s="72">
        <f t="shared" si="37"/>
        <v>0</v>
      </c>
      <c r="J63" s="72"/>
      <c r="K63" s="72"/>
      <c r="L63" s="72">
        <f t="shared" si="38"/>
        <v>0</v>
      </c>
      <c r="M63" s="72"/>
      <c r="N63" s="72"/>
      <c r="O63" s="136">
        <f t="shared" si="39"/>
        <v>0</v>
      </c>
      <c r="P63" s="137"/>
    </row>
    <row r="64" spans="1:17" ht="36" hidden="1" x14ac:dyDescent="0.25">
      <c r="A64" s="43">
        <v>1149</v>
      </c>
      <c r="B64" s="69" t="s">
        <v>75</v>
      </c>
      <c r="C64" s="70">
        <f t="shared" si="23"/>
        <v>0</v>
      </c>
      <c r="D64" s="72"/>
      <c r="E64" s="72"/>
      <c r="F64" s="72">
        <f t="shared" si="36"/>
        <v>0</v>
      </c>
      <c r="G64" s="72"/>
      <c r="H64" s="72"/>
      <c r="I64" s="72">
        <f t="shared" si="37"/>
        <v>0</v>
      </c>
      <c r="J64" s="72"/>
      <c r="K64" s="72"/>
      <c r="L64" s="72">
        <f t="shared" si="38"/>
        <v>0</v>
      </c>
      <c r="M64" s="72"/>
      <c r="N64" s="72"/>
      <c r="O64" s="136">
        <f t="shared" si="39"/>
        <v>0</v>
      </c>
      <c r="P64" s="137"/>
    </row>
    <row r="65" spans="1:17" ht="36" hidden="1" x14ac:dyDescent="0.25">
      <c r="A65" s="129">
        <v>1150</v>
      </c>
      <c r="B65" s="93" t="s">
        <v>76</v>
      </c>
      <c r="C65" s="99">
        <f t="shared" si="23"/>
        <v>0</v>
      </c>
      <c r="D65" s="141"/>
      <c r="E65" s="141"/>
      <c r="F65" s="141">
        <f t="shared" si="36"/>
        <v>0</v>
      </c>
      <c r="G65" s="141"/>
      <c r="H65" s="141"/>
      <c r="I65" s="141">
        <f t="shared" si="37"/>
        <v>0</v>
      </c>
      <c r="J65" s="141"/>
      <c r="K65" s="141"/>
      <c r="L65" s="141">
        <f t="shared" si="38"/>
        <v>0</v>
      </c>
      <c r="M65" s="141"/>
      <c r="N65" s="141"/>
      <c r="O65" s="142">
        <f t="shared" si="39"/>
        <v>0</v>
      </c>
      <c r="P65" s="143"/>
    </row>
    <row r="66" spans="1:17" ht="36" hidden="1" x14ac:dyDescent="0.25">
      <c r="A66" s="55">
        <v>1200</v>
      </c>
      <c r="B66" s="127" t="s">
        <v>77</v>
      </c>
      <c r="C66" s="56">
        <f t="shared" si="23"/>
        <v>0</v>
      </c>
      <c r="D66" s="57">
        <f t="shared" ref="D66:E66" si="40">SUM(D67:D68)</f>
        <v>0</v>
      </c>
      <c r="E66" s="57">
        <f t="shared" si="40"/>
        <v>0</v>
      </c>
      <c r="F66" s="57">
        <f>SUM(F67:F68)</f>
        <v>0</v>
      </c>
      <c r="G66" s="57">
        <f t="shared" ref="G66:N66" si="41">SUM(G67:G68)</f>
        <v>0</v>
      </c>
      <c r="H66" s="57">
        <f t="shared" si="41"/>
        <v>0</v>
      </c>
      <c r="I66" s="57">
        <f t="shared" si="41"/>
        <v>0</v>
      </c>
      <c r="J66" s="57">
        <f t="shared" si="41"/>
        <v>0</v>
      </c>
      <c r="K66" s="57">
        <f t="shared" si="41"/>
        <v>0</v>
      </c>
      <c r="L66" s="57">
        <f t="shared" si="41"/>
        <v>0</v>
      </c>
      <c r="M66" s="57">
        <f t="shared" si="41"/>
        <v>0</v>
      </c>
      <c r="N66" s="57">
        <f t="shared" si="41"/>
        <v>0</v>
      </c>
      <c r="O66" s="144">
        <f>SUM(O67:O68)</f>
        <v>0</v>
      </c>
      <c r="P66" s="145"/>
    </row>
    <row r="67" spans="1:17" ht="24" hidden="1" x14ac:dyDescent="0.25">
      <c r="A67" s="477">
        <v>1210</v>
      </c>
      <c r="B67" s="63" t="s">
        <v>78</v>
      </c>
      <c r="C67" s="64">
        <f t="shared" si="23"/>
        <v>0</v>
      </c>
      <c r="D67" s="66"/>
      <c r="E67" s="66"/>
      <c r="F67" s="66">
        <f>D67+E67</f>
        <v>0</v>
      </c>
      <c r="G67" s="66"/>
      <c r="H67" s="66"/>
      <c r="I67" s="66">
        <f>G67+H67</f>
        <v>0</v>
      </c>
      <c r="J67" s="66"/>
      <c r="K67" s="66"/>
      <c r="L67" s="66">
        <f>J67+K67</f>
        <v>0</v>
      </c>
      <c r="M67" s="66"/>
      <c r="N67" s="66"/>
      <c r="O67" s="133">
        <f>M67+N67</f>
        <v>0</v>
      </c>
      <c r="P67" s="134"/>
    </row>
    <row r="68" spans="1:17" ht="24" hidden="1" x14ac:dyDescent="0.25">
      <c r="A68" s="138">
        <v>1220</v>
      </c>
      <c r="B68" s="69" t="s">
        <v>79</v>
      </c>
      <c r="C68" s="70">
        <f t="shared" si="23"/>
        <v>0</v>
      </c>
      <c r="D68" s="135">
        <f t="shared" ref="D68:E68" si="42">SUM(D69:D73)</f>
        <v>0</v>
      </c>
      <c r="E68" s="135">
        <f t="shared" si="42"/>
        <v>0</v>
      </c>
      <c r="F68" s="135">
        <f>SUM(F69:F73)</f>
        <v>0</v>
      </c>
      <c r="G68" s="135">
        <f t="shared" ref="G68:O68" si="43">SUM(G69:G73)</f>
        <v>0</v>
      </c>
      <c r="H68" s="135">
        <f t="shared" si="43"/>
        <v>0</v>
      </c>
      <c r="I68" s="135">
        <f t="shared" si="43"/>
        <v>0</v>
      </c>
      <c r="J68" s="135">
        <f t="shared" si="43"/>
        <v>0</v>
      </c>
      <c r="K68" s="135">
        <f t="shared" si="43"/>
        <v>0</v>
      </c>
      <c r="L68" s="135">
        <f t="shared" si="43"/>
        <v>0</v>
      </c>
      <c r="M68" s="135">
        <f t="shared" si="43"/>
        <v>0</v>
      </c>
      <c r="N68" s="135">
        <f t="shared" si="43"/>
        <v>0</v>
      </c>
      <c r="O68" s="135">
        <f t="shared" si="43"/>
        <v>0</v>
      </c>
      <c r="P68" s="140"/>
    </row>
    <row r="69" spans="1:17" ht="60" hidden="1" x14ac:dyDescent="0.25">
      <c r="A69" s="43">
        <v>1221</v>
      </c>
      <c r="B69" s="69" t="s">
        <v>80</v>
      </c>
      <c r="C69" s="70">
        <f t="shared" si="23"/>
        <v>0</v>
      </c>
      <c r="D69" s="72"/>
      <c r="E69" s="72"/>
      <c r="F69" s="72">
        <f t="shared" ref="F69:F73" si="44">D69+E69</f>
        <v>0</v>
      </c>
      <c r="G69" s="72"/>
      <c r="H69" s="72"/>
      <c r="I69" s="72">
        <f t="shared" ref="I69:I73" si="45">G69+H69</f>
        <v>0</v>
      </c>
      <c r="J69" s="72"/>
      <c r="K69" s="72"/>
      <c r="L69" s="72">
        <f t="shared" ref="L69:L73" si="46">J69+K69</f>
        <v>0</v>
      </c>
      <c r="M69" s="72"/>
      <c r="N69" s="72"/>
      <c r="O69" s="136">
        <f t="shared" ref="O69:O73" si="47">M69+N69</f>
        <v>0</v>
      </c>
      <c r="P69" s="137"/>
    </row>
    <row r="70" spans="1:17" hidden="1" x14ac:dyDescent="0.25">
      <c r="A70" s="43">
        <v>1223</v>
      </c>
      <c r="B70" s="69" t="s">
        <v>81</v>
      </c>
      <c r="C70" s="70">
        <f t="shared" si="23"/>
        <v>0</v>
      </c>
      <c r="D70" s="72"/>
      <c r="E70" s="72"/>
      <c r="F70" s="72">
        <f t="shared" si="44"/>
        <v>0</v>
      </c>
      <c r="G70" s="72"/>
      <c r="H70" s="72"/>
      <c r="I70" s="72">
        <f t="shared" si="45"/>
        <v>0</v>
      </c>
      <c r="J70" s="72"/>
      <c r="K70" s="72"/>
      <c r="L70" s="72">
        <f t="shared" si="46"/>
        <v>0</v>
      </c>
      <c r="M70" s="72"/>
      <c r="N70" s="72"/>
      <c r="O70" s="136">
        <f t="shared" si="47"/>
        <v>0</v>
      </c>
      <c r="P70" s="137"/>
    </row>
    <row r="71" spans="1:17" hidden="1" x14ac:dyDescent="0.25">
      <c r="A71" s="43">
        <v>1225</v>
      </c>
      <c r="B71" s="69" t="s">
        <v>82</v>
      </c>
      <c r="C71" s="70">
        <f t="shared" si="23"/>
        <v>0</v>
      </c>
      <c r="D71" s="72"/>
      <c r="E71" s="72"/>
      <c r="F71" s="72">
        <f t="shared" si="44"/>
        <v>0</v>
      </c>
      <c r="G71" s="72"/>
      <c r="H71" s="72"/>
      <c r="I71" s="72">
        <f t="shared" si="45"/>
        <v>0</v>
      </c>
      <c r="J71" s="72"/>
      <c r="K71" s="72"/>
      <c r="L71" s="72">
        <f t="shared" si="46"/>
        <v>0</v>
      </c>
      <c r="M71" s="72"/>
      <c r="N71" s="72"/>
      <c r="O71" s="136">
        <f t="shared" si="47"/>
        <v>0</v>
      </c>
      <c r="P71" s="137"/>
    </row>
    <row r="72" spans="1:17" ht="36" hidden="1" x14ac:dyDescent="0.25">
      <c r="A72" s="43">
        <v>1227</v>
      </c>
      <c r="B72" s="69" t="s">
        <v>83</v>
      </c>
      <c r="C72" s="70">
        <f t="shared" si="23"/>
        <v>0</v>
      </c>
      <c r="D72" s="72"/>
      <c r="E72" s="72"/>
      <c r="F72" s="72">
        <f t="shared" si="44"/>
        <v>0</v>
      </c>
      <c r="G72" s="72"/>
      <c r="H72" s="72"/>
      <c r="I72" s="72">
        <f t="shared" si="45"/>
        <v>0</v>
      </c>
      <c r="J72" s="72"/>
      <c r="K72" s="72"/>
      <c r="L72" s="72">
        <f t="shared" si="46"/>
        <v>0</v>
      </c>
      <c r="M72" s="72"/>
      <c r="N72" s="72"/>
      <c r="O72" s="136">
        <f t="shared" si="47"/>
        <v>0</v>
      </c>
      <c r="P72" s="137"/>
    </row>
    <row r="73" spans="1:17" ht="60" hidden="1" x14ac:dyDescent="0.25">
      <c r="A73" s="43">
        <v>1228</v>
      </c>
      <c r="B73" s="69" t="s">
        <v>84</v>
      </c>
      <c r="C73" s="70">
        <f t="shared" si="23"/>
        <v>0</v>
      </c>
      <c r="D73" s="72"/>
      <c r="E73" s="72"/>
      <c r="F73" s="72">
        <f t="shared" si="44"/>
        <v>0</v>
      </c>
      <c r="G73" s="72"/>
      <c r="H73" s="72"/>
      <c r="I73" s="72">
        <f t="shared" si="45"/>
        <v>0</v>
      </c>
      <c r="J73" s="72"/>
      <c r="K73" s="72"/>
      <c r="L73" s="72">
        <f t="shared" si="46"/>
        <v>0</v>
      </c>
      <c r="M73" s="72"/>
      <c r="N73" s="72"/>
      <c r="O73" s="136">
        <f t="shared" si="47"/>
        <v>0</v>
      </c>
      <c r="P73" s="137"/>
    </row>
    <row r="74" spans="1:17" x14ac:dyDescent="0.25">
      <c r="A74" s="123">
        <v>2000</v>
      </c>
      <c r="B74" s="123" t="s">
        <v>85</v>
      </c>
      <c r="C74" s="124">
        <f t="shared" si="23"/>
        <v>92504</v>
      </c>
      <c r="D74" s="125">
        <f t="shared" ref="D74:E74" si="48">SUM(D75,D82,D129,D163,D164,D171)</f>
        <v>93798</v>
      </c>
      <c r="E74" s="157">
        <f t="shared" si="48"/>
        <v>-1294</v>
      </c>
      <c r="F74" s="411">
        <f>SUM(F75,F82,F129,F163,F164,F171)</f>
        <v>92504</v>
      </c>
      <c r="G74" s="410">
        <f t="shared" ref="G74:O74" si="49">SUM(G75,G82,G129,G163,G164,G171)</f>
        <v>0</v>
      </c>
      <c r="H74" s="125">
        <f t="shared" si="49"/>
        <v>0</v>
      </c>
      <c r="I74" s="125">
        <f t="shared" si="49"/>
        <v>0</v>
      </c>
      <c r="J74" s="125">
        <f t="shared" si="49"/>
        <v>0</v>
      </c>
      <c r="K74" s="157">
        <f t="shared" si="49"/>
        <v>0</v>
      </c>
      <c r="L74" s="411">
        <f t="shared" si="49"/>
        <v>0</v>
      </c>
      <c r="M74" s="410">
        <f t="shared" si="49"/>
        <v>0</v>
      </c>
      <c r="N74" s="125">
        <f t="shared" si="49"/>
        <v>0</v>
      </c>
      <c r="O74" s="125">
        <f t="shared" si="49"/>
        <v>0</v>
      </c>
      <c r="P74" s="126"/>
      <c r="Q74" s="311"/>
    </row>
    <row r="75" spans="1:17" ht="24" hidden="1" x14ac:dyDescent="0.25">
      <c r="A75" s="55">
        <v>2100</v>
      </c>
      <c r="B75" s="127" t="s">
        <v>86</v>
      </c>
      <c r="C75" s="56">
        <f t="shared" si="23"/>
        <v>0</v>
      </c>
      <c r="D75" s="57">
        <f t="shared" ref="D75:E75" si="50">SUM(D76,D79)</f>
        <v>0</v>
      </c>
      <c r="E75" s="57">
        <f t="shared" si="50"/>
        <v>0</v>
      </c>
      <c r="F75" s="57">
        <f>SUM(F76,F79)</f>
        <v>0</v>
      </c>
      <c r="G75" s="57">
        <f t="shared" ref="G75:O75" si="51">SUM(G76,G79)</f>
        <v>0</v>
      </c>
      <c r="H75" s="57">
        <f t="shared" si="51"/>
        <v>0</v>
      </c>
      <c r="I75" s="57">
        <f t="shared" si="51"/>
        <v>0</v>
      </c>
      <c r="J75" s="57">
        <f t="shared" si="51"/>
        <v>0</v>
      </c>
      <c r="K75" s="57">
        <f t="shared" si="51"/>
        <v>0</v>
      </c>
      <c r="L75" s="57">
        <f t="shared" si="51"/>
        <v>0</v>
      </c>
      <c r="M75" s="57">
        <f t="shared" si="51"/>
        <v>0</v>
      </c>
      <c r="N75" s="57">
        <f t="shared" si="51"/>
        <v>0</v>
      </c>
      <c r="O75" s="57">
        <f t="shared" si="51"/>
        <v>0</v>
      </c>
      <c r="P75" s="145"/>
    </row>
    <row r="76" spans="1:17" ht="24" hidden="1" x14ac:dyDescent="0.25">
      <c r="A76" s="477">
        <v>2110</v>
      </c>
      <c r="B76" s="63" t="s">
        <v>87</v>
      </c>
      <c r="C76" s="64">
        <f t="shared" si="23"/>
        <v>0</v>
      </c>
      <c r="D76" s="132">
        <f t="shared" ref="D76:E76" si="52">SUM(D77:D78)</f>
        <v>0</v>
      </c>
      <c r="E76" s="132">
        <f t="shared" si="52"/>
        <v>0</v>
      </c>
      <c r="F76" s="132">
        <f>SUM(F77:F78)</f>
        <v>0</v>
      </c>
      <c r="G76" s="132">
        <f t="shared" ref="G76:O76" si="53">SUM(G77:G78)</f>
        <v>0</v>
      </c>
      <c r="H76" s="132">
        <f t="shared" si="53"/>
        <v>0</v>
      </c>
      <c r="I76" s="132">
        <f t="shared" si="53"/>
        <v>0</v>
      </c>
      <c r="J76" s="132">
        <f t="shared" si="53"/>
        <v>0</v>
      </c>
      <c r="K76" s="132">
        <f t="shared" si="53"/>
        <v>0</v>
      </c>
      <c r="L76" s="132">
        <f t="shared" si="53"/>
        <v>0</v>
      </c>
      <c r="M76" s="132">
        <f t="shared" si="53"/>
        <v>0</v>
      </c>
      <c r="N76" s="132">
        <f t="shared" si="53"/>
        <v>0</v>
      </c>
      <c r="O76" s="132">
        <f t="shared" si="53"/>
        <v>0</v>
      </c>
      <c r="P76" s="146"/>
    </row>
    <row r="77" spans="1:17" hidden="1" x14ac:dyDescent="0.25">
      <c r="A77" s="43">
        <v>2111</v>
      </c>
      <c r="B77" s="69" t="s">
        <v>88</v>
      </c>
      <c r="C77" s="70">
        <f t="shared" si="23"/>
        <v>0</v>
      </c>
      <c r="D77" s="72"/>
      <c r="E77" s="72"/>
      <c r="F77" s="72">
        <f t="shared" ref="F77:F78" si="54">D77+E77</f>
        <v>0</v>
      </c>
      <c r="G77" s="72"/>
      <c r="H77" s="72"/>
      <c r="I77" s="72">
        <f t="shared" ref="I77:I78" si="55">G77+H77</f>
        <v>0</v>
      </c>
      <c r="J77" s="72"/>
      <c r="K77" s="72"/>
      <c r="L77" s="72">
        <f t="shared" ref="L77:L78" si="56">J77+K77</f>
        <v>0</v>
      </c>
      <c r="M77" s="72"/>
      <c r="N77" s="72"/>
      <c r="O77" s="136">
        <f t="shared" ref="O77:O78" si="57">M77+N77</f>
        <v>0</v>
      </c>
      <c r="P77" s="137"/>
    </row>
    <row r="78" spans="1:17" ht="24" hidden="1" x14ac:dyDescent="0.25">
      <c r="A78" s="43">
        <v>2112</v>
      </c>
      <c r="B78" s="69" t="s">
        <v>89</v>
      </c>
      <c r="C78" s="70">
        <f t="shared" si="23"/>
        <v>0</v>
      </c>
      <c r="D78" s="72"/>
      <c r="E78" s="72"/>
      <c r="F78" s="72">
        <f t="shared" si="54"/>
        <v>0</v>
      </c>
      <c r="G78" s="72"/>
      <c r="H78" s="72"/>
      <c r="I78" s="72">
        <f t="shared" si="55"/>
        <v>0</v>
      </c>
      <c r="J78" s="72"/>
      <c r="K78" s="72"/>
      <c r="L78" s="72">
        <f t="shared" si="56"/>
        <v>0</v>
      </c>
      <c r="M78" s="72"/>
      <c r="N78" s="72"/>
      <c r="O78" s="136">
        <f t="shared" si="57"/>
        <v>0</v>
      </c>
      <c r="P78" s="137"/>
    </row>
    <row r="79" spans="1:17" ht="24" hidden="1" x14ac:dyDescent="0.25">
      <c r="A79" s="138">
        <v>2120</v>
      </c>
      <c r="B79" s="69" t="s">
        <v>90</v>
      </c>
      <c r="C79" s="70">
        <f t="shared" si="23"/>
        <v>0</v>
      </c>
      <c r="D79" s="135">
        <f t="shared" ref="D79:E79" si="58">SUM(D80:D81)</f>
        <v>0</v>
      </c>
      <c r="E79" s="135">
        <f t="shared" si="58"/>
        <v>0</v>
      </c>
      <c r="F79" s="135">
        <f>SUM(F80:F81)</f>
        <v>0</v>
      </c>
      <c r="G79" s="135">
        <f t="shared" ref="G79:O79" si="59">SUM(G80:G81)</f>
        <v>0</v>
      </c>
      <c r="H79" s="135">
        <f t="shared" si="59"/>
        <v>0</v>
      </c>
      <c r="I79" s="135">
        <f t="shared" si="59"/>
        <v>0</v>
      </c>
      <c r="J79" s="135">
        <f t="shared" si="59"/>
        <v>0</v>
      </c>
      <c r="K79" s="135">
        <f t="shared" si="59"/>
        <v>0</v>
      </c>
      <c r="L79" s="135">
        <f t="shared" si="59"/>
        <v>0</v>
      </c>
      <c r="M79" s="135">
        <f t="shared" si="59"/>
        <v>0</v>
      </c>
      <c r="N79" s="135">
        <f t="shared" si="59"/>
        <v>0</v>
      </c>
      <c r="O79" s="135">
        <f t="shared" si="59"/>
        <v>0</v>
      </c>
      <c r="P79" s="140"/>
    </row>
    <row r="80" spans="1:17" hidden="1" x14ac:dyDescent="0.25">
      <c r="A80" s="43">
        <v>2121</v>
      </c>
      <c r="B80" s="69" t="s">
        <v>88</v>
      </c>
      <c r="C80" s="70">
        <f t="shared" si="23"/>
        <v>0</v>
      </c>
      <c r="D80" s="72"/>
      <c r="E80" s="72"/>
      <c r="F80" s="72">
        <f t="shared" ref="F80:F81" si="60">D80+E80</f>
        <v>0</v>
      </c>
      <c r="G80" s="72"/>
      <c r="H80" s="72"/>
      <c r="I80" s="72">
        <f t="shared" ref="I80:I81" si="61">G80+H80</f>
        <v>0</v>
      </c>
      <c r="J80" s="72"/>
      <c r="K80" s="72"/>
      <c r="L80" s="72">
        <f t="shared" ref="L80:L81" si="62">J80+K80</f>
        <v>0</v>
      </c>
      <c r="M80" s="72"/>
      <c r="N80" s="72"/>
      <c r="O80" s="136">
        <f t="shared" ref="O80:O81" si="63">M80+N80</f>
        <v>0</v>
      </c>
      <c r="P80" s="137"/>
    </row>
    <row r="81" spans="1:17" ht="24" hidden="1" x14ac:dyDescent="0.25">
      <c r="A81" s="43">
        <v>2122</v>
      </c>
      <c r="B81" s="69" t="s">
        <v>89</v>
      </c>
      <c r="C81" s="70">
        <f t="shared" si="23"/>
        <v>0</v>
      </c>
      <c r="D81" s="72"/>
      <c r="E81" s="72"/>
      <c r="F81" s="72">
        <f t="shared" si="60"/>
        <v>0</v>
      </c>
      <c r="G81" s="72"/>
      <c r="H81" s="72"/>
      <c r="I81" s="72">
        <f t="shared" si="61"/>
        <v>0</v>
      </c>
      <c r="J81" s="72"/>
      <c r="K81" s="72"/>
      <c r="L81" s="72">
        <f t="shared" si="62"/>
        <v>0</v>
      </c>
      <c r="M81" s="72"/>
      <c r="N81" s="72"/>
      <c r="O81" s="136">
        <f t="shared" si="63"/>
        <v>0</v>
      </c>
      <c r="P81" s="137"/>
    </row>
    <row r="82" spans="1:17" x14ac:dyDescent="0.25">
      <c r="A82" s="55">
        <v>2200</v>
      </c>
      <c r="B82" s="127" t="s">
        <v>91</v>
      </c>
      <c r="C82" s="56">
        <f t="shared" si="23"/>
        <v>92504</v>
      </c>
      <c r="D82" s="57">
        <f t="shared" ref="D82:E82" si="64">SUM(D83,D88,D94,D102,D111,D115,D121,D127)</f>
        <v>93798</v>
      </c>
      <c r="E82" s="144">
        <f t="shared" si="64"/>
        <v>-1294</v>
      </c>
      <c r="F82" s="424">
        <f>SUM(F83,F88,F94,F102,F111,F115,F121,F127)</f>
        <v>92504</v>
      </c>
      <c r="G82" s="412">
        <f t="shared" ref="G82:O82" si="65">SUM(G83,G88,G94,G102,G111,G115,G121,G127)</f>
        <v>0</v>
      </c>
      <c r="H82" s="57">
        <f t="shared" si="65"/>
        <v>0</v>
      </c>
      <c r="I82" s="57">
        <f t="shared" si="65"/>
        <v>0</v>
      </c>
      <c r="J82" s="57">
        <f t="shared" si="65"/>
        <v>0</v>
      </c>
      <c r="K82" s="144">
        <f t="shared" si="65"/>
        <v>0</v>
      </c>
      <c r="L82" s="424">
        <f t="shared" si="65"/>
        <v>0</v>
      </c>
      <c r="M82" s="412">
        <f t="shared" si="65"/>
        <v>0</v>
      </c>
      <c r="N82" s="57">
        <f t="shared" si="65"/>
        <v>0</v>
      </c>
      <c r="O82" s="57">
        <f t="shared" si="65"/>
        <v>0</v>
      </c>
      <c r="P82" s="147"/>
      <c r="Q82" s="311"/>
    </row>
    <row r="83" spans="1:17" ht="24" hidden="1" x14ac:dyDescent="0.25">
      <c r="A83" s="129">
        <v>2210</v>
      </c>
      <c r="B83" s="93" t="s">
        <v>92</v>
      </c>
      <c r="C83" s="99">
        <f t="shared" si="23"/>
        <v>0</v>
      </c>
      <c r="D83" s="100">
        <f t="shared" ref="D83:E83" si="66">SUM(D84:D87)</f>
        <v>0</v>
      </c>
      <c r="E83" s="100">
        <f t="shared" si="66"/>
        <v>0</v>
      </c>
      <c r="F83" s="100">
        <f>SUM(F84:F87)</f>
        <v>0</v>
      </c>
      <c r="G83" s="100">
        <f t="shared" ref="G83:O83" si="67">SUM(G84:G87)</f>
        <v>0</v>
      </c>
      <c r="H83" s="100">
        <f t="shared" si="67"/>
        <v>0</v>
      </c>
      <c r="I83" s="100">
        <f t="shared" si="67"/>
        <v>0</v>
      </c>
      <c r="J83" s="100">
        <f t="shared" si="67"/>
        <v>0</v>
      </c>
      <c r="K83" s="100">
        <f t="shared" si="67"/>
        <v>0</v>
      </c>
      <c r="L83" s="100">
        <f t="shared" si="67"/>
        <v>0</v>
      </c>
      <c r="M83" s="100">
        <f t="shared" si="67"/>
        <v>0</v>
      </c>
      <c r="N83" s="100">
        <f t="shared" si="67"/>
        <v>0</v>
      </c>
      <c r="O83" s="100">
        <f t="shared" si="67"/>
        <v>0</v>
      </c>
      <c r="P83" s="131"/>
    </row>
    <row r="84" spans="1:17" ht="24" hidden="1" x14ac:dyDescent="0.25">
      <c r="A84" s="37">
        <v>2211</v>
      </c>
      <c r="B84" s="63" t="s">
        <v>93</v>
      </c>
      <c r="C84" s="64">
        <f t="shared" si="23"/>
        <v>0</v>
      </c>
      <c r="D84" s="66"/>
      <c r="E84" s="66"/>
      <c r="F84" s="66">
        <f t="shared" ref="F84:F87" si="68">D84+E84</f>
        <v>0</v>
      </c>
      <c r="G84" s="66"/>
      <c r="H84" s="66"/>
      <c r="I84" s="66">
        <f t="shared" ref="I84:I87" si="69">G84+H84</f>
        <v>0</v>
      </c>
      <c r="J84" s="66"/>
      <c r="K84" s="66"/>
      <c r="L84" s="66">
        <f t="shared" ref="L84:L87" si="70">J84+K84</f>
        <v>0</v>
      </c>
      <c r="M84" s="66"/>
      <c r="N84" s="66"/>
      <c r="O84" s="133">
        <f t="shared" ref="O84:O87" si="71">M84+N84</f>
        <v>0</v>
      </c>
      <c r="P84" s="134"/>
    </row>
    <row r="85" spans="1:17" ht="36" hidden="1" x14ac:dyDescent="0.25">
      <c r="A85" s="43">
        <v>2212</v>
      </c>
      <c r="B85" s="69" t="s">
        <v>94</v>
      </c>
      <c r="C85" s="70">
        <f t="shared" si="23"/>
        <v>0</v>
      </c>
      <c r="D85" s="72"/>
      <c r="E85" s="72"/>
      <c r="F85" s="72">
        <f t="shared" si="68"/>
        <v>0</v>
      </c>
      <c r="G85" s="72"/>
      <c r="H85" s="72"/>
      <c r="I85" s="72">
        <f t="shared" si="69"/>
        <v>0</v>
      </c>
      <c r="J85" s="72"/>
      <c r="K85" s="72"/>
      <c r="L85" s="72">
        <f t="shared" si="70"/>
        <v>0</v>
      </c>
      <c r="M85" s="72"/>
      <c r="N85" s="72"/>
      <c r="O85" s="136">
        <f t="shared" si="71"/>
        <v>0</v>
      </c>
      <c r="P85" s="137"/>
    </row>
    <row r="86" spans="1:17" ht="24" hidden="1" x14ac:dyDescent="0.25">
      <c r="A86" s="43">
        <v>2214</v>
      </c>
      <c r="B86" s="69" t="s">
        <v>95</v>
      </c>
      <c r="C86" s="70">
        <f t="shared" si="23"/>
        <v>0</v>
      </c>
      <c r="D86" s="72"/>
      <c r="E86" s="72"/>
      <c r="F86" s="72">
        <f t="shared" si="68"/>
        <v>0</v>
      </c>
      <c r="G86" s="72"/>
      <c r="H86" s="72"/>
      <c r="I86" s="72">
        <f t="shared" si="69"/>
        <v>0</v>
      </c>
      <c r="J86" s="72"/>
      <c r="K86" s="72"/>
      <c r="L86" s="72">
        <f t="shared" si="70"/>
        <v>0</v>
      </c>
      <c r="M86" s="72"/>
      <c r="N86" s="72"/>
      <c r="O86" s="136">
        <f t="shared" si="71"/>
        <v>0</v>
      </c>
      <c r="P86" s="137"/>
    </row>
    <row r="87" spans="1:17" hidden="1" x14ac:dyDescent="0.25">
      <c r="A87" s="43">
        <v>2219</v>
      </c>
      <c r="B87" s="69" t="s">
        <v>96</v>
      </c>
      <c r="C87" s="70">
        <f t="shared" si="23"/>
        <v>0</v>
      </c>
      <c r="D87" s="72"/>
      <c r="E87" s="72"/>
      <c r="F87" s="72">
        <f t="shared" si="68"/>
        <v>0</v>
      </c>
      <c r="G87" s="72"/>
      <c r="H87" s="72"/>
      <c r="I87" s="72">
        <f t="shared" si="69"/>
        <v>0</v>
      </c>
      <c r="J87" s="72"/>
      <c r="K87" s="72"/>
      <c r="L87" s="72">
        <f t="shared" si="70"/>
        <v>0</v>
      </c>
      <c r="M87" s="72"/>
      <c r="N87" s="72"/>
      <c r="O87" s="136">
        <f t="shared" si="71"/>
        <v>0</v>
      </c>
      <c r="P87" s="137"/>
    </row>
    <row r="88" spans="1:17" ht="24" hidden="1" x14ac:dyDescent="0.25">
      <c r="A88" s="138">
        <v>2220</v>
      </c>
      <c r="B88" s="69" t="s">
        <v>97</v>
      </c>
      <c r="C88" s="70">
        <f t="shared" si="23"/>
        <v>0</v>
      </c>
      <c r="D88" s="135">
        <f t="shared" ref="D88:E88" si="72">SUM(D89:D93)</f>
        <v>0</v>
      </c>
      <c r="E88" s="135">
        <f t="shared" si="72"/>
        <v>0</v>
      </c>
      <c r="F88" s="135">
        <f>SUM(F89:F93)</f>
        <v>0</v>
      </c>
      <c r="G88" s="135">
        <f t="shared" ref="G88:O88" si="73">SUM(G89:G93)</f>
        <v>0</v>
      </c>
      <c r="H88" s="135">
        <f t="shared" si="73"/>
        <v>0</v>
      </c>
      <c r="I88" s="135">
        <f t="shared" si="73"/>
        <v>0</v>
      </c>
      <c r="J88" s="135">
        <f t="shared" si="73"/>
        <v>0</v>
      </c>
      <c r="K88" s="135">
        <f t="shared" si="73"/>
        <v>0</v>
      </c>
      <c r="L88" s="135">
        <f t="shared" si="73"/>
        <v>0</v>
      </c>
      <c r="M88" s="135">
        <f t="shared" si="73"/>
        <v>0</v>
      </c>
      <c r="N88" s="135">
        <f t="shared" si="73"/>
        <v>0</v>
      </c>
      <c r="O88" s="135">
        <f t="shared" si="73"/>
        <v>0</v>
      </c>
      <c r="P88" s="140"/>
    </row>
    <row r="89" spans="1:17" ht="24" hidden="1" x14ac:dyDescent="0.25">
      <c r="A89" s="43">
        <v>2221</v>
      </c>
      <c r="B89" s="69" t="s">
        <v>98</v>
      </c>
      <c r="C89" s="70">
        <f t="shared" si="23"/>
        <v>0</v>
      </c>
      <c r="D89" s="72"/>
      <c r="E89" s="72"/>
      <c r="F89" s="72">
        <f t="shared" ref="F89:F93" si="74">D89+E89</f>
        <v>0</v>
      </c>
      <c r="G89" s="72"/>
      <c r="H89" s="72"/>
      <c r="I89" s="72">
        <f t="shared" ref="I89:I93" si="75">G89+H89</f>
        <v>0</v>
      </c>
      <c r="J89" s="72"/>
      <c r="K89" s="72"/>
      <c r="L89" s="72">
        <f t="shared" ref="L89:L93" si="76">J89+K89</f>
        <v>0</v>
      </c>
      <c r="M89" s="72"/>
      <c r="N89" s="72"/>
      <c r="O89" s="136">
        <f t="shared" ref="O89:O93" si="77">M89+N89</f>
        <v>0</v>
      </c>
      <c r="P89" s="137"/>
    </row>
    <row r="90" spans="1:17" hidden="1" x14ac:dyDescent="0.25">
      <c r="A90" s="43">
        <v>2222</v>
      </c>
      <c r="B90" s="69" t="s">
        <v>99</v>
      </c>
      <c r="C90" s="70">
        <f t="shared" si="23"/>
        <v>0</v>
      </c>
      <c r="D90" s="72"/>
      <c r="E90" s="72"/>
      <c r="F90" s="72">
        <f t="shared" si="74"/>
        <v>0</v>
      </c>
      <c r="G90" s="72"/>
      <c r="H90" s="72"/>
      <c r="I90" s="72">
        <f t="shared" si="75"/>
        <v>0</v>
      </c>
      <c r="J90" s="72"/>
      <c r="K90" s="72"/>
      <c r="L90" s="72">
        <f t="shared" si="76"/>
        <v>0</v>
      </c>
      <c r="M90" s="72"/>
      <c r="N90" s="72"/>
      <c r="O90" s="136">
        <f t="shared" si="77"/>
        <v>0</v>
      </c>
      <c r="P90" s="137"/>
    </row>
    <row r="91" spans="1:17" hidden="1" x14ac:dyDescent="0.25">
      <c r="A91" s="43">
        <v>2223</v>
      </c>
      <c r="B91" s="69" t="s">
        <v>100</v>
      </c>
      <c r="C91" s="70">
        <f t="shared" si="23"/>
        <v>0</v>
      </c>
      <c r="D91" s="72"/>
      <c r="E91" s="72"/>
      <c r="F91" s="72">
        <f t="shared" si="74"/>
        <v>0</v>
      </c>
      <c r="G91" s="72"/>
      <c r="H91" s="72"/>
      <c r="I91" s="72">
        <f t="shared" si="75"/>
        <v>0</v>
      </c>
      <c r="J91" s="72"/>
      <c r="K91" s="72"/>
      <c r="L91" s="72">
        <f t="shared" si="76"/>
        <v>0</v>
      </c>
      <c r="M91" s="72"/>
      <c r="N91" s="72"/>
      <c r="O91" s="136">
        <f t="shared" si="77"/>
        <v>0</v>
      </c>
      <c r="P91" s="137"/>
    </row>
    <row r="92" spans="1:17" ht="48" hidden="1" x14ac:dyDescent="0.25">
      <c r="A92" s="43">
        <v>2224</v>
      </c>
      <c r="B92" s="69" t="s">
        <v>101</v>
      </c>
      <c r="C92" s="70">
        <f t="shared" si="23"/>
        <v>0</v>
      </c>
      <c r="D92" s="72"/>
      <c r="E92" s="72"/>
      <c r="F92" s="72">
        <f t="shared" si="74"/>
        <v>0</v>
      </c>
      <c r="G92" s="72"/>
      <c r="H92" s="72"/>
      <c r="I92" s="72">
        <f t="shared" si="75"/>
        <v>0</v>
      </c>
      <c r="J92" s="72"/>
      <c r="K92" s="72"/>
      <c r="L92" s="72">
        <f t="shared" si="76"/>
        <v>0</v>
      </c>
      <c r="M92" s="72"/>
      <c r="N92" s="72"/>
      <c r="O92" s="136">
        <f t="shared" si="77"/>
        <v>0</v>
      </c>
      <c r="P92" s="137"/>
    </row>
    <row r="93" spans="1:17" ht="24" hidden="1" x14ac:dyDescent="0.25">
      <c r="A93" s="43">
        <v>2229</v>
      </c>
      <c r="B93" s="69" t="s">
        <v>102</v>
      </c>
      <c r="C93" s="70">
        <f t="shared" si="23"/>
        <v>0</v>
      </c>
      <c r="D93" s="72"/>
      <c r="E93" s="72"/>
      <c r="F93" s="72">
        <f t="shared" si="74"/>
        <v>0</v>
      </c>
      <c r="G93" s="72"/>
      <c r="H93" s="72"/>
      <c r="I93" s="72">
        <f t="shared" si="75"/>
        <v>0</v>
      </c>
      <c r="J93" s="72"/>
      <c r="K93" s="72"/>
      <c r="L93" s="72">
        <f t="shared" si="76"/>
        <v>0</v>
      </c>
      <c r="M93" s="72"/>
      <c r="N93" s="72"/>
      <c r="O93" s="136">
        <f t="shared" si="77"/>
        <v>0</v>
      </c>
      <c r="P93" s="137"/>
    </row>
    <row r="94" spans="1:17" ht="36" hidden="1" x14ac:dyDescent="0.25">
      <c r="A94" s="138">
        <v>2230</v>
      </c>
      <c r="B94" s="69" t="s">
        <v>103</v>
      </c>
      <c r="C94" s="70">
        <f t="shared" si="23"/>
        <v>0</v>
      </c>
      <c r="D94" s="135">
        <f t="shared" ref="D94:E94" si="78">SUM(D95:D101)</f>
        <v>0</v>
      </c>
      <c r="E94" s="135">
        <f t="shared" si="78"/>
        <v>0</v>
      </c>
      <c r="F94" s="135">
        <f>SUM(F95:F101)</f>
        <v>0</v>
      </c>
      <c r="G94" s="135">
        <f t="shared" ref="G94:N94" si="79">SUM(G95:G101)</f>
        <v>0</v>
      </c>
      <c r="H94" s="135">
        <f t="shared" si="79"/>
        <v>0</v>
      </c>
      <c r="I94" s="135">
        <f t="shared" si="79"/>
        <v>0</v>
      </c>
      <c r="J94" s="135">
        <f t="shared" si="79"/>
        <v>0</v>
      </c>
      <c r="K94" s="135">
        <f t="shared" si="79"/>
        <v>0</v>
      </c>
      <c r="L94" s="135">
        <f t="shared" si="79"/>
        <v>0</v>
      </c>
      <c r="M94" s="135">
        <f t="shared" si="79"/>
        <v>0</v>
      </c>
      <c r="N94" s="135">
        <f t="shared" si="79"/>
        <v>0</v>
      </c>
      <c r="O94" s="139">
        <f>SUM(O95:O101)</f>
        <v>0</v>
      </c>
      <c r="P94" s="140"/>
    </row>
    <row r="95" spans="1:17" ht="24" hidden="1" x14ac:dyDescent="0.25">
      <c r="A95" s="43">
        <v>2231</v>
      </c>
      <c r="B95" s="69" t="s">
        <v>104</v>
      </c>
      <c r="C95" s="70">
        <f t="shared" si="23"/>
        <v>0</v>
      </c>
      <c r="D95" s="72"/>
      <c r="E95" s="72"/>
      <c r="F95" s="72">
        <f t="shared" ref="F95:F101" si="80">D95+E95</f>
        <v>0</v>
      </c>
      <c r="G95" s="72"/>
      <c r="H95" s="72"/>
      <c r="I95" s="72">
        <f t="shared" ref="I95:I101" si="81">G95+H95</f>
        <v>0</v>
      </c>
      <c r="J95" s="72"/>
      <c r="K95" s="72"/>
      <c r="L95" s="72">
        <f t="shared" ref="L95:L101" si="82">J95+K95</f>
        <v>0</v>
      </c>
      <c r="M95" s="72"/>
      <c r="N95" s="72"/>
      <c r="O95" s="136">
        <f t="shared" ref="O95:O101" si="83">M95+N95</f>
        <v>0</v>
      </c>
      <c r="P95" s="137"/>
    </row>
    <row r="96" spans="1:17" ht="36" hidden="1" x14ac:dyDescent="0.25">
      <c r="A96" s="43">
        <v>2232</v>
      </c>
      <c r="B96" s="69" t="s">
        <v>105</v>
      </c>
      <c r="C96" s="70">
        <f t="shared" si="23"/>
        <v>0</v>
      </c>
      <c r="D96" s="72"/>
      <c r="E96" s="72"/>
      <c r="F96" s="72">
        <f t="shared" si="80"/>
        <v>0</v>
      </c>
      <c r="G96" s="72"/>
      <c r="H96" s="72"/>
      <c r="I96" s="72">
        <f t="shared" si="81"/>
        <v>0</v>
      </c>
      <c r="J96" s="72"/>
      <c r="K96" s="72"/>
      <c r="L96" s="72">
        <f t="shared" si="82"/>
        <v>0</v>
      </c>
      <c r="M96" s="72"/>
      <c r="N96" s="72"/>
      <c r="O96" s="136">
        <f t="shared" si="83"/>
        <v>0</v>
      </c>
      <c r="P96" s="137"/>
    </row>
    <row r="97" spans="1:16" ht="24" hidden="1" x14ac:dyDescent="0.25">
      <c r="A97" s="37">
        <v>2233</v>
      </c>
      <c r="B97" s="63" t="s">
        <v>106</v>
      </c>
      <c r="C97" s="64">
        <f t="shared" si="23"/>
        <v>0</v>
      </c>
      <c r="D97" s="66"/>
      <c r="E97" s="66"/>
      <c r="F97" s="66">
        <f t="shared" si="80"/>
        <v>0</v>
      </c>
      <c r="G97" s="66"/>
      <c r="H97" s="66"/>
      <c r="I97" s="66">
        <f t="shared" si="81"/>
        <v>0</v>
      </c>
      <c r="J97" s="66"/>
      <c r="K97" s="66"/>
      <c r="L97" s="66">
        <f t="shared" si="82"/>
        <v>0</v>
      </c>
      <c r="M97" s="66"/>
      <c r="N97" s="66"/>
      <c r="O97" s="133">
        <f t="shared" si="83"/>
        <v>0</v>
      </c>
      <c r="P97" s="134"/>
    </row>
    <row r="98" spans="1:16" ht="36" hidden="1" x14ac:dyDescent="0.25">
      <c r="A98" s="43">
        <v>2234</v>
      </c>
      <c r="B98" s="69" t="s">
        <v>107</v>
      </c>
      <c r="C98" s="70">
        <f t="shared" si="23"/>
        <v>0</v>
      </c>
      <c r="D98" s="72"/>
      <c r="E98" s="72"/>
      <c r="F98" s="72">
        <f t="shared" si="80"/>
        <v>0</v>
      </c>
      <c r="G98" s="72"/>
      <c r="H98" s="72"/>
      <c r="I98" s="72">
        <f t="shared" si="81"/>
        <v>0</v>
      </c>
      <c r="J98" s="72"/>
      <c r="K98" s="72"/>
      <c r="L98" s="72">
        <f t="shared" si="82"/>
        <v>0</v>
      </c>
      <c r="M98" s="72"/>
      <c r="N98" s="72"/>
      <c r="O98" s="136">
        <f t="shared" si="83"/>
        <v>0</v>
      </c>
      <c r="P98" s="137"/>
    </row>
    <row r="99" spans="1:16" ht="24" hidden="1" x14ac:dyDescent="0.25">
      <c r="A99" s="43">
        <v>2235</v>
      </c>
      <c r="B99" s="69" t="s">
        <v>108</v>
      </c>
      <c r="C99" s="70">
        <f t="shared" si="23"/>
        <v>0</v>
      </c>
      <c r="D99" s="72"/>
      <c r="E99" s="72"/>
      <c r="F99" s="72">
        <f t="shared" si="80"/>
        <v>0</v>
      </c>
      <c r="G99" s="72"/>
      <c r="H99" s="72"/>
      <c r="I99" s="72">
        <f t="shared" si="81"/>
        <v>0</v>
      </c>
      <c r="J99" s="72"/>
      <c r="K99" s="72"/>
      <c r="L99" s="72">
        <f t="shared" si="82"/>
        <v>0</v>
      </c>
      <c r="M99" s="72"/>
      <c r="N99" s="72"/>
      <c r="O99" s="136">
        <f t="shared" si="83"/>
        <v>0</v>
      </c>
      <c r="P99" s="137"/>
    </row>
    <row r="100" spans="1:16" hidden="1" x14ac:dyDescent="0.25">
      <c r="A100" s="43">
        <v>2236</v>
      </c>
      <c r="B100" s="69" t="s">
        <v>109</v>
      </c>
      <c r="C100" s="70">
        <f t="shared" si="23"/>
        <v>0</v>
      </c>
      <c r="D100" s="72"/>
      <c r="E100" s="72"/>
      <c r="F100" s="72">
        <f t="shared" si="80"/>
        <v>0</v>
      </c>
      <c r="G100" s="72"/>
      <c r="H100" s="72"/>
      <c r="I100" s="72">
        <f t="shared" si="81"/>
        <v>0</v>
      </c>
      <c r="J100" s="72"/>
      <c r="K100" s="72"/>
      <c r="L100" s="72">
        <f t="shared" si="82"/>
        <v>0</v>
      </c>
      <c r="M100" s="72"/>
      <c r="N100" s="72"/>
      <c r="O100" s="136">
        <f t="shared" si="83"/>
        <v>0</v>
      </c>
      <c r="P100" s="137"/>
    </row>
    <row r="101" spans="1:16" ht="24" hidden="1" x14ac:dyDescent="0.25">
      <c r="A101" s="43">
        <v>2239</v>
      </c>
      <c r="B101" s="69" t="s">
        <v>110</v>
      </c>
      <c r="C101" s="70">
        <f t="shared" si="23"/>
        <v>0</v>
      </c>
      <c r="D101" s="72"/>
      <c r="E101" s="72"/>
      <c r="F101" s="72">
        <f t="shared" si="80"/>
        <v>0</v>
      </c>
      <c r="G101" s="72"/>
      <c r="H101" s="72"/>
      <c r="I101" s="72">
        <f t="shared" si="81"/>
        <v>0</v>
      </c>
      <c r="J101" s="72"/>
      <c r="K101" s="72"/>
      <c r="L101" s="72">
        <f t="shared" si="82"/>
        <v>0</v>
      </c>
      <c r="M101" s="72"/>
      <c r="N101" s="72"/>
      <c r="O101" s="136">
        <f t="shared" si="83"/>
        <v>0</v>
      </c>
      <c r="P101" s="137"/>
    </row>
    <row r="102" spans="1:16" ht="36" hidden="1" x14ac:dyDescent="0.25">
      <c r="A102" s="138">
        <v>2240</v>
      </c>
      <c r="B102" s="69" t="s">
        <v>111</v>
      </c>
      <c r="C102" s="70">
        <f t="shared" si="23"/>
        <v>0</v>
      </c>
      <c r="D102" s="135">
        <f t="shared" ref="D102:E102" si="84">SUM(D103:D110)</f>
        <v>0</v>
      </c>
      <c r="E102" s="135">
        <f t="shared" si="84"/>
        <v>0</v>
      </c>
      <c r="F102" s="135">
        <f>SUM(F103:F110)</f>
        <v>0</v>
      </c>
      <c r="G102" s="135">
        <f t="shared" ref="G102:N102" si="85">SUM(G103:G110)</f>
        <v>0</v>
      </c>
      <c r="H102" s="135">
        <f t="shared" si="85"/>
        <v>0</v>
      </c>
      <c r="I102" s="135">
        <f t="shared" si="85"/>
        <v>0</v>
      </c>
      <c r="J102" s="135">
        <f t="shared" si="85"/>
        <v>0</v>
      </c>
      <c r="K102" s="135">
        <f t="shared" si="85"/>
        <v>0</v>
      </c>
      <c r="L102" s="135">
        <f t="shared" si="85"/>
        <v>0</v>
      </c>
      <c r="M102" s="135">
        <f t="shared" si="85"/>
        <v>0</v>
      </c>
      <c r="N102" s="135">
        <f t="shared" si="85"/>
        <v>0</v>
      </c>
      <c r="O102" s="139">
        <f>SUM(O103:O110)</f>
        <v>0</v>
      </c>
      <c r="P102" s="140"/>
    </row>
    <row r="103" spans="1:16" hidden="1" x14ac:dyDescent="0.25">
      <c r="A103" s="43">
        <v>2241</v>
      </c>
      <c r="B103" s="69" t="s">
        <v>112</v>
      </c>
      <c r="C103" s="70">
        <f t="shared" si="23"/>
        <v>0</v>
      </c>
      <c r="D103" s="72"/>
      <c r="E103" s="72"/>
      <c r="F103" s="72">
        <f t="shared" ref="F103:F110" si="86">D103+E103</f>
        <v>0</v>
      </c>
      <c r="G103" s="72"/>
      <c r="H103" s="72"/>
      <c r="I103" s="72">
        <f t="shared" ref="I103:I110" si="87">G103+H103</f>
        <v>0</v>
      </c>
      <c r="J103" s="72"/>
      <c r="K103" s="72"/>
      <c r="L103" s="72">
        <f t="shared" ref="L103:L110" si="88">J103+K103</f>
        <v>0</v>
      </c>
      <c r="M103" s="72"/>
      <c r="N103" s="72"/>
      <c r="O103" s="136">
        <f t="shared" ref="O103:O110" si="89">M103+N103</f>
        <v>0</v>
      </c>
      <c r="P103" s="137"/>
    </row>
    <row r="104" spans="1:16" ht="24" hidden="1" x14ac:dyDescent="0.25">
      <c r="A104" s="43">
        <v>2242</v>
      </c>
      <c r="B104" s="69" t="s">
        <v>113</v>
      </c>
      <c r="C104" s="70">
        <f t="shared" si="23"/>
        <v>0</v>
      </c>
      <c r="D104" s="72"/>
      <c r="E104" s="72"/>
      <c r="F104" s="72">
        <f t="shared" si="86"/>
        <v>0</v>
      </c>
      <c r="G104" s="72"/>
      <c r="H104" s="72"/>
      <c r="I104" s="72">
        <f t="shared" si="87"/>
        <v>0</v>
      </c>
      <c r="J104" s="72"/>
      <c r="K104" s="72"/>
      <c r="L104" s="72">
        <f t="shared" si="88"/>
        <v>0</v>
      </c>
      <c r="M104" s="72"/>
      <c r="N104" s="72"/>
      <c r="O104" s="136">
        <f t="shared" si="89"/>
        <v>0</v>
      </c>
      <c r="P104" s="137"/>
    </row>
    <row r="105" spans="1:16" ht="24" hidden="1" x14ac:dyDescent="0.25">
      <c r="A105" s="43">
        <v>2243</v>
      </c>
      <c r="B105" s="69" t="s">
        <v>114</v>
      </c>
      <c r="C105" s="70">
        <f t="shared" si="23"/>
        <v>0</v>
      </c>
      <c r="D105" s="72"/>
      <c r="E105" s="72"/>
      <c r="F105" s="72">
        <f t="shared" si="86"/>
        <v>0</v>
      </c>
      <c r="G105" s="72"/>
      <c r="H105" s="72"/>
      <c r="I105" s="72">
        <f t="shared" si="87"/>
        <v>0</v>
      </c>
      <c r="J105" s="72"/>
      <c r="K105" s="72"/>
      <c r="L105" s="72">
        <f t="shared" si="88"/>
        <v>0</v>
      </c>
      <c r="M105" s="72"/>
      <c r="N105" s="72"/>
      <c r="O105" s="136">
        <f t="shared" si="89"/>
        <v>0</v>
      </c>
      <c r="P105" s="137"/>
    </row>
    <row r="106" spans="1:16" hidden="1" x14ac:dyDescent="0.25">
      <c r="A106" s="43">
        <v>2244</v>
      </c>
      <c r="B106" s="69" t="s">
        <v>115</v>
      </c>
      <c r="C106" s="70">
        <f t="shared" si="23"/>
        <v>0</v>
      </c>
      <c r="D106" s="72"/>
      <c r="E106" s="72"/>
      <c r="F106" s="72">
        <f t="shared" si="86"/>
        <v>0</v>
      </c>
      <c r="G106" s="72"/>
      <c r="H106" s="72"/>
      <c r="I106" s="72">
        <f t="shared" si="87"/>
        <v>0</v>
      </c>
      <c r="J106" s="72"/>
      <c r="K106" s="72"/>
      <c r="L106" s="72">
        <f t="shared" si="88"/>
        <v>0</v>
      </c>
      <c r="M106" s="72"/>
      <c r="N106" s="72"/>
      <c r="O106" s="136">
        <f t="shared" si="89"/>
        <v>0</v>
      </c>
      <c r="P106" s="137"/>
    </row>
    <row r="107" spans="1:16" ht="24" hidden="1" x14ac:dyDescent="0.25">
      <c r="A107" s="43">
        <v>2246</v>
      </c>
      <c r="B107" s="69" t="s">
        <v>116</v>
      </c>
      <c r="C107" s="70">
        <f t="shared" si="23"/>
        <v>0</v>
      </c>
      <c r="D107" s="72"/>
      <c r="E107" s="72"/>
      <c r="F107" s="72">
        <f t="shared" si="86"/>
        <v>0</v>
      </c>
      <c r="G107" s="72"/>
      <c r="H107" s="72"/>
      <c r="I107" s="72">
        <f t="shared" si="87"/>
        <v>0</v>
      </c>
      <c r="J107" s="72"/>
      <c r="K107" s="72"/>
      <c r="L107" s="72">
        <f t="shared" si="88"/>
        <v>0</v>
      </c>
      <c r="M107" s="72"/>
      <c r="N107" s="72"/>
      <c r="O107" s="136">
        <f t="shared" si="89"/>
        <v>0</v>
      </c>
      <c r="P107" s="137"/>
    </row>
    <row r="108" spans="1:16" hidden="1" x14ac:dyDescent="0.25">
      <c r="A108" s="43">
        <v>2247</v>
      </c>
      <c r="B108" s="69" t="s">
        <v>117</v>
      </c>
      <c r="C108" s="70">
        <f t="shared" si="23"/>
        <v>0</v>
      </c>
      <c r="D108" s="72"/>
      <c r="E108" s="72"/>
      <c r="F108" s="72">
        <f t="shared" si="86"/>
        <v>0</v>
      </c>
      <c r="G108" s="72"/>
      <c r="H108" s="72"/>
      <c r="I108" s="72">
        <f t="shared" si="87"/>
        <v>0</v>
      </c>
      <c r="J108" s="72"/>
      <c r="K108" s="72"/>
      <c r="L108" s="72">
        <f t="shared" si="88"/>
        <v>0</v>
      </c>
      <c r="M108" s="72"/>
      <c r="N108" s="72"/>
      <c r="O108" s="136">
        <f t="shared" si="89"/>
        <v>0</v>
      </c>
      <c r="P108" s="137"/>
    </row>
    <row r="109" spans="1:16" ht="24" hidden="1" x14ac:dyDescent="0.25">
      <c r="A109" s="43">
        <v>2248</v>
      </c>
      <c r="B109" s="69" t="s">
        <v>118</v>
      </c>
      <c r="C109" s="70">
        <f t="shared" si="23"/>
        <v>0</v>
      </c>
      <c r="D109" s="72"/>
      <c r="E109" s="72"/>
      <c r="F109" s="72">
        <f t="shared" si="86"/>
        <v>0</v>
      </c>
      <c r="G109" s="72"/>
      <c r="H109" s="72"/>
      <c r="I109" s="72">
        <f t="shared" si="87"/>
        <v>0</v>
      </c>
      <c r="J109" s="72"/>
      <c r="K109" s="72"/>
      <c r="L109" s="72">
        <f t="shared" si="88"/>
        <v>0</v>
      </c>
      <c r="M109" s="72"/>
      <c r="N109" s="72"/>
      <c r="O109" s="136">
        <f t="shared" si="89"/>
        <v>0</v>
      </c>
      <c r="P109" s="137"/>
    </row>
    <row r="110" spans="1:16" ht="24" hidden="1" x14ac:dyDescent="0.25">
      <c r="A110" s="43">
        <v>2249</v>
      </c>
      <c r="B110" s="69" t="s">
        <v>119</v>
      </c>
      <c r="C110" s="70">
        <f t="shared" si="23"/>
        <v>0</v>
      </c>
      <c r="D110" s="72"/>
      <c r="E110" s="72"/>
      <c r="F110" s="72">
        <f t="shared" si="86"/>
        <v>0</v>
      </c>
      <c r="G110" s="72"/>
      <c r="H110" s="72"/>
      <c r="I110" s="72">
        <f t="shared" si="87"/>
        <v>0</v>
      </c>
      <c r="J110" s="72"/>
      <c r="K110" s="72"/>
      <c r="L110" s="72">
        <f t="shared" si="88"/>
        <v>0</v>
      </c>
      <c r="M110" s="72"/>
      <c r="N110" s="72"/>
      <c r="O110" s="136">
        <f t="shared" si="89"/>
        <v>0</v>
      </c>
      <c r="P110" s="137"/>
    </row>
    <row r="111" spans="1:16" hidden="1" x14ac:dyDescent="0.25">
      <c r="A111" s="138">
        <v>2250</v>
      </c>
      <c r="B111" s="69" t="s">
        <v>120</v>
      </c>
      <c r="C111" s="70">
        <f t="shared" si="23"/>
        <v>0</v>
      </c>
      <c r="D111" s="135">
        <f t="shared" ref="D111:E111" si="90">SUM(D112:D114)</f>
        <v>0</v>
      </c>
      <c r="E111" s="135">
        <f t="shared" si="90"/>
        <v>0</v>
      </c>
      <c r="F111" s="135">
        <f>SUM(F112:F114)</f>
        <v>0</v>
      </c>
      <c r="G111" s="135">
        <f t="shared" ref="G111:N111" si="91">SUM(G112:G114)</f>
        <v>0</v>
      </c>
      <c r="H111" s="135">
        <f t="shared" si="91"/>
        <v>0</v>
      </c>
      <c r="I111" s="135">
        <f t="shared" si="91"/>
        <v>0</v>
      </c>
      <c r="J111" s="135">
        <f t="shared" si="91"/>
        <v>0</v>
      </c>
      <c r="K111" s="135">
        <f t="shared" si="91"/>
        <v>0</v>
      </c>
      <c r="L111" s="135">
        <f t="shared" si="91"/>
        <v>0</v>
      </c>
      <c r="M111" s="135">
        <f t="shared" si="91"/>
        <v>0</v>
      </c>
      <c r="N111" s="135">
        <f t="shared" si="91"/>
        <v>0</v>
      </c>
      <c r="O111" s="139">
        <f>SUM(O112:O114)</f>
        <v>0</v>
      </c>
      <c r="P111" s="140"/>
    </row>
    <row r="112" spans="1:16" hidden="1" x14ac:dyDescent="0.25">
      <c r="A112" s="43">
        <v>2251</v>
      </c>
      <c r="B112" s="69" t="s">
        <v>121</v>
      </c>
      <c r="C112" s="70">
        <f t="shared" si="23"/>
        <v>0</v>
      </c>
      <c r="D112" s="72"/>
      <c r="E112" s="72"/>
      <c r="F112" s="72">
        <f t="shared" ref="F112:F114" si="92">D112+E112</f>
        <v>0</v>
      </c>
      <c r="G112" s="72"/>
      <c r="H112" s="72"/>
      <c r="I112" s="72">
        <f t="shared" ref="I112:I114" si="93">G112+H112</f>
        <v>0</v>
      </c>
      <c r="J112" s="72"/>
      <c r="K112" s="72"/>
      <c r="L112" s="72">
        <f t="shared" ref="L112:L114" si="94">J112+K112</f>
        <v>0</v>
      </c>
      <c r="M112" s="72"/>
      <c r="N112" s="72"/>
      <c r="O112" s="136">
        <f t="shared" ref="O112:O114" si="95">M112+N112</f>
        <v>0</v>
      </c>
      <c r="P112" s="137"/>
    </row>
    <row r="113" spans="1:17" ht="24" hidden="1" x14ac:dyDescent="0.25">
      <c r="A113" s="43">
        <v>2252</v>
      </c>
      <c r="B113" s="69" t="s">
        <v>122</v>
      </c>
      <c r="C113" s="70">
        <f t="shared" ref="C113:C176" si="96">SUM(F113,I113,L113,O113)</f>
        <v>0</v>
      </c>
      <c r="D113" s="72"/>
      <c r="E113" s="72"/>
      <c r="F113" s="72">
        <f t="shared" si="92"/>
        <v>0</v>
      </c>
      <c r="G113" s="72"/>
      <c r="H113" s="72"/>
      <c r="I113" s="72">
        <f t="shared" si="93"/>
        <v>0</v>
      </c>
      <c r="J113" s="72"/>
      <c r="K113" s="72"/>
      <c r="L113" s="72">
        <f t="shared" si="94"/>
        <v>0</v>
      </c>
      <c r="M113" s="72"/>
      <c r="N113" s="72"/>
      <c r="O113" s="136">
        <f t="shared" si="95"/>
        <v>0</v>
      </c>
      <c r="P113" s="137"/>
    </row>
    <row r="114" spans="1:17" ht="24" hidden="1" x14ac:dyDescent="0.25">
      <c r="A114" s="43">
        <v>2259</v>
      </c>
      <c r="B114" s="69" t="s">
        <v>123</v>
      </c>
      <c r="C114" s="70">
        <f t="shared" si="96"/>
        <v>0</v>
      </c>
      <c r="D114" s="72"/>
      <c r="E114" s="72"/>
      <c r="F114" s="72">
        <f t="shared" si="92"/>
        <v>0</v>
      </c>
      <c r="G114" s="72"/>
      <c r="H114" s="72"/>
      <c r="I114" s="72">
        <f t="shared" si="93"/>
        <v>0</v>
      </c>
      <c r="J114" s="72"/>
      <c r="K114" s="72"/>
      <c r="L114" s="72">
        <f t="shared" si="94"/>
        <v>0</v>
      </c>
      <c r="M114" s="72"/>
      <c r="N114" s="72"/>
      <c r="O114" s="136">
        <f t="shared" si="95"/>
        <v>0</v>
      </c>
      <c r="P114" s="137"/>
    </row>
    <row r="115" spans="1:17" hidden="1" x14ac:dyDescent="0.25">
      <c r="A115" s="138">
        <v>2260</v>
      </c>
      <c r="B115" s="69" t="s">
        <v>124</v>
      </c>
      <c r="C115" s="70">
        <f t="shared" si="96"/>
        <v>0</v>
      </c>
      <c r="D115" s="135">
        <f t="shared" ref="D115:E115" si="97">SUM(D116:D120)</f>
        <v>0</v>
      </c>
      <c r="E115" s="135">
        <f t="shared" si="97"/>
        <v>0</v>
      </c>
      <c r="F115" s="135">
        <f>SUM(F116:F120)</f>
        <v>0</v>
      </c>
      <c r="G115" s="135">
        <f t="shared" ref="G115:N115" si="98">SUM(G116:G120)</f>
        <v>0</v>
      </c>
      <c r="H115" s="135">
        <f t="shared" si="98"/>
        <v>0</v>
      </c>
      <c r="I115" s="135">
        <f t="shared" si="98"/>
        <v>0</v>
      </c>
      <c r="J115" s="135">
        <f t="shared" si="98"/>
        <v>0</v>
      </c>
      <c r="K115" s="135">
        <f t="shared" si="98"/>
        <v>0</v>
      </c>
      <c r="L115" s="135">
        <f t="shared" si="98"/>
        <v>0</v>
      </c>
      <c r="M115" s="135">
        <f t="shared" si="98"/>
        <v>0</v>
      </c>
      <c r="N115" s="135">
        <f t="shared" si="98"/>
        <v>0</v>
      </c>
      <c r="O115" s="139">
        <f>SUM(O116:O120)</f>
        <v>0</v>
      </c>
      <c r="P115" s="140"/>
    </row>
    <row r="116" spans="1:17" hidden="1" x14ac:dyDescent="0.25">
      <c r="A116" s="43">
        <v>2261</v>
      </c>
      <c r="B116" s="69" t="s">
        <v>125</v>
      </c>
      <c r="C116" s="70">
        <f t="shared" si="96"/>
        <v>0</v>
      </c>
      <c r="D116" s="72"/>
      <c r="E116" s="72"/>
      <c r="F116" s="72">
        <f t="shared" ref="F116:F120" si="99">D116+E116</f>
        <v>0</v>
      </c>
      <c r="G116" s="72"/>
      <c r="H116" s="72"/>
      <c r="I116" s="72">
        <f t="shared" ref="I116:I120" si="100">G116+H116</f>
        <v>0</v>
      </c>
      <c r="J116" s="72"/>
      <c r="K116" s="72"/>
      <c r="L116" s="72">
        <f t="shared" ref="L116:L120" si="101">J116+K116</f>
        <v>0</v>
      </c>
      <c r="M116" s="72"/>
      <c r="N116" s="72"/>
      <c r="O116" s="136">
        <f t="shared" ref="O116:O120" si="102">M116+N116</f>
        <v>0</v>
      </c>
      <c r="P116" s="137"/>
    </row>
    <row r="117" spans="1:17" hidden="1" x14ac:dyDescent="0.25">
      <c r="A117" s="43">
        <v>2262</v>
      </c>
      <c r="B117" s="69" t="s">
        <v>126</v>
      </c>
      <c r="C117" s="70">
        <f t="shared" si="96"/>
        <v>0</v>
      </c>
      <c r="D117" s="72"/>
      <c r="E117" s="72"/>
      <c r="F117" s="72">
        <f t="shared" si="99"/>
        <v>0</v>
      </c>
      <c r="G117" s="72"/>
      <c r="H117" s="72"/>
      <c r="I117" s="72">
        <f t="shared" si="100"/>
        <v>0</v>
      </c>
      <c r="J117" s="72"/>
      <c r="K117" s="72"/>
      <c r="L117" s="72">
        <f t="shared" si="101"/>
        <v>0</v>
      </c>
      <c r="M117" s="72"/>
      <c r="N117" s="72"/>
      <c r="O117" s="136">
        <f t="shared" si="102"/>
        <v>0</v>
      </c>
      <c r="P117" s="137"/>
    </row>
    <row r="118" spans="1:17" hidden="1" x14ac:dyDescent="0.25">
      <c r="A118" s="43">
        <v>2263</v>
      </c>
      <c r="B118" s="69" t="s">
        <v>127</v>
      </c>
      <c r="C118" s="70">
        <f t="shared" si="96"/>
        <v>0</v>
      </c>
      <c r="D118" s="72"/>
      <c r="E118" s="72"/>
      <c r="F118" s="72">
        <f t="shared" si="99"/>
        <v>0</v>
      </c>
      <c r="G118" s="72"/>
      <c r="H118" s="72"/>
      <c r="I118" s="72">
        <f t="shared" si="100"/>
        <v>0</v>
      </c>
      <c r="J118" s="72"/>
      <c r="K118" s="72"/>
      <c r="L118" s="72">
        <f t="shared" si="101"/>
        <v>0</v>
      </c>
      <c r="M118" s="72"/>
      <c r="N118" s="72"/>
      <c r="O118" s="136">
        <f t="shared" si="102"/>
        <v>0</v>
      </c>
      <c r="P118" s="137"/>
    </row>
    <row r="119" spans="1:17" ht="24" hidden="1" x14ac:dyDescent="0.25">
      <c r="A119" s="43">
        <v>2264</v>
      </c>
      <c r="B119" s="69" t="s">
        <v>128</v>
      </c>
      <c r="C119" s="70">
        <f t="shared" si="96"/>
        <v>0</v>
      </c>
      <c r="D119" s="72"/>
      <c r="E119" s="72"/>
      <c r="F119" s="72">
        <f t="shared" si="99"/>
        <v>0</v>
      </c>
      <c r="G119" s="72"/>
      <c r="H119" s="72"/>
      <c r="I119" s="72">
        <f t="shared" si="100"/>
        <v>0</v>
      </c>
      <c r="J119" s="72"/>
      <c r="K119" s="72"/>
      <c r="L119" s="72">
        <f t="shared" si="101"/>
        <v>0</v>
      </c>
      <c r="M119" s="72"/>
      <c r="N119" s="72"/>
      <c r="O119" s="136">
        <f t="shared" si="102"/>
        <v>0</v>
      </c>
      <c r="P119" s="137"/>
    </row>
    <row r="120" spans="1:17" hidden="1" x14ac:dyDescent="0.25">
      <c r="A120" s="43">
        <v>2269</v>
      </c>
      <c r="B120" s="69" t="s">
        <v>129</v>
      </c>
      <c r="C120" s="70">
        <f t="shared" si="96"/>
        <v>0</v>
      </c>
      <c r="D120" s="72"/>
      <c r="E120" s="72"/>
      <c r="F120" s="72">
        <f t="shared" si="99"/>
        <v>0</v>
      </c>
      <c r="G120" s="72"/>
      <c r="H120" s="72"/>
      <c r="I120" s="72">
        <f t="shared" si="100"/>
        <v>0</v>
      </c>
      <c r="J120" s="72"/>
      <c r="K120" s="72"/>
      <c r="L120" s="72">
        <f t="shared" si="101"/>
        <v>0</v>
      </c>
      <c r="M120" s="72"/>
      <c r="N120" s="72"/>
      <c r="O120" s="136">
        <f t="shared" si="102"/>
        <v>0</v>
      </c>
      <c r="P120" s="137"/>
    </row>
    <row r="121" spans="1:17" x14ac:dyDescent="0.25">
      <c r="A121" s="138">
        <v>2270</v>
      </c>
      <c r="B121" s="69" t="s">
        <v>130</v>
      </c>
      <c r="C121" s="70">
        <f t="shared" si="96"/>
        <v>92504</v>
      </c>
      <c r="D121" s="135">
        <f t="shared" ref="D121:E121" si="103">SUM(D122:D126)</f>
        <v>93798</v>
      </c>
      <c r="E121" s="139">
        <f t="shared" si="103"/>
        <v>-1294</v>
      </c>
      <c r="F121" s="421">
        <f>SUM(F122:F126)</f>
        <v>92504</v>
      </c>
      <c r="G121" s="420">
        <f t="shared" ref="G121:N121" si="104">SUM(G122:G126)</f>
        <v>0</v>
      </c>
      <c r="H121" s="135">
        <f t="shared" si="104"/>
        <v>0</v>
      </c>
      <c r="I121" s="135">
        <f t="shared" si="104"/>
        <v>0</v>
      </c>
      <c r="J121" s="135">
        <f t="shared" si="104"/>
        <v>0</v>
      </c>
      <c r="K121" s="139">
        <f t="shared" si="104"/>
        <v>0</v>
      </c>
      <c r="L121" s="421">
        <f t="shared" si="104"/>
        <v>0</v>
      </c>
      <c r="M121" s="420">
        <f t="shared" si="104"/>
        <v>0</v>
      </c>
      <c r="N121" s="135">
        <f t="shared" si="104"/>
        <v>0</v>
      </c>
      <c r="O121" s="139">
        <f>SUM(O122:O126)</f>
        <v>0</v>
      </c>
      <c r="P121" s="140"/>
      <c r="Q121" s="311"/>
    </row>
    <row r="122" spans="1:17" hidden="1" x14ac:dyDescent="0.25">
      <c r="A122" s="43">
        <v>2272</v>
      </c>
      <c r="B122" s="148" t="s">
        <v>131</v>
      </c>
      <c r="C122" s="70">
        <f t="shared" si="96"/>
        <v>0</v>
      </c>
      <c r="D122" s="72"/>
      <c r="E122" s="72"/>
      <c r="F122" s="72">
        <f t="shared" ref="F122:F126" si="105">D122+E122</f>
        <v>0</v>
      </c>
      <c r="G122" s="72"/>
      <c r="H122" s="72"/>
      <c r="I122" s="72">
        <f t="shared" ref="I122:I126" si="106">G122+H122</f>
        <v>0</v>
      </c>
      <c r="J122" s="72"/>
      <c r="K122" s="72"/>
      <c r="L122" s="72">
        <f t="shared" ref="L122:L126" si="107">J122+K122</f>
        <v>0</v>
      </c>
      <c r="M122" s="72"/>
      <c r="N122" s="72"/>
      <c r="O122" s="136">
        <f t="shared" ref="O122:O126" si="108">M122+N122</f>
        <v>0</v>
      </c>
      <c r="P122" s="137"/>
    </row>
    <row r="123" spans="1:17" ht="24" hidden="1" x14ac:dyDescent="0.25">
      <c r="A123" s="43">
        <v>2274</v>
      </c>
      <c r="B123" s="149" t="s">
        <v>132</v>
      </c>
      <c r="C123" s="70">
        <f t="shared" si="96"/>
        <v>0</v>
      </c>
      <c r="D123" s="72"/>
      <c r="E123" s="72"/>
      <c r="F123" s="72">
        <f t="shared" si="105"/>
        <v>0</v>
      </c>
      <c r="G123" s="72"/>
      <c r="H123" s="72"/>
      <c r="I123" s="72">
        <f t="shared" si="106"/>
        <v>0</v>
      </c>
      <c r="J123" s="72"/>
      <c r="K123" s="72"/>
      <c r="L123" s="72">
        <f t="shared" si="107"/>
        <v>0</v>
      </c>
      <c r="M123" s="72"/>
      <c r="N123" s="72"/>
      <c r="O123" s="136">
        <f t="shared" si="108"/>
        <v>0</v>
      </c>
      <c r="P123" s="137"/>
    </row>
    <row r="124" spans="1:17" ht="24" x14ac:dyDescent="0.25">
      <c r="A124" s="43">
        <v>2275</v>
      </c>
      <c r="B124" s="69" t="s">
        <v>133</v>
      </c>
      <c r="C124" s="70">
        <f t="shared" si="96"/>
        <v>92504</v>
      </c>
      <c r="D124" s="72">
        <f>98033-4235</f>
        <v>93798</v>
      </c>
      <c r="E124" s="136">
        <v>-1294</v>
      </c>
      <c r="F124" s="419">
        <f t="shared" si="105"/>
        <v>92504</v>
      </c>
      <c r="G124" s="418"/>
      <c r="H124" s="72"/>
      <c r="I124" s="72">
        <f t="shared" si="106"/>
        <v>0</v>
      </c>
      <c r="J124" s="72"/>
      <c r="K124" s="136"/>
      <c r="L124" s="419">
        <f t="shared" si="107"/>
        <v>0</v>
      </c>
      <c r="M124" s="418"/>
      <c r="N124" s="72"/>
      <c r="O124" s="136">
        <f t="shared" si="108"/>
        <v>0</v>
      </c>
      <c r="P124" s="137"/>
      <c r="Q124" s="311"/>
    </row>
    <row r="125" spans="1:17" ht="36" hidden="1" x14ac:dyDescent="0.25">
      <c r="A125" s="43">
        <v>2276</v>
      </c>
      <c r="B125" s="69" t="s">
        <v>134</v>
      </c>
      <c r="C125" s="70">
        <f t="shared" si="96"/>
        <v>0</v>
      </c>
      <c r="D125" s="72"/>
      <c r="E125" s="72"/>
      <c r="F125" s="72">
        <f t="shared" si="105"/>
        <v>0</v>
      </c>
      <c r="G125" s="72"/>
      <c r="H125" s="72"/>
      <c r="I125" s="72">
        <f t="shared" si="106"/>
        <v>0</v>
      </c>
      <c r="J125" s="72"/>
      <c r="K125" s="72"/>
      <c r="L125" s="72">
        <f t="shared" si="107"/>
        <v>0</v>
      </c>
      <c r="M125" s="72"/>
      <c r="N125" s="72"/>
      <c r="O125" s="136">
        <f t="shared" si="108"/>
        <v>0</v>
      </c>
      <c r="P125" s="137"/>
    </row>
    <row r="126" spans="1:17" ht="24" hidden="1" x14ac:dyDescent="0.25">
      <c r="A126" s="43">
        <v>2279</v>
      </c>
      <c r="B126" s="69" t="s">
        <v>135</v>
      </c>
      <c r="C126" s="70">
        <f t="shared" si="96"/>
        <v>0</v>
      </c>
      <c r="D126" s="72"/>
      <c r="E126" s="72"/>
      <c r="F126" s="72">
        <f t="shared" si="105"/>
        <v>0</v>
      </c>
      <c r="G126" s="72"/>
      <c r="H126" s="72"/>
      <c r="I126" s="72">
        <f t="shared" si="106"/>
        <v>0</v>
      </c>
      <c r="J126" s="72"/>
      <c r="K126" s="72"/>
      <c r="L126" s="72">
        <f t="shared" si="107"/>
        <v>0</v>
      </c>
      <c r="M126" s="72"/>
      <c r="N126" s="72"/>
      <c r="O126" s="136">
        <f t="shared" si="108"/>
        <v>0</v>
      </c>
      <c r="P126" s="137"/>
    </row>
    <row r="127" spans="1:17" ht="24" hidden="1" x14ac:dyDescent="0.25">
      <c r="A127" s="477">
        <v>2280</v>
      </c>
      <c r="B127" s="63" t="s">
        <v>136</v>
      </c>
      <c r="C127" s="64">
        <f t="shared" si="96"/>
        <v>0</v>
      </c>
      <c r="D127" s="132">
        <f t="shared" ref="D127:O127" si="109">SUM(D128)</f>
        <v>0</v>
      </c>
      <c r="E127" s="132">
        <f t="shared" si="109"/>
        <v>0</v>
      </c>
      <c r="F127" s="132">
        <f t="shared" si="109"/>
        <v>0</v>
      </c>
      <c r="G127" s="132">
        <f t="shared" si="109"/>
        <v>0</v>
      </c>
      <c r="H127" s="132">
        <f t="shared" si="109"/>
        <v>0</v>
      </c>
      <c r="I127" s="132">
        <f t="shared" si="109"/>
        <v>0</v>
      </c>
      <c r="J127" s="132">
        <f t="shared" si="109"/>
        <v>0</v>
      </c>
      <c r="K127" s="132">
        <f t="shared" si="109"/>
        <v>0</v>
      </c>
      <c r="L127" s="132">
        <f t="shared" si="109"/>
        <v>0</v>
      </c>
      <c r="M127" s="132">
        <f t="shared" si="109"/>
        <v>0</v>
      </c>
      <c r="N127" s="132">
        <f t="shared" si="109"/>
        <v>0</v>
      </c>
      <c r="O127" s="139">
        <f t="shared" si="109"/>
        <v>0</v>
      </c>
      <c r="P127" s="140"/>
    </row>
    <row r="128" spans="1:17" ht="24" hidden="1" x14ac:dyDescent="0.25">
      <c r="A128" s="43">
        <v>2283</v>
      </c>
      <c r="B128" s="69" t="s">
        <v>137</v>
      </c>
      <c r="C128" s="70">
        <f t="shared" si="96"/>
        <v>0</v>
      </c>
      <c r="D128" s="72"/>
      <c r="E128" s="72"/>
      <c r="F128" s="72">
        <f>D128+E128</f>
        <v>0</v>
      </c>
      <c r="G128" s="72"/>
      <c r="H128" s="72"/>
      <c r="I128" s="72">
        <f>G128+H128</f>
        <v>0</v>
      </c>
      <c r="J128" s="72"/>
      <c r="K128" s="72"/>
      <c r="L128" s="72">
        <f>J128+K128</f>
        <v>0</v>
      </c>
      <c r="M128" s="72"/>
      <c r="N128" s="72"/>
      <c r="O128" s="136">
        <f>M128+N128</f>
        <v>0</v>
      </c>
      <c r="P128" s="137"/>
    </row>
    <row r="129" spans="1:16" ht="38.25" hidden="1" customHeight="1" x14ac:dyDescent="0.25">
      <c r="A129" s="55">
        <v>2300</v>
      </c>
      <c r="B129" s="127" t="s">
        <v>138</v>
      </c>
      <c r="C129" s="56">
        <f t="shared" si="96"/>
        <v>0</v>
      </c>
      <c r="D129" s="57">
        <f t="shared" ref="D129:E129" si="110">SUM(D130,D135,D139,D140,D143,D150,D158,D159,D162)</f>
        <v>0</v>
      </c>
      <c r="E129" s="57">
        <f t="shared" si="110"/>
        <v>0</v>
      </c>
      <c r="F129" s="57">
        <f>SUM(F130,F135,F139,F140,F143,F150,F158,F159,F162)</f>
        <v>0</v>
      </c>
      <c r="G129" s="57">
        <f t="shared" ref="G129:N129" si="111">SUM(G130,G135,G139,G140,G143,G150,G158,G159,G162)</f>
        <v>0</v>
      </c>
      <c r="H129" s="57">
        <f t="shared" si="111"/>
        <v>0</v>
      </c>
      <c r="I129" s="57">
        <f t="shared" si="111"/>
        <v>0</v>
      </c>
      <c r="J129" s="57">
        <f t="shared" si="111"/>
        <v>0</v>
      </c>
      <c r="K129" s="57">
        <f t="shared" si="111"/>
        <v>0</v>
      </c>
      <c r="L129" s="57">
        <f t="shared" si="111"/>
        <v>0</v>
      </c>
      <c r="M129" s="57">
        <f t="shared" si="111"/>
        <v>0</v>
      </c>
      <c r="N129" s="57">
        <f t="shared" si="111"/>
        <v>0</v>
      </c>
      <c r="O129" s="144">
        <f>SUM(O130,O135,O139,O140,O143,O150,O158,O159,O162)</f>
        <v>0</v>
      </c>
      <c r="P129" s="145"/>
    </row>
    <row r="130" spans="1:16" ht="24" hidden="1" x14ac:dyDescent="0.25">
      <c r="A130" s="477">
        <v>2310</v>
      </c>
      <c r="B130" s="63" t="s">
        <v>139</v>
      </c>
      <c r="C130" s="64">
        <f t="shared" si="96"/>
        <v>0</v>
      </c>
      <c r="D130" s="132">
        <f t="shared" ref="D130:O130" si="112">SUM(D131:D134)</f>
        <v>0</v>
      </c>
      <c r="E130" s="132">
        <f t="shared" si="112"/>
        <v>0</v>
      </c>
      <c r="F130" s="132">
        <f t="shared" si="112"/>
        <v>0</v>
      </c>
      <c r="G130" s="132">
        <f t="shared" si="112"/>
        <v>0</v>
      </c>
      <c r="H130" s="132">
        <f t="shared" si="112"/>
        <v>0</v>
      </c>
      <c r="I130" s="132">
        <f t="shared" si="112"/>
        <v>0</v>
      </c>
      <c r="J130" s="132">
        <f t="shared" si="112"/>
        <v>0</v>
      </c>
      <c r="K130" s="132">
        <f t="shared" si="112"/>
        <v>0</v>
      </c>
      <c r="L130" s="132">
        <f t="shared" si="112"/>
        <v>0</v>
      </c>
      <c r="M130" s="132">
        <f t="shared" si="112"/>
        <v>0</v>
      </c>
      <c r="N130" s="132">
        <f t="shared" si="112"/>
        <v>0</v>
      </c>
      <c r="O130" s="150">
        <f t="shared" si="112"/>
        <v>0</v>
      </c>
      <c r="P130" s="146"/>
    </row>
    <row r="131" spans="1:16" hidden="1" x14ac:dyDescent="0.25">
      <c r="A131" s="43">
        <v>2311</v>
      </c>
      <c r="B131" s="69" t="s">
        <v>140</v>
      </c>
      <c r="C131" s="70">
        <f t="shared" si="96"/>
        <v>0</v>
      </c>
      <c r="D131" s="72"/>
      <c r="E131" s="72"/>
      <c r="F131" s="72">
        <f t="shared" ref="F131:F134" si="113">D131+E131</f>
        <v>0</v>
      </c>
      <c r="G131" s="72"/>
      <c r="H131" s="72"/>
      <c r="I131" s="72">
        <f t="shared" ref="I131:I134" si="114">G131+H131</f>
        <v>0</v>
      </c>
      <c r="J131" s="72"/>
      <c r="K131" s="72"/>
      <c r="L131" s="72">
        <f t="shared" ref="L131:L134" si="115">J131+K131</f>
        <v>0</v>
      </c>
      <c r="M131" s="72"/>
      <c r="N131" s="72"/>
      <c r="O131" s="136">
        <f t="shared" ref="O131:O134" si="116">M131+N131</f>
        <v>0</v>
      </c>
      <c r="P131" s="137"/>
    </row>
    <row r="132" spans="1:16" hidden="1" x14ac:dyDescent="0.25">
      <c r="A132" s="43">
        <v>2312</v>
      </c>
      <c r="B132" s="69" t="s">
        <v>141</v>
      </c>
      <c r="C132" s="70">
        <f t="shared" si="96"/>
        <v>0</v>
      </c>
      <c r="D132" s="72"/>
      <c r="E132" s="72"/>
      <c r="F132" s="72">
        <f t="shared" si="113"/>
        <v>0</v>
      </c>
      <c r="G132" s="72"/>
      <c r="H132" s="72"/>
      <c r="I132" s="72">
        <f t="shared" si="114"/>
        <v>0</v>
      </c>
      <c r="J132" s="72"/>
      <c r="K132" s="72"/>
      <c r="L132" s="72">
        <f t="shared" si="115"/>
        <v>0</v>
      </c>
      <c r="M132" s="72"/>
      <c r="N132" s="72"/>
      <c r="O132" s="136">
        <f t="shared" si="116"/>
        <v>0</v>
      </c>
      <c r="P132" s="137"/>
    </row>
    <row r="133" spans="1:16" hidden="1" x14ac:dyDescent="0.25">
      <c r="A133" s="43">
        <v>2313</v>
      </c>
      <c r="B133" s="69" t="s">
        <v>142</v>
      </c>
      <c r="C133" s="70">
        <f t="shared" si="96"/>
        <v>0</v>
      </c>
      <c r="D133" s="72"/>
      <c r="E133" s="72"/>
      <c r="F133" s="72">
        <f t="shared" si="113"/>
        <v>0</v>
      </c>
      <c r="G133" s="72"/>
      <c r="H133" s="72"/>
      <c r="I133" s="72">
        <f t="shared" si="114"/>
        <v>0</v>
      </c>
      <c r="J133" s="72"/>
      <c r="K133" s="72"/>
      <c r="L133" s="72">
        <f t="shared" si="115"/>
        <v>0</v>
      </c>
      <c r="M133" s="72"/>
      <c r="N133" s="72"/>
      <c r="O133" s="136">
        <f t="shared" si="116"/>
        <v>0</v>
      </c>
      <c r="P133" s="137"/>
    </row>
    <row r="134" spans="1:16" ht="47.25" hidden="1" customHeight="1" x14ac:dyDescent="0.25">
      <c r="A134" s="43">
        <v>2314</v>
      </c>
      <c r="B134" s="69" t="s">
        <v>143</v>
      </c>
      <c r="C134" s="70">
        <f t="shared" si="96"/>
        <v>0</v>
      </c>
      <c r="D134" s="72"/>
      <c r="E134" s="72"/>
      <c r="F134" s="72">
        <f t="shared" si="113"/>
        <v>0</v>
      </c>
      <c r="G134" s="72"/>
      <c r="H134" s="72"/>
      <c r="I134" s="72">
        <f t="shared" si="114"/>
        <v>0</v>
      </c>
      <c r="J134" s="72"/>
      <c r="K134" s="72"/>
      <c r="L134" s="72">
        <f t="shared" si="115"/>
        <v>0</v>
      </c>
      <c r="M134" s="72"/>
      <c r="N134" s="72"/>
      <c r="O134" s="136">
        <f t="shared" si="116"/>
        <v>0</v>
      </c>
      <c r="P134" s="137"/>
    </row>
    <row r="135" spans="1:16" hidden="1" x14ac:dyDescent="0.25">
      <c r="A135" s="138">
        <v>2320</v>
      </c>
      <c r="B135" s="69" t="s">
        <v>144</v>
      </c>
      <c r="C135" s="70">
        <f t="shared" si="96"/>
        <v>0</v>
      </c>
      <c r="D135" s="135">
        <f t="shared" ref="D135:E135" si="117">SUM(D136:D138)</f>
        <v>0</v>
      </c>
      <c r="E135" s="135">
        <f t="shared" si="117"/>
        <v>0</v>
      </c>
      <c r="F135" s="135">
        <f>SUM(F136:F138)</f>
        <v>0</v>
      </c>
      <c r="G135" s="135">
        <f t="shared" ref="G135:N135" si="118">SUM(G136:G138)</f>
        <v>0</v>
      </c>
      <c r="H135" s="135">
        <f t="shared" si="118"/>
        <v>0</v>
      </c>
      <c r="I135" s="135">
        <f t="shared" si="118"/>
        <v>0</v>
      </c>
      <c r="J135" s="135">
        <f t="shared" si="118"/>
        <v>0</v>
      </c>
      <c r="K135" s="135">
        <f t="shared" si="118"/>
        <v>0</v>
      </c>
      <c r="L135" s="135">
        <f t="shared" si="118"/>
        <v>0</v>
      </c>
      <c r="M135" s="135">
        <f t="shared" si="118"/>
        <v>0</v>
      </c>
      <c r="N135" s="135">
        <f t="shared" si="118"/>
        <v>0</v>
      </c>
      <c r="O135" s="139">
        <f>SUM(O136:O138)</f>
        <v>0</v>
      </c>
      <c r="P135" s="140"/>
    </row>
    <row r="136" spans="1:16" hidden="1" x14ac:dyDescent="0.25">
      <c r="A136" s="43">
        <v>2321</v>
      </c>
      <c r="B136" s="69" t="s">
        <v>145</v>
      </c>
      <c r="C136" s="70">
        <f t="shared" si="96"/>
        <v>0</v>
      </c>
      <c r="D136" s="72"/>
      <c r="E136" s="72"/>
      <c r="F136" s="72">
        <f t="shared" ref="F136:F139" si="119">D136+E136</f>
        <v>0</v>
      </c>
      <c r="G136" s="72"/>
      <c r="H136" s="72"/>
      <c r="I136" s="72">
        <f t="shared" ref="I136:I139" si="120">G136+H136</f>
        <v>0</v>
      </c>
      <c r="J136" s="72"/>
      <c r="K136" s="72"/>
      <c r="L136" s="72">
        <f t="shared" ref="L136:L139" si="121">J136+K136</f>
        <v>0</v>
      </c>
      <c r="M136" s="72"/>
      <c r="N136" s="72"/>
      <c r="O136" s="136">
        <f t="shared" ref="O136:O139" si="122">M136+N136</f>
        <v>0</v>
      </c>
      <c r="P136" s="137"/>
    </row>
    <row r="137" spans="1:16" hidden="1" x14ac:dyDescent="0.25">
      <c r="A137" s="43">
        <v>2322</v>
      </c>
      <c r="B137" s="69" t="s">
        <v>146</v>
      </c>
      <c r="C137" s="70">
        <f t="shared" si="96"/>
        <v>0</v>
      </c>
      <c r="D137" s="72"/>
      <c r="E137" s="72"/>
      <c r="F137" s="72">
        <f t="shared" si="119"/>
        <v>0</v>
      </c>
      <c r="G137" s="72"/>
      <c r="H137" s="72"/>
      <c r="I137" s="72">
        <f t="shared" si="120"/>
        <v>0</v>
      </c>
      <c r="J137" s="72"/>
      <c r="K137" s="72"/>
      <c r="L137" s="72">
        <f t="shared" si="121"/>
        <v>0</v>
      </c>
      <c r="M137" s="72"/>
      <c r="N137" s="72"/>
      <c r="O137" s="136">
        <f t="shared" si="122"/>
        <v>0</v>
      </c>
      <c r="P137" s="137"/>
    </row>
    <row r="138" spans="1:16" ht="10.5" hidden="1" customHeight="1" x14ac:dyDescent="0.25">
      <c r="A138" s="43">
        <v>2329</v>
      </c>
      <c r="B138" s="69" t="s">
        <v>147</v>
      </c>
      <c r="C138" s="70">
        <f t="shared" si="96"/>
        <v>0</v>
      </c>
      <c r="D138" s="72"/>
      <c r="E138" s="72"/>
      <c r="F138" s="72">
        <f t="shared" si="119"/>
        <v>0</v>
      </c>
      <c r="G138" s="72"/>
      <c r="H138" s="72"/>
      <c r="I138" s="72">
        <f t="shared" si="120"/>
        <v>0</v>
      </c>
      <c r="J138" s="72"/>
      <c r="K138" s="72"/>
      <c r="L138" s="72">
        <f t="shared" si="121"/>
        <v>0</v>
      </c>
      <c r="M138" s="72"/>
      <c r="N138" s="72"/>
      <c r="O138" s="136">
        <f t="shared" si="122"/>
        <v>0</v>
      </c>
      <c r="P138" s="137"/>
    </row>
    <row r="139" spans="1:16" hidden="1" x14ac:dyDescent="0.25">
      <c r="A139" s="138">
        <v>2330</v>
      </c>
      <c r="B139" s="69" t="s">
        <v>148</v>
      </c>
      <c r="C139" s="70">
        <f t="shared" si="96"/>
        <v>0</v>
      </c>
      <c r="D139" s="72"/>
      <c r="E139" s="72"/>
      <c r="F139" s="72">
        <f t="shared" si="119"/>
        <v>0</v>
      </c>
      <c r="G139" s="72"/>
      <c r="H139" s="72"/>
      <c r="I139" s="72">
        <f t="shared" si="120"/>
        <v>0</v>
      </c>
      <c r="J139" s="72"/>
      <c r="K139" s="72"/>
      <c r="L139" s="72">
        <f t="shared" si="121"/>
        <v>0</v>
      </c>
      <c r="M139" s="72"/>
      <c r="N139" s="72"/>
      <c r="O139" s="136">
        <f t="shared" si="122"/>
        <v>0</v>
      </c>
      <c r="P139" s="137"/>
    </row>
    <row r="140" spans="1:16" ht="48" hidden="1" x14ac:dyDescent="0.25">
      <c r="A140" s="138">
        <v>2340</v>
      </c>
      <c r="B140" s="69" t="s">
        <v>149</v>
      </c>
      <c r="C140" s="70">
        <f t="shared" si="96"/>
        <v>0</v>
      </c>
      <c r="D140" s="135">
        <f t="shared" ref="D140:E140" si="123">SUM(D141:D142)</f>
        <v>0</v>
      </c>
      <c r="E140" s="135">
        <f t="shared" si="123"/>
        <v>0</v>
      </c>
      <c r="F140" s="135">
        <f>SUM(F141:F142)</f>
        <v>0</v>
      </c>
      <c r="G140" s="135">
        <f t="shared" ref="G140:N140" si="124">SUM(G141:G142)</f>
        <v>0</v>
      </c>
      <c r="H140" s="135">
        <f t="shared" si="124"/>
        <v>0</v>
      </c>
      <c r="I140" s="135">
        <f t="shared" si="124"/>
        <v>0</v>
      </c>
      <c r="J140" s="135">
        <f t="shared" si="124"/>
        <v>0</v>
      </c>
      <c r="K140" s="135">
        <f t="shared" si="124"/>
        <v>0</v>
      </c>
      <c r="L140" s="135">
        <f t="shared" si="124"/>
        <v>0</v>
      </c>
      <c r="M140" s="135">
        <f t="shared" si="124"/>
        <v>0</v>
      </c>
      <c r="N140" s="135">
        <f t="shared" si="124"/>
        <v>0</v>
      </c>
      <c r="O140" s="139">
        <f>SUM(O141:O142)</f>
        <v>0</v>
      </c>
      <c r="P140" s="140"/>
    </row>
    <row r="141" spans="1:16" hidden="1" x14ac:dyDescent="0.25">
      <c r="A141" s="43">
        <v>2341</v>
      </c>
      <c r="B141" s="69" t="s">
        <v>150</v>
      </c>
      <c r="C141" s="70">
        <f t="shared" si="96"/>
        <v>0</v>
      </c>
      <c r="D141" s="72"/>
      <c r="E141" s="72"/>
      <c r="F141" s="72">
        <f t="shared" ref="F141:F142" si="125">D141+E141</f>
        <v>0</v>
      </c>
      <c r="G141" s="72"/>
      <c r="H141" s="72"/>
      <c r="I141" s="72">
        <f t="shared" ref="I141:I142" si="126">G141+H141</f>
        <v>0</v>
      </c>
      <c r="J141" s="72"/>
      <c r="K141" s="72"/>
      <c r="L141" s="72">
        <f t="shared" ref="L141:L142" si="127">J141+K141</f>
        <v>0</v>
      </c>
      <c r="M141" s="72"/>
      <c r="N141" s="72"/>
      <c r="O141" s="136">
        <f t="shared" ref="O141:O142" si="128">M141+N141</f>
        <v>0</v>
      </c>
      <c r="P141" s="137"/>
    </row>
    <row r="142" spans="1:16" ht="24" hidden="1" x14ac:dyDescent="0.25">
      <c r="A142" s="43">
        <v>2344</v>
      </c>
      <c r="B142" s="69" t="s">
        <v>151</v>
      </c>
      <c r="C142" s="70">
        <f t="shared" si="96"/>
        <v>0</v>
      </c>
      <c r="D142" s="72"/>
      <c r="E142" s="72"/>
      <c r="F142" s="72">
        <f t="shared" si="125"/>
        <v>0</v>
      </c>
      <c r="G142" s="72"/>
      <c r="H142" s="72"/>
      <c r="I142" s="72">
        <f t="shared" si="126"/>
        <v>0</v>
      </c>
      <c r="J142" s="72"/>
      <c r="K142" s="72"/>
      <c r="L142" s="72">
        <f t="shared" si="127"/>
        <v>0</v>
      </c>
      <c r="M142" s="72"/>
      <c r="N142" s="72"/>
      <c r="O142" s="136">
        <f t="shared" si="128"/>
        <v>0</v>
      </c>
      <c r="P142" s="137"/>
    </row>
    <row r="143" spans="1:16" ht="24" hidden="1" x14ac:dyDescent="0.25">
      <c r="A143" s="129">
        <v>2350</v>
      </c>
      <c r="B143" s="93" t="s">
        <v>152</v>
      </c>
      <c r="C143" s="99">
        <f t="shared" si="96"/>
        <v>0</v>
      </c>
      <c r="D143" s="100">
        <f t="shared" ref="D143:E143" si="129">SUM(D144:D149)</f>
        <v>0</v>
      </c>
      <c r="E143" s="100">
        <f t="shared" si="129"/>
        <v>0</v>
      </c>
      <c r="F143" s="100">
        <f>SUM(F144:F149)</f>
        <v>0</v>
      </c>
      <c r="G143" s="100">
        <f t="shared" ref="G143:N143" si="130">SUM(G144:G149)</f>
        <v>0</v>
      </c>
      <c r="H143" s="100">
        <f t="shared" si="130"/>
        <v>0</v>
      </c>
      <c r="I143" s="100">
        <f t="shared" si="130"/>
        <v>0</v>
      </c>
      <c r="J143" s="100">
        <f t="shared" si="130"/>
        <v>0</v>
      </c>
      <c r="K143" s="100">
        <f t="shared" si="130"/>
        <v>0</v>
      </c>
      <c r="L143" s="100">
        <f t="shared" si="130"/>
        <v>0</v>
      </c>
      <c r="M143" s="100">
        <f t="shared" si="130"/>
        <v>0</v>
      </c>
      <c r="N143" s="100">
        <f t="shared" si="130"/>
        <v>0</v>
      </c>
      <c r="O143" s="130">
        <f>SUM(O144:O149)</f>
        <v>0</v>
      </c>
      <c r="P143" s="131"/>
    </row>
    <row r="144" spans="1:16" hidden="1" x14ac:dyDescent="0.25">
      <c r="A144" s="37">
        <v>2351</v>
      </c>
      <c r="B144" s="63" t="s">
        <v>153</v>
      </c>
      <c r="C144" s="64">
        <f t="shared" si="96"/>
        <v>0</v>
      </c>
      <c r="D144" s="66"/>
      <c r="E144" s="66"/>
      <c r="F144" s="66">
        <f t="shared" ref="F144:F149" si="131">D144+E144</f>
        <v>0</v>
      </c>
      <c r="G144" s="66"/>
      <c r="H144" s="66"/>
      <c r="I144" s="66">
        <f t="shared" ref="I144:I149" si="132">G144+H144</f>
        <v>0</v>
      </c>
      <c r="J144" s="66"/>
      <c r="K144" s="66"/>
      <c r="L144" s="66">
        <f t="shared" ref="L144:L149" si="133">J144+K144</f>
        <v>0</v>
      </c>
      <c r="M144" s="66"/>
      <c r="N144" s="66"/>
      <c r="O144" s="133">
        <f t="shared" ref="O144:O149" si="134">M144+N144</f>
        <v>0</v>
      </c>
      <c r="P144" s="134"/>
    </row>
    <row r="145" spans="1:16" hidden="1" x14ac:dyDescent="0.25">
      <c r="A145" s="43">
        <v>2352</v>
      </c>
      <c r="B145" s="69" t="s">
        <v>154</v>
      </c>
      <c r="C145" s="70">
        <f t="shared" si="96"/>
        <v>0</v>
      </c>
      <c r="D145" s="72"/>
      <c r="E145" s="72"/>
      <c r="F145" s="72">
        <f t="shared" si="131"/>
        <v>0</v>
      </c>
      <c r="G145" s="72"/>
      <c r="H145" s="72"/>
      <c r="I145" s="72">
        <f t="shared" si="132"/>
        <v>0</v>
      </c>
      <c r="J145" s="72"/>
      <c r="K145" s="72"/>
      <c r="L145" s="72">
        <f t="shared" si="133"/>
        <v>0</v>
      </c>
      <c r="M145" s="72"/>
      <c r="N145" s="72"/>
      <c r="O145" s="136">
        <f t="shared" si="134"/>
        <v>0</v>
      </c>
      <c r="P145" s="137"/>
    </row>
    <row r="146" spans="1:16" ht="24" hidden="1" x14ac:dyDescent="0.25">
      <c r="A146" s="43">
        <v>2353</v>
      </c>
      <c r="B146" s="69" t="s">
        <v>155</v>
      </c>
      <c r="C146" s="70">
        <f t="shared" si="96"/>
        <v>0</v>
      </c>
      <c r="D146" s="72"/>
      <c r="E146" s="72"/>
      <c r="F146" s="72">
        <f t="shared" si="131"/>
        <v>0</v>
      </c>
      <c r="G146" s="72"/>
      <c r="H146" s="72"/>
      <c r="I146" s="72">
        <f t="shared" si="132"/>
        <v>0</v>
      </c>
      <c r="J146" s="72"/>
      <c r="K146" s="72"/>
      <c r="L146" s="72">
        <f t="shared" si="133"/>
        <v>0</v>
      </c>
      <c r="M146" s="72"/>
      <c r="N146" s="72"/>
      <c r="O146" s="136">
        <f t="shared" si="134"/>
        <v>0</v>
      </c>
      <c r="P146" s="137"/>
    </row>
    <row r="147" spans="1:16" ht="24" hidden="1" x14ac:dyDescent="0.25">
      <c r="A147" s="43">
        <v>2354</v>
      </c>
      <c r="B147" s="69" t="s">
        <v>156</v>
      </c>
      <c r="C147" s="70">
        <f t="shared" si="96"/>
        <v>0</v>
      </c>
      <c r="D147" s="72"/>
      <c r="E147" s="72"/>
      <c r="F147" s="72">
        <f t="shared" si="131"/>
        <v>0</v>
      </c>
      <c r="G147" s="72"/>
      <c r="H147" s="72"/>
      <c r="I147" s="72">
        <f t="shared" si="132"/>
        <v>0</v>
      </c>
      <c r="J147" s="72"/>
      <c r="K147" s="72"/>
      <c r="L147" s="72">
        <f t="shared" si="133"/>
        <v>0</v>
      </c>
      <c r="M147" s="72"/>
      <c r="N147" s="72"/>
      <c r="O147" s="136">
        <f t="shared" si="134"/>
        <v>0</v>
      </c>
      <c r="P147" s="137"/>
    </row>
    <row r="148" spans="1:16" ht="24" hidden="1" x14ac:dyDescent="0.25">
      <c r="A148" s="43">
        <v>2355</v>
      </c>
      <c r="B148" s="69" t="s">
        <v>157</v>
      </c>
      <c r="C148" s="70">
        <f t="shared" si="96"/>
        <v>0</v>
      </c>
      <c r="D148" s="72"/>
      <c r="E148" s="72"/>
      <c r="F148" s="72">
        <f t="shared" si="131"/>
        <v>0</v>
      </c>
      <c r="G148" s="72"/>
      <c r="H148" s="72"/>
      <c r="I148" s="72">
        <f t="shared" si="132"/>
        <v>0</v>
      </c>
      <c r="J148" s="72"/>
      <c r="K148" s="72"/>
      <c r="L148" s="72">
        <f t="shared" si="133"/>
        <v>0</v>
      </c>
      <c r="M148" s="72"/>
      <c r="N148" s="72"/>
      <c r="O148" s="136">
        <f t="shared" si="134"/>
        <v>0</v>
      </c>
      <c r="P148" s="137"/>
    </row>
    <row r="149" spans="1:16" ht="24" hidden="1" x14ac:dyDescent="0.25">
      <c r="A149" s="43">
        <v>2359</v>
      </c>
      <c r="B149" s="69" t="s">
        <v>158</v>
      </c>
      <c r="C149" s="70">
        <f t="shared" si="96"/>
        <v>0</v>
      </c>
      <c r="D149" s="72"/>
      <c r="E149" s="72"/>
      <c r="F149" s="72">
        <f t="shared" si="131"/>
        <v>0</v>
      </c>
      <c r="G149" s="72"/>
      <c r="H149" s="72"/>
      <c r="I149" s="72">
        <f t="shared" si="132"/>
        <v>0</v>
      </c>
      <c r="J149" s="72"/>
      <c r="K149" s="72"/>
      <c r="L149" s="72">
        <f t="shared" si="133"/>
        <v>0</v>
      </c>
      <c r="M149" s="72"/>
      <c r="N149" s="72"/>
      <c r="O149" s="136">
        <f t="shared" si="134"/>
        <v>0</v>
      </c>
      <c r="P149" s="137"/>
    </row>
    <row r="150" spans="1:16" ht="24.75" hidden="1" customHeight="1" x14ac:dyDescent="0.25">
      <c r="A150" s="138">
        <v>2360</v>
      </c>
      <c r="B150" s="69" t="s">
        <v>159</v>
      </c>
      <c r="C150" s="70">
        <f t="shared" si="96"/>
        <v>0</v>
      </c>
      <c r="D150" s="135">
        <f t="shared" ref="D150:E150" si="135">SUM(D151:D157)</f>
        <v>0</v>
      </c>
      <c r="E150" s="135">
        <f t="shared" si="135"/>
        <v>0</v>
      </c>
      <c r="F150" s="135">
        <f>SUM(F151:F157)</f>
        <v>0</v>
      </c>
      <c r="G150" s="135">
        <f t="shared" ref="G150:N150" si="136">SUM(G151:G157)</f>
        <v>0</v>
      </c>
      <c r="H150" s="135">
        <f t="shared" si="136"/>
        <v>0</v>
      </c>
      <c r="I150" s="135">
        <f t="shared" si="136"/>
        <v>0</v>
      </c>
      <c r="J150" s="135">
        <f t="shared" si="136"/>
        <v>0</v>
      </c>
      <c r="K150" s="135">
        <f t="shared" si="136"/>
        <v>0</v>
      </c>
      <c r="L150" s="135">
        <f t="shared" si="136"/>
        <v>0</v>
      </c>
      <c r="M150" s="135">
        <f t="shared" si="136"/>
        <v>0</v>
      </c>
      <c r="N150" s="135">
        <f t="shared" si="136"/>
        <v>0</v>
      </c>
      <c r="O150" s="139">
        <f>SUM(O151:O157)</f>
        <v>0</v>
      </c>
      <c r="P150" s="140"/>
    </row>
    <row r="151" spans="1:16" hidden="1" x14ac:dyDescent="0.25">
      <c r="A151" s="42">
        <v>2361</v>
      </c>
      <c r="B151" s="69" t="s">
        <v>160</v>
      </c>
      <c r="C151" s="70">
        <f t="shared" si="96"/>
        <v>0</v>
      </c>
      <c r="D151" s="72"/>
      <c r="E151" s="72"/>
      <c r="F151" s="72">
        <f t="shared" ref="F151:F158" si="137">D151+E151</f>
        <v>0</v>
      </c>
      <c r="G151" s="72"/>
      <c r="H151" s="72"/>
      <c r="I151" s="72">
        <f t="shared" ref="I151:I158" si="138">G151+H151</f>
        <v>0</v>
      </c>
      <c r="J151" s="72"/>
      <c r="K151" s="72"/>
      <c r="L151" s="72">
        <f t="shared" ref="L151:L158" si="139">J151+K151</f>
        <v>0</v>
      </c>
      <c r="M151" s="72"/>
      <c r="N151" s="72"/>
      <c r="O151" s="136">
        <f t="shared" ref="O151:O158" si="140">M151+N151</f>
        <v>0</v>
      </c>
      <c r="P151" s="137"/>
    </row>
    <row r="152" spans="1:16" ht="24" hidden="1" x14ac:dyDescent="0.25">
      <c r="A152" s="42">
        <v>2362</v>
      </c>
      <c r="B152" s="69" t="s">
        <v>161</v>
      </c>
      <c r="C152" s="70">
        <f t="shared" si="96"/>
        <v>0</v>
      </c>
      <c r="D152" s="72"/>
      <c r="E152" s="72"/>
      <c r="F152" s="72">
        <f t="shared" si="137"/>
        <v>0</v>
      </c>
      <c r="G152" s="72"/>
      <c r="H152" s="72"/>
      <c r="I152" s="72">
        <f t="shared" si="138"/>
        <v>0</v>
      </c>
      <c r="J152" s="72"/>
      <c r="K152" s="72"/>
      <c r="L152" s="72">
        <f t="shared" si="139"/>
        <v>0</v>
      </c>
      <c r="M152" s="72"/>
      <c r="N152" s="72"/>
      <c r="O152" s="136">
        <f t="shared" si="140"/>
        <v>0</v>
      </c>
      <c r="P152" s="137"/>
    </row>
    <row r="153" spans="1:16" hidden="1" x14ac:dyDescent="0.25">
      <c r="A153" s="42">
        <v>2363</v>
      </c>
      <c r="B153" s="69" t="s">
        <v>162</v>
      </c>
      <c r="C153" s="70">
        <f t="shared" si="96"/>
        <v>0</v>
      </c>
      <c r="D153" s="72"/>
      <c r="E153" s="72"/>
      <c r="F153" s="72">
        <f t="shared" si="137"/>
        <v>0</v>
      </c>
      <c r="G153" s="72"/>
      <c r="H153" s="72"/>
      <c r="I153" s="72">
        <f t="shared" si="138"/>
        <v>0</v>
      </c>
      <c r="J153" s="72"/>
      <c r="K153" s="72"/>
      <c r="L153" s="72">
        <f t="shared" si="139"/>
        <v>0</v>
      </c>
      <c r="M153" s="72"/>
      <c r="N153" s="72"/>
      <c r="O153" s="136">
        <f t="shared" si="140"/>
        <v>0</v>
      </c>
      <c r="P153" s="137"/>
    </row>
    <row r="154" spans="1:16" hidden="1" x14ac:dyDescent="0.25">
      <c r="A154" s="42">
        <v>2364</v>
      </c>
      <c r="B154" s="69" t="s">
        <v>163</v>
      </c>
      <c r="C154" s="70">
        <f t="shared" si="96"/>
        <v>0</v>
      </c>
      <c r="D154" s="72"/>
      <c r="E154" s="72"/>
      <c r="F154" s="72">
        <f t="shared" si="137"/>
        <v>0</v>
      </c>
      <c r="G154" s="72"/>
      <c r="H154" s="72"/>
      <c r="I154" s="72">
        <f t="shared" si="138"/>
        <v>0</v>
      </c>
      <c r="J154" s="72"/>
      <c r="K154" s="72"/>
      <c r="L154" s="72">
        <f t="shared" si="139"/>
        <v>0</v>
      </c>
      <c r="M154" s="72"/>
      <c r="N154" s="72"/>
      <c r="O154" s="136">
        <f t="shared" si="140"/>
        <v>0</v>
      </c>
      <c r="P154" s="137"/>
    </row>
    <row r="155" spans="1:16" ht="12.75" hidden="1" customHeight="1" x14ac:dyDescent="0.25">
      <c r="A155" s="42">
        <v>2365</v>
      </c>
      <c r="B155" s="69" t="s">
        <v>164</v>
      </c>
      <c r="C155" s="70">
        <f t="shared" si="96"/>
        <v>0</v>
      </c>
      <c r="D155" s="72"/>
      <c r="E155" s="72"/>
      <c r="F155" s="72">
        <f t="shared" si="137"/>
        <v>0</v>
      </c>
      <c r="G155" s="72"/>
      <c r="H155" s="72"/>
      <c r="I155" s="72">
        <f t="shared" si="138"/>
        <v>0</v>
      </c>
      <c r="J155" s="72"/>
      <c r="K155" s="72"/>
      <c r="L155" s="72">
        <f t="shared" si="139"/>
        <v>0</v>
      </c>
      <c r="M155" s="72"/>
      <c r="N155" s="72"/>
      <c r="O155" s="136">
        <f t="shared" si="140"/>
        <v>0</v>
      </c>
      <c r="P155" s="137"/>
    </row>
    <row r="156" spans="1:16" ht="36" hidden="1" x14ac:dyDescent="0.25">
      <c r="A156" s="42">
        <v>2366</v>
      </c>
      <c r="B156" s="69" t="s">
        <v>165</v>
      </c>
      <c r="C156" s="70">
        <f t="shared" si="96"/>
        <v>0</v>
      </c>
      <c r="D156" s="72"/>
      <c r="E156" s="72"/>
      <c r="F156" s="72">
        <f t="shared" si="137"/>
        <v>0</v>
      </c>
      <c r="G156" s="72"/>
      <c r="H156" s="72"/>
      <c r="I156" s="72">
        <f t="shared" si="138"/>
        <v>0</v>
      </c>
      <c r="J156" s="72"/>
      <c r="K156" s="72"/>
      <c r="L156" s="72">
        <f t="shared" si="139"/>
        <v>0</v>
      </c>
      <c r="M156" s="72"/>
      <c r="N156" s="72"/>
      <c r="O156" s="136">
        <f t="shared" si="140"/>
        <v>0</v>
      </c>
      <c r="P156" s="137"/>
    </row>
    <row r="157" spans="1:16" ht="48" hidden="1" x14ac:dyDescent="0.25">
      <c r="A157" s="42">
        <v>2369</v>
      </c>
      <c r="B157" s="69" t="s">
        <v>166</v>
      </c>
      <c r="C157" s="70">
        <f t="shared" si="96"/>
        <v>0</v>
      </c>
      <c r="D157" s="72"/>
      <c r="E157" s="72"/>
      <c r="F157" s="72">
        <f t="shared" si="137"/>
        <v>0</v>
      </c>
      <c r="G157" s="72"/>
      <c r="H157" s="72"/>
      <c r="I157" s="72">
        <f t="shared" si="138"/>
        <v>0</v>
      </c>
      <c r="J157" s="72"/>
      <c r="K157" s="72"/>
      <c r="L157" s="72">
        <f t="shared" si="139"/>
        <v>0</v>
      </c>
      <c r="M157" s="72"/>
      <c r="N157" s="72"/>
      <c r="O157" s="136">
        <f t="shared" si="140"/>
        <v>0</v>
      </c>
      <c r="P157" s="137"/>
    </row>
    <row r="158" spans="1:16" hidden="1" x14ac:dyDescent="0.25">
      <c r="A158" s="129">
        <v>2370</v>
      </c>
      <c r="B158" s="93" t="s">
        <v>167</v>
      </c>
      <c r="C158" s="99">
        <f t="shared" si="96"/>
        <v>0</v>
      </c>
      <c r="D158" s="141"/>
      <c r="E158" s="141"/>
      <c r="F158" s="141">
        <f t="shared" si="137"/>
        <v>0</v>
      </c>
      <c r="G158" s="141"/>
      <c r="H158" s="141"/>
      <c r="I158" s="141">
        <f t="shared" si="138"/>
        <v>0</v>
      </c>
      <c r="J158" s="141"/>
      <c r="K158" s="141"/>
      <c r="L158" s="141">
        <f t="shared" si="139"/>
        <v>0</v>
      </c>
      <c r="M158" s="141"/>
      <c r="N158" s="141"/>
      <c r="O158" s="142">
        <f t="shared" si="140"/>
        <v>0</v>
      </c>
      <c r="P158" s="143"/>
    </row>
    <row r="159" spans="1:16" hidden="1" x14ac:dyDescent="0.25">
      <c r="A159" s="129">
        <v>2380</v>
      </c>
      <c r="B159" s="93" t="s">
        <v>168</v>
      </c>
      <c r="C159" s="99">
        <f t="shared" si="96"/>
        <v>0</v>
      </c>
      <c r="D159" s="100">
        <f t="shared" ref="D159:E159" si="141">SUM(D160:D161)</f>
        <v>0</v>
      </c>
      <c r="E159" s="100">
        <f t="shared" si="141"/>
        <v>0</v>
      </c>
      <c r="F159" s="100">
        <f>SUM(F160:F161)</f>
        <v>0</v>
      </c>
      <c r="G159" s="100">
        <f t="shared" ref="G159:N159" si="142">SUM(G160:G161)</f>
        <v>0</v>
      </c>
      <c r="H159" s="100">
        <f t="shared" si="142"/>
        <v>0</v>
      </c>
      <c r="I159" s="100">
        <f t="shared" si="142"/>
        <v>0</v>
      </c>
      <c r="J159" s="100">
        <f t="shared" si="142"/>
        <v>0</v>
      </c>
      <c r="K159" s="100">
        <f t="shared" si="142"/>
        <v>0</v>
      </c>
      <c r="L159" s="100">
        <f t="shared" si="142"/>
        <v>0</v>
      </c>
      <c r="M159" s="100">
        <f t="shared" si="142"/>
        <v>0</v>
      </c>
      <c r="N159" s="100">
        <f t="shared" si="142"/>
        <v>0</v>
      </c>
      <c r="O159" s="130">
        <f>SUM(O160:O161)</f>
        <v>0</v>
      </c>
      <c r="P159" s="131"/>
    </row>
    <row r="160" spans="1:16" hidden="1" x14ac:dyDescent="0.25">
      <c r="A160" s="36">
        <v>2381</v>
      </c>
      <c r="B160" s="63" t="s">
        <v>169</v>
      </c>
      <c r="C160" s="64">
        <f t="shared" si="96"/>
        <v>0</v>
      </c>
      <c r="D160" s="66"/>
      <c r="E160" s="66"/>
      <c r="F160" s="66">
        <f t="shared" ref="F160:F163" si="143">D160+E160</f>
        <v>0</v>
      </c>
      <c r="G160" s="66"/>
      <c r="H160" s="66"/>
      <c r="I160" s="66">
        <f t="shared" ref="I160:I163" si="144">G160+H160</f>
        <v>0</v>
      </c>
      <c r="J160" s="66"/>
      <c r="K160" s="66"/>
      <c r="L160" s="66">
        <f t="shared" ref="L160:L163" si="145">J160+K160</f>
        <v>0</v>
      </c>
      <c r="M160" s="66"/>
      <c r="N160" s="66"/>
      <c r="O160" s="133">
        <f t="shared" ref="O160:O163" si="146">M160+N160</f>
        <v>0</v>
      </c>
      <c r="P160" s="134"/>
    </row>
    <row r="161" spans="1:16" ht="24" hidden="1" x14ac:dyDescent="0.25">
      <c r="A161" s="42">
        <v>2389</v>
      </c>
      <c r="B161" s="69" t="s">
        <v>170</v>
      </c>
      <c r="C161" s="70">
        <f t="shared" si="96"/>
        <v>0</v>
      </c>
      <c r="D161" s="72"/>
      <c r="E161" s="72"/>
      <c r="F161" s="72">
        <f t="shared" si="143"/>
        <v>0</v>
      </c>
      <c r="G161" s="72"/>
      <c r="H161" s="72"/>
      <c r="I161" s="72">
        <f t="shared" si="144"/>
        <v>0</v>
      </c>
      <c r="J161" s="72"/>
      <c r="K161" s="72"/>
      <c r="L161" s="72">
        <f t="shared" si="145"/>
        <v>0</v>
      </c>
      <c r="M161" s="72"/>
      <c r="N161" s="72"/>
      <c r="O161" s="136">
        <f t="shared" si="146"/>
        <v>0</v>
      </c>
      <c r="P161" s="137"/>
    </row>
    <row r="162" spans="1:16" hidden="1" x14ac:dyDescent="0.25">
      <c r="A162" s="129">
        <v>2390</v>
      </c>
      <c r="B162" s="93" t="s">
        <v>171</v>
      </c>
      <c r="C162" s="99">
        <f t="shared" si="96"/>
        <v>0</v>
      </c>
      <c r="D162" s="141"/>
      <c r="E162" s="141"/>
      <c r="F162" s="141">
        <f t="shared" si="143"/>
        <v>0</v>
      </c>
      <c r="G162" s="141"/>
      <c r="H162" s="141"/>
      <c r="I162" s="141">
        <f t="shared" si="144"/>
        <v>0</v>
      </c>
      <c r="J162" s="141"/>
      <c r="K162" s="141"/>
      <c r="L162" s="141">
        <f t="shared" si="145"/>
        <v>0</v>
      </c>
      <c r="M162" s="141"/>
      <c r="N162" s="141"/>
      <c r="O162" s="142">
        <f t="shared" si="146"/>
        <v>0</v>
      </c>
      <c r="P162" s="143"/>
    </row>
    <row r="163" spans="1:16" hidden="1" x14ac:dyDescent="0.25">
      <c r="A163" s="55">
        <v>2400</v>
      </c>
      <c r="B163" s="127" t="s">
        <v>172</v>
      </c>
      <c r="C163" s="56">
        <f t="shared" si="96"/>
        <v>0</v>
      </c>
      <c r="D163" s="151"/>
      <c r="E163" s="151"/>
      <c r="F163" s="151">
        <f t="shared" si="143"/>
        <v>0</v>
      </c>
      <c r="G163" s="151"/>
      <c r="H163" s="151"/>
      <c r="I163" s="151">
        <f t="shared" si="144"/>
        <v>0</v>
      </c>
      <c r="J163" s="151"/>
      <c r="K163" s="151"/>
      <c r="L163" s="151">
        <f t="shared" si="145"/>
        <v>0</v>
      </c>
      <c r="M163" s="151"/>
      <c r="N163" s="151"/>
      <c r="O163" s="152">
        <f t="shared" si="146"/>
        <v>0</v>
      </c>
      <c r="P163" s="153"/>
    </row>
    <row r="164" spans="1:16" ht="24" hidden="1" x14ac:dyDescent="0.25">
      <c r="A164" s="55">
        <v>2500</v>
      </c>
      <c r="B164" s="127" t="s">
        <v>173</v>
      </c>
      <c r="C164" s="56">
        <f t="shared" si="96"/>
        <v>0</v>
      </c>
      <c r="D164" s="57">
        <f t="shared" ref="D164:E164" si="147">SUM(D165,D170)</f>
        <v>0</v>
      </c>
      <c r="E164" s="57">
        <f t="shared" si="147"/>
        <v>0</v>
      </c>
      <c r="F164" s="57">
        <f>SUM(F165,F170)</f>
        <v>0</v>
      </c>
      <c r="G164" s="57">
        <f t="shared" ref="G164:O164" si="148">SUM(G165,G170)</f>
        <v>0</v>
      </c>
      <c r="H164" s="57">
        <f t="shared" si="148"/>
        <v>0</v>
      </c>
      <c r="I164" s="57">
        <f t="shared" si="148"/>
        <v>0</v>
      </c>
      <c r="J164" s="57">
        <f t="shared" si="148"/>
        <v>0</v>
      </c>
      <c r="K164" s="57">
        <f t="shared" si="148"/>
        <v>0</v>
      </c>
      <c r="L164" s="57">
        <f t="shared" si="148"/>
        <v>0</v>
      </c>
      <c r="M164" s="57">
        <f t="shared" si="148"/>
        <v>0</v>
      </c>
      <c r="N164" s="57">
        <f t="shared" si="148"/>
        <v>0</v>
      </c>
      <c r="O164" s="57">
        <f t="shared" si="148"/>
        <v>0</v>
      </c>
      <c r="P164" s="128"/>
    </row>
    <row r="165" spans="1:16" ht="16.5" hidden="1" customHeight="1" x14ac:dyDescent="0.25">
      <c r="A165" s="477">
        <v>2510</v>
      </c>
      <c r="B165" s="63" t="s">
        <v>174</v>
      </c>
      <c r="C165" s="64">
        <f t="shared" si="96"/>
        <v>0</v>
      </c>
      <c r="D165" s="132">
        <f t="shared" ref="D165:E165" si="149">SUM(D166:D169)</f>
        <v>0</v>
      </c>
      <c r="E165" s="132">
        <f t="shared" si="149"/>
        <v>0</v>
      </c>
      <c r="F165" s="132">
        <f>SUM(F166:F169)</f>
        <v>0</v>
      </c>
      <c r="G165" s="132">
        <f t="shared" ref="G165:O165" si="150">SUM(G166:G169)</f>
        <v>0</v>
      </c>
      <c r="H165" s="132">
        <f t="shared" si="150"/>
        <v>0</v>
      </c>
      <c r="I165" s="132">
        <f t="shared" si="150"/>
        <v>0</v>
      </c>
      <c r="J165" s="132">
        <f t="shared" si="150"/>
        <v>0</v>
      </c>
      <c r="K165" s="132">
        <f t="shared" si="150"/>
        <v>0</v>
      </c>
      <c r="L165" s="132">
        <f t="shared" si="150"/>
        <v>0</v>
      </c>
      <c r="M165" s="132">
        <f t="shared" si="150"/>
        <v>0</v>
      </c>
      <c r="N165" s="132">
        <f t="shared" si="150"/>
        <v>0</v>
      </c>
      <c r="O165" s="154">
        <f t="shared" si="150"/>
        <v>0</v>
      </c>
      <c r="P165" s="155"/>
    </row>
    <row r="166" spans="1:16" ht="24" hidden="1" x14ac:dyDescent="0.25">
      <c r="A166" s="43">
        <v>2512</v>
      </c>
      <c r="B166" s="69" t="s">
        <v>175</v>
      </c>
      <c r="C166" s="70">
        <f t="shared" si="96"/>
        <v>0</v>
      </c>
      <c r="D166" s="72"/>
      <c r="E166" s="72"/>
      <c r="F166" s="72">
        <f t="shared" ref="F166:F171" si="151">D166+E166</f>
        <v>0</v>
      </c>
      <c r="G166" s="72"/>
      <c r="H166" s="72"/>
      <c r="I166" s="72">
        <f t="shared" ref="I166:I171" si="152">G166+H166</f>
        <v>0</v>
      </c>
      <c r="J166" s="72"/>
      <c r="K166" s="72"/>
      <c r="L166" s="72">
        <f t="shared" ref="L166:L171" si="153">J166+K166</f>
        <v>0</v>
      </c>
      <c r="M166" s="72"/>
      <c r="N166" s="72"/>
      <c r="O166" s="136">
        <f t="shared" ref="O166:O171" si="154">M166+N166</f>
        <v>0</v>
      </c>
      <c r="P166" s="137"/>
    </row>
    <row r="167" spans="1:16" ht="36" hidden="1" x14ac:dyDescent="0.25">
      <c r="A167" s="43">
        <v>2513</v>
      </c>
      <c r="B167" s="69" t="s">
        <v>176</v>
      </c>
      <c r="C167" s="70">
        <f t="shared" si="96"/>
        <v>0</v>
      </c>
      <c r="D167" s="72"/>
      <c r="E167" s="72"/>
      <c r="F167" s="72">
        <f t="shared" si="151"/>
        <v>0</v>
      </c>
      <c r="G167" s="72"/>
      <c r="H167" s="72"/>
      <c r="I167" s="72">
        <f t="shared" si="152"/>
        <v>0</v>
      </c>
      <c r="J167" s="72"/>
      <c r="K167" s="72"/>
      <c r="L167" s="72">
        <f t="shared" si="153"/>
        <v>0</v>
      </c>
      <c r="M167" s="72"/>
      <c r="N167" s="72"/>
      <c r="O167" s="136">
        <f t="shared" si="154"/>
        <v>0</v>
      </c>
      <c r="P167" s="137"/>
    </row>
    <row r="168" spans="1:16" ht="24" hidden="1" x14ac:dyDescent="0.25">
      <c r="A168" s="43">
        <v>2515</v>
      </c>
      <c r="B168" s="69" t="s">
        <v>177</v>
      </c>
      <c r="C168" s="70">
        <f t="shared" si="96"/>
        <v>0</v>
      </c>
      <c r="D168" s="72"/>
      <c r="E168" s="72"/>
      <c r="F168" s="72">
        <f t="shared" si="151"/>
        <v>0</v>
      </c>
      <c r="G168" s="72"/>
      <c r="H168" s="72"/>
      <c r="I168" s="72">
        <f t="shared" si="152"/>
        <v>0</v>
      </c>
      <c r="J168" s="72"/>
      <c r="K168" s="72"/>
      <c r="L168" s="72">
        <f t="shared" si="153"/>
        <v>0</v>
      </c>
      <c r="M168" s="72"/>
      <c r="N168" s="72"/>
      <c r="O168" s="136">
        <f t="shared" si="154"/>
        <v>0</v>
      </c>
      <c r="P168" s="137"/>
    </row>
    <row r="169" spans="1:16" ht="24" hidden="1" x14ac:dyDescent="0.25">
      <c r="A169" s="43">
        <v>2519</v>
      </c>
      <c r="B169" s="69" t="s">
        <v>178</v>
      </c>
      <c r="C169" s="70">
        <f t="shared" si="96"/>
        <v>0</v>
      </c>
      <c r="D169" s="72"/>
      <c r="E169" s="72"/>
      <c r="F169" s="72">
        <f t="shared" si="151"/>
        <v>0</v>
      </c>
      <c r="G169" s="72"/>
      <c r="H169" s="72"/>
      <c r="I169" s="72">
        <f t="shared" si="152"/>
        <v>0</v>
      </c>
      <c r="J169" s="72"/>
      <c r="K169" s="72"/>
      <c r="L169" s="72">
        <f t="shared" si="153"/>
        <v>0</v>
      </c>
      <c r="M169" s="72"/>
      <c r="N169" s="72"/>
      <c r="O169" s="136">
        <f t="shared" si="154"/>
        <v>0</v>
      </c>
      <c r="P169" s="137"/>
    </row>
    <row r="170" spans="1:16" ht="24" hidden="1" x14ac:dyDescent="0.25">
      <c r="A170" s="138">
        <v>2520</v>
      </c>
      <c r="B170" s="69" t="s">
        <v>179</v>
      </c>
      <c r="C170" s="70">
        <f t="shared" si="96"/>
        <v>0</v>
      </c>
      <c r="D170" s="72"/>
      <c r="E170" s="72"/>
      <c r="F170" s="72">
        <f t="shared" si="151"/>
        <v>0</v>
      </c>
      <c r="G170" s="72"/>
      <c r="H170" s="72"/>
      <c r="I170" s="72">
        <f t="shared" si="152"/>
        <v>0</v>
      </c>
      <c r="J170" s="72"/>
      <c r="K170" s="72"/>
      <c r="L170" s="72">
        <f t="shared" si="153"/>
        <v>0</v>
      </c>
      <c r="M170" s="72"/>
      <c r="N170" s="72"/>
      <c r="O170" s="136">
        <f t="shared" si="154"/>
        <v>0</v>
      </c>
      <c r="P170" s="137"/>
    </row>
    <row r="171" spans="1:16" s="156" customFormat="1" ht="48" hidden="1" x14ac:dyDescent="0.25">
      <c r="A171" s="20">
        <v>2800</v>
      </c>
      <c r="B171" s="63" t="s">
        <v>180</v>
      </c>
      <c r="C171" s="64">
        <f t="shared" si="96"/>
        <v>0</v>
      </c>
      <c r="D171" s="66"/>
      <c r="E171" s="66"/>
      <c r="F171" s="39">
        <f t="shared" si="151"/>
        <v>0</v>
      </c>
      <c r="G171" s="39"/>
      <c r="H171" s="39"/>
      <c r="I171" s="39">
        <f t="shared" si="152"/>
        <v>0</v>
      </c>
      <c r="J171" s="39"/>
      <c r="K171" s="39"/>
      <c r="L171" s="39">
        <f t="shared" si="153"/>
        <v>0</v>
      </c>
      <c r="M171" s="39"/>
      <c r="N171" s="39"/>
      <c r="O171" s="40">
        <f t="shared" si="154"/>
        <v>0</v>
      </c>
      <c r="P171" s="41"/>
    </row>
    <row r="172" spans="1:16" hidden="1" x14ac:dyDescent="0.25">
      <c r="A172" s="123">
        <v>3000</v>
      </c>
      <c r="B172" s="123" t="s">
        <v>181</v>
      </c>
      <c r="C172" s="124">
        <f t="shared" si="96"/>
        <v>0</v>
      </c>
      <c r="D172" s="125">
        <f t="shared" ref="D172:E172" si="155">SUM(D173,D183)</f>
        <v>0</v>
      </c>
      <c r="E172" s="125">
        <f t="shared" si="155"/>
        <v>0</v>
      </c>
      <c r="F172" s="125">
        <f>SUM(F173,F183)</f>
        <v>0</v>
      </c>
      <c r="G172" s="125">
        <f t="shared" ref="G172:N172" si="156">SUM(G173,G183)</f>
        <v>0</v>
      </c>
      <c r="H172" s="125">
        <f t="shared" si="156"/>
        <v>0</v>
      </c>
      <c r="I172" s="125">
        <f t="shared" si="156"/>
        <v>0</v>
      </c>
      <c r="J172" s="125">
        <f t="shared" si="156"/>
        <v>0</v>
      </c>
      <c r="K172" s="125">
        <f t="shared" si="156"/>
        <v>0</v>
      </c>
      <c r="L172" s="125">
        <f t="shared" si="156"/>
        <v>0</v>
      </c>
      <c r="M172" s="125">
        <f t="shared" si="156"/>
        <v>0</v>
      </c>
      <c r="N172" s="125">
        <f t="shared" si="156"/>
        <v>0</v>
      </c>
      <c r="O172" s="157">
        <f>SUM(O173,O183)</f>
        <v>0</v>
      </c>
      <c r="P172" s="126"/>
    </row>
    <row r="173" spans="1:16" ht="24" hidden="1" x14ac:dyDescent="0.25">
      <c r="A173" s="55">
        <v>3200</v>
      </c>
      <c r="B173" s="158" t="s">
        <v>182</v>
      </c>
      <c r="C173" s="56">
        <f t="shared" si="96"/>
        <v>0</v>
      </c>
      <c r="D173" s="57">
        <f t="shared" ref="D173:E173" si="157">SUM(D174,D178)</f>
        <v>0</v>
      </c>
      <c r="E173" s="57">
        <f t="shared" si="157"/>
        <v>0</v>
      </c>
      <c r="F173" s="57">
        <f>SUM(F174,F178)</f>
        <v>0</v>
      </c>
      <c r="G173" s="57">
        <f t="shared" ref="G173:O173" si="158">SUM(G174,G178)</f>
        <v>0</v>
      </c>
      <c r="H173" s="57">
        <f t="shared" si="158"/>
        <v>0</v>
      </c>
      <c r="I173" s="57">
        <f t="shared" si="158"/>
        <v>0</v>
      </c>
      <c r="J173" s="57">
        <f t="shared" si="158"/>
        <v>0</v>
      </c>
      <c r="K173" s="57">
        <f t="shared" si="158"/>
        <v>0</v>
      </c>
      <c r="L173" s="57">
        <f t="shared" si="158"/>
        <v>0</v>
      </c>
      <c r="M173" s="57">
        <f t="shared" si="158"/>
        <v>0</v>
      </c>
      <c r="N173" s="57">
        <f t="shared" si="158"/>
        <v>0</v>
      </c>
      <c r="O173" s="159">
        <f t="shared" si="158"/>
        <v>0</v>
      </c>
      <c r="P173" s="128"/>
    </row>
    <row r="174" spans="1:16" ht="36" hidden="1" x14ac:dyDescent="0.25">
      <c r="A174" s="477">
        <v>3260</v>
      </c>
      <c r="B174" s="63" t="s">
        <v>183</v>
      </c>
      <c r="C174" s="64">
        <f t="shared" si="96"/>
        <v>0</v>
      </c>
      <c r="D174" s="132">
        <f t="shared" ref="D174:E174" si="159">SUM(D175:D177)</f>
        <v>0</v>
      </c>
      <c r="E174" s="132">
        <f t="shared" si="159"/>
        <v>0</v>
      </c>
      <c r="F174" s="132">
        <f>SUM(F175:F177)</f>
        <v>0</v>
      </c>
      <c r="G174" s="132">
        <f t="shared" ref="G174:N174" si="160">SUM(G175:G177)</f>
        <v>0</v>
      </c>
      <c r="H174" s="132">
        <f t="shared" si="160"/>
        <v>0</v>
      </c>
      <c r="I174" s="132">
        <f t="shared" si="160"/>
        <v>0</v>
      </c>
      <c r="J174" s="132">
        <f t="shared" si="160"/>
        <v>0</v>
      </c>
      <c r="K174" s="132">
        <f t="shared" si="160"/>
        <v>0</v>
      </c>
      <c r="L174" s="132">
        <f t="shared" si="160"/>
        <v>0</v>
      </c>
      <c r="M174" s="132">
        <f t="shared" si="160"/>
        <v>0</v>
      </c>
      <c r="N174" s="132">
        <f t="shared" si="160"/>
        <v>0</v>
      </c>
      <c r="O174" s="150">
        <f>SUM(O175:O177)</f>
        <v>0</v>
      </c>
      <c r="P174" s="146"/>
    </row>
    <row r="175" spans="1:16" ht="24" hidden="1" x14ac:dyDescent="0.25">
      <c r="A175" s="43">
        <v>3261</v>
      </c>
      <c r="B175" s="69" t="s">
        <v>184</v>
      </c>
      <c r="C175" s="70">
        <f t="shared" si="96"/>
        <v>0</v>
      </c>
      <c r="D175" s="72"/>
      <c r="E175" s="72"/>
      <c r="F175" s="72">
        <f t="shared" ref="F175:F177" si="161">D175+E175</f>
        <v>0</v>
      </c>
      <c r="G175" s="72"/>
      <c r="H175" s="72"/>
      <c r="I175" s="72">
        <f t="shared" ref="I175:I177" si="162">G175+H175</f>
        <v>0</v>
      </c>
      <c r="J175" s="72"/>
      <c r="K175" s="72"/>
      <c r="L175" s="72">
        <f t="shared" ref="L175:L177" si="163">J175+K175</f>
        <v>0</v>
      </c>
      <c r="M175" s="72"/>
      <c r="N175" s="72"/>
      <c r="O175" s="136">
        <f t="shared" ref="O175:O177" si="164">M175+N175</f>
        <v>0</v>
      </c>
      <c r="P175" s="137"/>
    </row>
    <row r="176" spans="1:16" ht="36" hidden="1" x14ac:dyDescent="0.25">
      <c r="A176" s="43">
        <v>3262</v>
      </c>
      <c r="B176" s="69" t="s">
        <v>185</v>
      </c>
      <c r="C176" s="70">
        <f t="shared" si="96"/>
        <v>0</v>
      </c>
      <c r="D176" s="72"/>
      <c r="E176" s="72"/>
      <c r="F176" s="72">
        <f t="shared" si="161"/>
        <v>0</v>
      </c>
      <c r="G176" s="72"/>
      <c r="H176" s="72"/>
      <c r="I176" s="72">
        <f t="shared" si="162"/>
        <v>0</v>
      </c>
      <c r="J176" s="72"/>
      <c r="K176" s="72"/>
      <c r="L176" s="72">
        <f t="shared" si="163"/>
        <v>0</v>
      </c>
      <c r="M176" s="72"/>
      <c r="N176" s="72"/>
      <c r="O176" s="136">
        <f t="shared" si="164"/>
        <v>0</v>
      </c>
      <c r="P176" s="137"/>
    </row>
    <row r="177" spans="1:16" ht="24" hidden="1" x14ac:dyDescent="0.25">
      <c r="A177" s="43">
        <v>3263</v>
      </c>
      <c r="B177" s="69" t="s">
        <v>186</v>
      </c>
      <c r="C177" s="70">
        <f t="shared" ref="C177:C240" si="165">SUM(F177,I177,L177,O177)</f>
        <v>0</v>
      </c>
      <c r="D177" s="72"/>
      <c r="E177" s="72"/>
      <c r="F177" s="72">
        <f t="shared" si="161"/>
        <v>0</v>
      </c>
      <c r="G177" s="72"/>
      <c r="H177" s="72"/>
      <c r="I177" s="72">
        <f t="shared" si="162"/>
        <v>0</v>
      </c>
      <c r="J177" s="72"/>
      <c r="K177" s="72"/>
      <c r="L177" s="72">
        <f t="shared" si="163"/>
        <v>0</v>
      </c>
      <c r="M177" s="72"/>
      <c r="N177" s="72"/>
      <c r="O177" s="136">
        <f t="shared" si="164"/>
        <v>0</v>
      </c>
      <c r="P177" s="137"/>
    </row>
    <row r="178" spans="1:16" ht="84" hidden="1" x14ac:dyDescent="0.25">
      <c r="A178" s="477">
        <v>3290</v>
      </c>
      <c r="B178" s="63" t="s">
        <v>187</v>
      </c>
      <c r="C178" s="160">
        <f t="shared" si="165"/>
        <v>0</v>
      </c>
      <c r="D178" s="132">
        <f t="shared" ref="D178:E178" si="166">SUM(D179:D182)</f>
        <v>0</v>
      </c>
      <c r="E178" s="132">
        <f t="shared" si="166"/>
        <v>0</v>
      </c>
      <c r="F178" s="132">
        <f>SUM(F179:F182)</f>
        <v>0</v>
      </c>
      <c r="G178" s="132">
        <f t="shared" ref="G178:O178" si="167">SUM(G179:G182)</f>
        <v>0</v>
      </c>
      <c r="H178" s="132">
        <f t="shared" si="167"/>
        <v>0</v>
      </c>
      <c r="I178" s="132">
        <f t="shared" si="167"/>
        <v>0</v>
      </c>
      <c r="J178" s="132">
        <f t="shared" si="167"/>
        <v>0</v>
      </c>
      <c r="K178" s="132">
        <f t="shared" si="167"/>
        <v>0</v>
      </c>
      <c r="L178" s="132">
        <f t="shared" si="167"/>
        <v>0</v>
      </c>
      <c r="M178" s="132">
        <f t="shared" si="167"/>
        <v>0</v>
      </c>
      <c r="N178" s="132">
        <f t="shared" si="167"/>
        <v>0</v>
      </c>
      <c r="O178" s="161">
        <f t="shared" si="167"/>
        <v>0</v>
      </c>
      <c r="P178" s="162"/>
    </row>
    <row r="179" spans="1:16" ht="72" hidden="1" x14ac:dyDescent="0.25">
      <c r="A179" s="43">
        <v>3291</v>
      </c>
      <c r="B179" s="69" t="s">
        <v>188</v>
      </c>
      <c r="C179" s="70">
        <f t="shared" si="165"/>
        <v>0</v>
      </c>
      <c r="D179" s="72"/>
      <c r="E179" s="72"/>
      <c r="F179" s="72">
        <f t="shared" ref="F179:F182" si="168">D179+E179</f>
        <v>0</v>
      </c>
      <c r="G179" s="72"/>
      <c r="H179" s="72"/>
      <c r="I179" s="72">
        <f t="shared" ref="I179:I182" si="169">G179+H179</f>
        <v>0</v>
      </c>
      <c r="J179" s="72"/>
      <c r="K179" s="72"/>
      <c r="L179" s="72">
        <f t="shared" ref="L179:L182" si="170">J179+K179</f>
        <v>0</v>
      </c>
      <c r="M179" s="72"/>
      <c r="N179" s="72"/>
      <c r="O179" s="136">
        <f t="shared" ref="O179:O182" si="171">M179+N179</f>
        <v>0</v>
      </c>
      <c r="P179" s="137"/>
    </row>
    <row r="180" spans="1:16" ht="72" hidden="1" x14ac:dyDescent="0.25">
      <c r="A180" s="43">
        <v>3292</v>
      </c>
      <c r="B180" s="69" t="s">
        <v>189</v>
      </c>
      <c r="C180" s="70">
        <f t="shared" si="165"/>
        <v>0</v>
      </c>
      <c r="D180" s="72"/>
      <c r="E180" s="72"/>
      <c r="F180" s="72">
        <f t="shared" si="168"/>
        <v>0</v>
      </c>
      <c r="G180" s="72"/>
      <c r="H180" s="72"/>
      <c r="I180" s="72">
        <f t="shared" si="169"/>
        <v>0</v>
      </c>
      <c r="J180" s="72"/>
      <c r="K180" s="72"/>
      <c r="L180" s="72">
        <f t="shared" si="170"/>
        <v>0</v>
      </c>
      <c r="M180" s="72"/>
      <c r="N180" s="72"/>
      <c r="O180" s="136">
        <f t="shared" si="171"/>
        <v>0</v>
      </c>
      <c r="P180" s="137"/>
    </row>
    <row r="181" spans="1:16" ht="72" hidden="1" x14ac:dyDescent="0.25">
      <c r="A181" s="43">
        <v>3293</v>
      </c>
      <c r="B181" s="69" t="s">
        <v>190</v>
      </c>
      <c r="C181" s="70">
        <f t="shared" si="165"/>
        <v>0</v>
      </c>
      <c r="D181" s="72"/>
      <c r="E181" s="72"/>
      <c r="F181" s="72">
        <f t="shared" si="168"/>
        <v>0</v>
      </c>
      <c r="G181" s="72"/>
      <c r="H181" s="72"/>
      <c r="I181" s="72">
        <f t="shared" si="169"/>
        <v>0</v>
      </c>
      <c r="J181" s="72"/>
      <c r="K181" s="72"/>
      <c r="L181" s="72">
        <f t="shared" si="170"/>
        <v>0</v>
      </c>
      <c r="M181" s="72"/>
      <c r="N181" s="72"/>
      <c r="O181" s="136">
        <f t="shared" si="171"/>
        <v>0</v>
      </c>
      <c r="P181" s="137"/>
    </row>
    <row r="182" spans="1:16" ht="60" hidden="1" x14ac:dyDescent="0.25">
      <c r="A182" s="163">
        <v>3294</v>
      </c>
      <c r="B182" s="69" t="s">
        <v>191</v>
      </c>
      <c r="C182" s="160">
        <f t="shared" si="165"/>
        <v>0</v>
      </c>
      <c r="D182" s="164"/>
      <c r="E182" s="164"/>
      <c r="F182" s="164">
        <f t="shared" si="168"/>
        <v>0</v>
      </c>
      <c r="G182" s="164"/>
      <c r="H182" s="164"/>
      <c r="I182" s="164">
        <f t="shared" si="169"/>
        <v>0</v>
      </c>
      <c r="J182" s="164"/>
      <c r="K182" s="164"/>
      <c r="L182" s="164">
        <f t="shared" si="170"/>
        <v>0</v>
      </c>
      <c r="M182" s="164"/>
      <c r="N182" s="164"/>
      <c r="O182" s="165">
        <f t="shared" si="171"/>
        <v>0</v>
      </c>
      <c r="P182" s="166"/>
    </row>
    <row r="183" spans="1:16" ht="48" hidden="1" x14ac:dyDescent="0.25">
      <c r="A183" s="84">
        <v>3300</v>
      </c>
      <c r="B183" s="158" t="s">
        <v>192</v>
      </c>
      <c r="C183" s="167">
        <f t="shared" si="165"/>
        <v>0</v>
      </c>
      <c r="D183" s="168">
        <f t="shared" ref="D183:E183" si="172">SUM(D184:D185)</f>
        <v>0</v>
      </c>
      <c r="E183" s="168">
        <f t="shared" si="172"/>
        <v>0</v>
      </c>
      <c r="F183" s="168">
        <f>SUM(F184:F185)</f>
        <v>0</v>
      </c>
      <c r="G183" s="168">
        <f t="shared" ref="G183:O183" si="173">SUM(G184:G185)</f>
        <v>0</v>
      </c>
      <c r="H183" s="168">
        <f t="shared" si="173"/>
        <v>0</v>
      </c>
      <c r="I183" s="168">
        <f t="shared" si="173"/>
        <v>0</v>
      </c>
      <c r="J183" s="168">
        <f t="shared" si="173"/>
        <v>0</v>
      </c>
      <c r="K183" s="168">
        <f t="shared" si="173"/>
        <v>0</v>
      </c>
      <c r="L183" s="168">
        <f t="shared" si="173"/>
        <v>0</v>
      </c>
      <c r="M183" s="168">
        <f t="shared" si="173"/>
        <v>0</v>
      </c>
      <c r="N183" s="168">
        <f t="shared" si="173"/>
        <v>0</v>
      </c>
      <c r="O183" s="159">
        <f t="shared" si="173"/>
        <v>0</v>
      </c>
      <c r="P183" s="128"/>
    </row>
    <row r="184" spans="1:16" ht="48" hidden="1" x14ac:dyDescent="0.25">
      <c r="A184" s="92">
        <v>3310</v>
      </c>
      <c r="B184" s="93" t="s">
        <v>193</v>
      </c>
      <c r="C184" s="99">
        <f t="shared" si="165"/>
        <v>0</v>
      </c>
      <c r="D184" s="141"/>
      <c r="E184" s="141"/>
      <c r="F184" s="141">
        <f t="shared" ref="F184:F185" si="174">D184+E184</f>
        <v>0</v>
      </c>
      <c r="G184" s="141"/>
      <c r="H184" s="141"/>
      <c r="I184" s="141">
        <f t="shared" ref="I184:I185" si="175">G184+H184</f>
        <v>0</v>
      </c>
      <c r="J184" s="141"/>
      <c r="K184" s="141"/>
      <c r="L184" s="141">
        <f t="shared" ref="L184:L185" si="176">J184+K184</f>
        <v>0</v>
      </c>
      <c r="M184" s="141"/>
      <c r="N184" s="141"/>
      <c r="O184" s="142">
        <f t="shared" ref="O184:O185" si="177">M184+N184</f>
        <v>0</v>
      </c>
      <c r="P184" s="143"/>
    </row>
    <row r="185" spans="1:16" ht="60" hidden="1" x14ac:dyDescent="0.25">
      <c r="A185" s="37">
        <v>3320</v>
      </c>
      <c r="B185" s="63" t="s">
        <v>194</v>
      </c>
      <c r="C185" s="64">
        <f t="shared" si="165"/>
        <v>0</v>
      </c>
      <c r="D185" s="66"/>
      <c r="E185" s="66"/>
      <c r="F185" s="66">
        <f t="shared" si="174"/>
        <v>0</v>
      </c>
      <c r="G185" s="66"/>
      <c r="H185" s="66"/>
      <c r="I185" s="66">
        <f t="shared" si="175"/>
        <v>0</v>
      </c>
      <c r="J185" s="66"/>
      <c r="K185" s="66"/>
      <c r="L185" s="66">
        <f t="shared" si="176"/>
        <v>0</v>
      </c>
      <c r="M185" s="66"/>
      <c r="N185" s="66"/>
      <c r="O185" s="133">
        <f t="shared" si="177"/>
        <v>0</v>
      </c>
      <c r="P185" s="134"/>
    </row>
    <row r="186" spans="1:16" hidden="1" x14ac:dyDescent="0.25">
      <c r="A186" s="169">
        <v>4000</v>
      </c>
      <c r="B186" s="123" t="s">
        <v>195</v>
      </c>
      <c r="C186" s="124">
        <f t="shared" si="165"/>
        <v>0</v>
      </c>
      <c r="D186" s="125">
        <f t="shared" ref="D186:E186" si="178">SUM(D187,D190)</f>
        <v>0</v>
      </c>
      <c r="E186" s="125">
        <f t="shared" si="178"/>
        <v>0</v>
      </c>
      <c r="F186" s="125">
        <f>SUM(F187,F190)</f>
        <v>0</v>
      </c>
      <c r="G186" s="125">
        <f t="shared" ref="G186:N186" si="179">SUM(G187,G190)</f>
        <v>0</v>
      </c>
      <c r="H186" s="125">
        <f t="shared" si="179"/>
        <v>0</v>
      </c>
      <c r="I186" s="125">
        <f t="shared" si="179"/>
        <v>0</v>
      </c>
      <c r="J186" s="125">
        <f t="shared" si="179"/>
        <v>0</v>
      </c>
      <c r="K186" s="125">
        <f t="shared" si="179"/>
        <v>0</v>
      </c>
      <c r="L186" s="125">
        <f t="shared" si="179"/>
        <v>0</v>
      </c>
      <c r="M186" s="125">
        <f t="shared" si="179"/>
        <v>0</v>
      </c>
      <c r="N186" s="125">
        <f t="shared" si="179"/>
        <v>0</v>
      </c>
      <c r="O186" s="157">
        <f>SUM(O187,O190)</f>
        <v>0</v>
      </c>
      <c r="P186" s="126"/>
    </row>
    <row r="187" spans="1:16" ht="24" hidden="1" x14ac:dyDescent="0.25">
      <c r="A187" s="170">
        <v>4200</v>
      </c>
      <c r="B187" s="127" t="s">
        <v>196</v>
      </c>
      <c r="C187" s="56">
        <f t="shared" si="165"/>
        <v>0</v>
      </c>
      <c r="D187" s="57">
        <f t="shared" ref="D187:E187" si="180">SUM(D188,D189)</f>
        <v>0</v>
      </c>
      <c r="E187" s="57">
        <f t="shared" si="180"/>
        <v>0</v>
      </c>
      <c r="F187" s="57">
        <f>SUM(F188,F189)</f>
        <v>0</v>
      </c>
      <c r="G187" s="57">
        <f t="shared" ref="G187:N187" si="181">SUM(G188,G189)</f>
        <v>0</v>
      </c>
      <c r="H187" s="57">
        <f t="shared" si="181"/>
        <v>0</v>
      </c>
      <c r="I187" s="57">
        <f t="shared" si="181"/>
        <v>0</v>
      </c>
      <c r="J187" s="57">
        <f t="shared" si="181"/>
        <v>0</v>
      </c>
      <c r="K187" s="57">
        <f t="shared" si="181"/>
        <v>0</v>
      </c>
      <c r="L187" s="57">
        <f t="shared" si="181"/>
        <v>0</v>
      </c>
      <c r="M187" s="57">
        <f t="shared" si="181"/>
        <v>0</v>
      </c>
      <c r="N187" s="57">
        <f t="shared" si="181"/>
        <v>0</v>
      </c>
      <c r="O187" s="144">
        <f>SUM(O188,O189)</f>
        <v>0</v>
      </c>
      <c r="P187" s="145"/>
    </row>
    <row r="188" spans="1:16" ht="36" hidden="1" x14ac:dyDescent="0.25">
      <c r="A188" s="477">
        <v>4240</v>
      </c>
      <c r="B188" s="63" t="s">
        <v>197</v>
      </c>
      <c r="C188" s="64">
        <f t="shared" si="165"/>
        <v>0</v>
      </c>
      <c r="D188" s="66"/>
      <c r="E188" s="66"/>
      <c r="F188" s="66">
        <f t="shared" ref="F188:F189" si="182">D188+E188</f>
        <v>0</v>
      </c>
      <c r="G188" s="66"/>
      <c r="H188" s="66"/>
      <c r="I188" s="66">
        <f t="shared" ref="I188:I189" si="183">G188+H188</f>
        <v>0</v>
      </c>
      <c r="J188" s="66"/>
      <c r="K188" s="66"/>
      <c r="L188" s="66">
        <f t="shared" ref="L188:L189" si="184">J188+K188</f>
        <v>0</v>
      </c>
      <c r="M188" s="66"/>
      <c r="N188" s="66"/>
      <c r="O188" s="133">
        <f t="shared" ref="O188:O189" si="185">M188+N188</f>
        <v>0</v>
      </c>
      <c r="P188" s="134"/>
    </row>
    <row r="189" spans="1:16" ht="24" hidden="1" x14ac:dyDescent="0.25">
      <c r="A189" s="138">
        <v>4250</v>
      </c>
      <c r="B189" s="69" t="s">
        <v>198</v>
      </c>
      <c r="C189" s="70">
        <f t="shared" si="165"/>
        <v>0</v>
      </c>
      <c r="D189" s="72"/>
      <c r="E189" s="72"/>
      <c r="F189" s="72">
        <f t="shared" si="182"/>
        <v>0</v>
      </c>
      <c r="G189" s="72"/>
      <c r="H189" s="72"/>
      <c r="I189" s="72">
        <f t="shared" si="183"/>
        <v>0</v>
      </c>
      <c r="J189" s="72"/>
      <c r="K189" s="72"/>
      <c r="L189" s="72">
        <f t="shared" si="184"/>
        <v>0</v>
      </c>
      <c r="M189" s="72"/>
      <c r="N189" s="72"/>
      <c r="O189" s="136">
        <f t="shared" si="185"/>
        <v>0</v>
      </c>
      <c r="P189" s="137"/>
    </row>
    <row r="190" spans="1:16" hidden="1" x14ac:dyDescent="0.25">
      <c r="A190" s="55">
        <v>4300</v>
      </c>
      <c r="B190" s="127" t="s">
        <v>199</v>
      </c>
      <c r="C190" s="56">
        <f t="shared" si="165"/>
        <v>0</v>
      </c>
      <c r="D190" s="57">
        <f t="shared" ref="D190:E190" si="186">SUM(D191)</f>
        <v>0</v>
      </c>
      <c r="E190" s="57">
        <f t="shared" si="186"/>
        <v>0</v>
      </c>
      <c r="F190" s="57">
        <f>SUM(F191)</f>
        <v>0</v>
      </c>
      <c r="G190" s="57">
        <f t="shared" ref="G190:N190" si="187">SUM(G191)</f>
        <v>0</v>
      </c>
      <c r="H190" s="57">
        <f t="shared" si="187"/>
        <v>0</v>
      </c>
      <c r="I190" s="57">
        <f t="shared" si="187"/>
        <v>0</v>
      </c>
      <c r="J190" s="57">
        <f t="shared" si="187"/>
        <v>0</v>
      </c>
      <c r="K190" s="57">
        <f t="shared" si="187"/>
        <v>0</v>
      </c>
      <c r="L190" s="57">
        <f t="shared" si="187"/>
        <v>0</v>
      </c>
      <c r="M190" s="57">
        <f t="shared" si="187"/>
        <v>0</v>
      </c>
      <c r="N190" s="57">
        <f t="shared" si="187"/>
        <v>0</v>
      </c>
      <c r="O190" s="144">
        <f>SUM(O191)</f>
        <v>0</v>
      </c>
      <c r="P190" s="145"/>
    </row>
    <row r="191" spans="1:16" ht="24" hidden="1" x14ac:dyDescent="0.25">
      <c r="A191" s="477">
        <v>4310</v>
      </c>
      <c r="B191" s="63" t="s">
        <v>200</v>
      </c>
      <c r="C191" s="64">
        <f t="shared" si="165"/>
        <v>0</v>
      </c>
      <c r="D191" s="132">
        <f t="shared" ref="D191:E191" si="188">SUM(D192:D192)</f>
        <v>0</v>
      </c>
      <c r="E191" s="132">
        <f t="shared" si="188"/>
        <v>0</v>
      </c>
      <c r="F191" s="132">
        <f>SUM(F192:F192)</f>
        <v>0</v>
      </c>
      <c r="G191" s="132">
        <f t="shared" ref="G191:N191" si="189">SUM(G192:G192)</f>
        <v>0</v>
      </c>
      <c r="H191" s="132">
        <f t="shared" si="189"/>
        <v>0</v>
      </c>
      <c r="I191" s="132">
        <f t="shared" si="189"/>
        <v>0</v>
      </c>
      <c r="J191" s="132">
        <f t="shared" si="189"/>
        <v>0</v>
      </c>
      <c r="K191" s="132">
        <f t="shared" si="189"/>
        <v>0</v>
      </c>
      <c r="L191" s="132">
        <f t="shared" si="189"/>
        <v>0</v>
      </c>
      <c r="M191" s="132">
        <f t="shared" si="189"/>
        <v>0</v>
      </c>
      <c r="N191" s="132">
        <f t="shared" si="189"/>
        <v>0</v>
      </c>
      <c r="O191" s="150">
        <f>SUM(O192:O192)</f>
        <v>0</v>
      </c>
      <c r="P191" s="146"/>
    </row>
    <row r="192" spans="1:16" ht="36" hidden="1" x14ac:dyDescent="0.25">
      <c r="A192" s="43">
        <v>4311</v>
      </c>
      <c r="B192" s="69" t="s">
        <v>201</v>
      </c>
      <c r="C192" s="70">
        <f t="shared" si="165"/>
        <v>0</v>
      </c>
      <c r="D192" s="72"/>
      <c r="E192" s="72"/>
      <c r="F192" s="72">
        <f>D192+E192</f>
        <v>0</v>
      </c>
      <c r="G192" s="72"/>
      <c r="H192" s="72"/>
      <c r="I192" s="72">
        <f>G192+H192</f>
        <v>0</v>
      </c>
      <c r="J192" s="72"/>
      <c r="K192" s="72"/>
      <c r="L192" s="72">
        <f>J192+K192</f>
        <v>0</v>
      </c>
      <c r="M192" s="72"/>
      <c r="N192" s="72"/>
      <c r="O192" s="136">
        <f>M192+N192</f>
        <v>0</v>
      </c>
      <c r="P192" s="137"/>
    </row>
    <row r="193" spans="1:16" s="25" customFormat="1" ht="24" hidden="1" x14ac:dyDescent="0.25">
      <c r="A193" s="171"/>
      <c r="B193" s="20" t="s">
        <v>202</v>
      </c>
      <c r="C193" s="120">
        <f t="shared" si="165"/>
        <v>0</v>
      </c>
      <c r="D193" s="121">
        <f t="shared" ref="D193:E193" si="190">SUM(D194,D229,D268)</f>
        <v>0</v>
      </c>
      <c r="E193" s="121">
        <f t="shared" si="190"/>
        <v>0</v>
      </c>
      <c r="F193" s="121">
        <f>SUM(F194,F229,F268)</f>
        <v>0</v>
      </c>
      <c r="G193" s="121">
        <f t="shared" ref="G193:N193" si="191">SUM(G194,G229,G268)</f>
        <v>0</v>
      </c>
      <c r="H193" s="121">
        <f t="shared" si="191"/>
        <v>0</v>
      </c>
      <c r="I193" s="121">
        <f t="shared" si="191"/>
        <v>0</v>
      </c>
      <c r="J193" s="121">
        <f t="shared" si="191"/>
        <v>0</v>
      </c>
      <c r="K193" s="121">
        <f t="shared" si="191"/>
        <v>0</v>
      </c>
      <c r="L193" s="121">
        <f t="shared" si="191"/>
        <v>0</v>
      </c>
      <c r="M193" s="121">
        <f t="shared" si="191"/>
        <v>0</v>
      </c>
      <c r="N193" s="121">
        <f t="shared" si="191"/>
        <v>0</v>
      </c>
      <c r="O193" s="172">
        <f>SUM(O194,O229,O268)</f>
        <v>0</v>
      </c>
      <c r="P193" s="173"/>
    </row>
    <row r="194" spans="1:16" hidden="1" x14ac:dyDescent="0.25">
      <c r="A194" s="123">
        <v>5000</v>
      </c>
      <c r="B194" s="123" t="s">
        <v>203</v>
      </c>
      <c r="C194" s="124">
        <f t="shared" si="165"/>
        <v>0</v>
      </c>
      <c r="D194" s="125">
        <f t="shared" ref="D194:E194" si="192">D195+D203</f>
        <v>0</v>
      </c>
      <c r="E194" s="125">
        <f t="shared" si="192"/>
        <v>0</v>
      </c>
      <c r="F194" s="125">
        <f>F195+F203</f>
        <v>0</v>
      </c>
      <c r="G194" s="125">
        <f t="shared" ref="G194:N194" si="193">G195+G203</f>
        <v>0</v>
      </c>
      <c r="H194" s="125">
        <f t="shared" si="193"/>
        <v>0</v>
      </c>
      <c r="I194" s="125">
        <f t="shared" si="193"/>
        <v>0</v>
      </c>
      <c r="J194" s="125">
        <f t="shared" si="193"/>
        <v>0</v>
      </c>
      <c r="K194" s="125">
        <f t="shared" si="193"/>
        <v>0</v>
      </c>
      <c r="L194" s="125">
        <f t="shared" si="193"/>
        <v>0</v>
      </c>
      <c r="M194" s="125">
        <f t="shared" si="193"/>
        <v>0</v>
      </c>
      <c r="N194" s="125">
        <f t="shared" si="193"/>
        <v>0</v>
      </c>
      <c r="O194" s="157">
        <f>O195+O203</f>
        <v>0</v>
      </c>
      <c r="P194" s="126"/>
    </row>
    <row r="195" spans="1:16" hidden="1" x14ac:dyDescent="0.25">
      <c r="A195" s="55">
        <v>5100</v>
      </c>
      <c r="B195" s="127" t="s">
        <v>204</v>
      </c>
      <c r="C195" s="56">
        <f t="shared" si="165"/>
        <v>0</v>
      </c>
      <c r="D195" s="57">
        <f t="shared" ref="D195:E195" si="194">D196+D197+D200+D201+D202</f>
        <v>0</v>
      </c>
      <c r="E195" s="57">
        <f t="shared" si="194"/>
        <v>0</v>
      </c>
      <c r="F195" s="57">
        <f>F196+F197+F200+F201+F202</f>
        <v>0</v>
      </c>
      <c r="G195" s="57">
        <f t="shared" ref="G195:N195" si="195">G196+G197+G200+G201+G202</f>
        <v>0</v>
      </c>
      <c r="H195" s="57">
        <f t="shared" si="195"/>
        <v>0</v>
      </c>
      <c r="I195" s="57">
        <f t="shared" si="195"/>
        <v>0</v>
      </c>
      <c r="J195" s="57">
        <f t="shared" si="195"/>
        <v>0</v>
      </c>
      <c r="K195" s="57">
        <f t="shared" si="195"/>
        <v>0</v>
      </c>
      <c r="L195" s="57">
        <f t="shared" si="195"/>
        <v>0</v>
      </c>
      <c r="M195" s="57">
        <f t="shared" si="195"/>
        <v>0</v>
      </c>
      <c r="N195" s="57">
        <f t="shared" si="195"/>
        <v>0</v>
      </c>
      <c r="O195" s="144">
        <f>O196+O197+O200+O201+O202</f>
        <v>0</v>
      </c>
      <c r="P195" s="145"/>
    </row>
    <row r="196" spans="1:16" hidden="1" x14ac:dyDescent="0.25">
      <c r="A196" s="477">
        <v>5110</v>
      </c>
      <c r="B196" s="63" t="s">
        <v>205</v>
      </c>
      <c r="C196" s="64">
        <f t="shared" si="165"/>
        <v>0</v>
      </c>
      <c r="D196" s="66"/>
      <c r="E196" s="66"/>
      <c r="F196" s="66">
        <f>D196+E196</f>
        <v>0</v>
      </c>
      <c r="G196" s="66"/>
      <c r="H196" s="66"/>
      <c r="I196" s="66">
        <f>G196+H196</f>
        <v>0</v>
      </c>
      <c r="J196" s="66"/>
      <c r="K196" s="66"/>
      <c r="L196" s="66">
        <f>J196+K196</f>
        <v>0</v>
      </c>
      <c r="M196" s="66"/>
      <c r="N196" s="66"/>
      <c r="O196" s="133">
        <f>M196+N196</f>
        <v>0</v>
      </c>
      <c r="P196" s="134"/>
    </row>
    <row r="197" spans="1:16" ht="24" hidden="1" x14ac:dyDescent="0.25">
      <c r="A197" s="138">
        <v>5120</v>
      </c>
      <c r="B197" s="69" t="s">
        <v>206</v>
      </c>
      <c r="C197" s="70">
        <f t="shared" si="165"/>
        <v>0</v>
      </c>
      <c r="D197" s="135">
        <f t="shared" ref="D197:E197" si="196">D198+D199</f>
        <v>0</v>
      </c>
      <c r="E197" s="135">
        <f t="shared" si="196"/>
        <v>0</v>
      </c>
      <c r="F197" s="135">
        <f>F198+F199</f>
        <v>0</v>
      </c>
      <c r="G197" s="135">
        <f t="shared" ref="G197:O197" si="197">G198+G199</f>
        <v>0</v>
      </c>
      <c r="H197" s="135">
        <f t="shared" si="197"/>
        <v>0</v>
      </c>
      <c r="I197" s="135">
        <f t="shared" si="197"/>
        <v>0</v>
      </c>
      <c r="J197" s="135">
        <f t="shared" si="197"/>
        <v>0</v>
      </c>
      <c r="K197" s="135">
        <f t="shared" si="197"/>
        <v>0</v>
      </c>
      <c r="L197" s="135">
        <f t="shared" si="197"/>
        <v>0</v>
      </c>
      <c r="M197" s="135">
        <f t="shared" si="197"/>
        <v>0</v>
      </c>
      <c r="N197" s="135">
        <f t="shared" si="197"/>
        <v>0</v>
      </c>
      <c r="O197" s="135">
        <f t="shared" si="197"/>
        <v>0</v>
      </c>
      <c r="P197" s="140"/>
    </row>
    <row r="198" spans="1:16" hidden="1" x14ac:dyDescent="0.25">
      <c r="A198" s="43">
        <v>5121</v>
      </c>
      <c r="B198" s="69" t="s">
        <v>207</v>
      </c>
      <c r="C198" s="70">
        <f t="shared" si="165"/>
        <v>0</v>
      </c>
      <c r="D198" s="72"/>
      <c r="E198" s="72"/>
      <c r="F198" s="72">
        <f t="shared" ref="F198:F202" si="198">D198+E198</f>
        <v>0</v>
      </c>
      <c r="G198" s="72"/>
      <c r="H198" s="72"/>
      <c r="I198" s="72">
        <f t="shared" ref="I198:I202" si="199">G198+H198</f>
        <v>0</v>
      </c>
      <c r="J198" s="72"/>
      <c r="K198" s="72"/>
      <c r="L198" s="72">
        <f t="shared" ref="L198:L202" si="200">J198+K198</f>
        <v>0</v>
      </c>
      <c r="M198" s="72"/>
      <c r="N198" s="72"/>
      <c r="O198" s="136">
        <f t="shared" ref="O198:O202" si="201">M198+N198</f>
        <v>0</v>
      </c>
      <c r="P198" s="137"/>
    </row>
    <row r="199" spans="1:16" ht="24" hidden="1" x14ac:dyDescent="0.25">
      <c r="A199" s="43">
        <v>5129</v>
      </c>
      <c r="B199" s="69" t="s">
        <v>208</v>
      </c>
      <c r="C199" s="70">
        <f t="shared" si="165"/>
        <v>0</v>
      </c>
      <c r="D199" s="72"/>
      <c r="E199" s="72"/>
      <c r="F199" s="72">
        <f t="shared" si="198"/>
        <v>0</v>
      </c>
      <c r="G199" s="72"/>
      <c r="H199" s="72"/>
      <c r="I199" s="72">
        <f t="shared" si="199"/>
        <v>0</v>
      </c>
      <c r="J199" s="72"/>
      <c r="K199" s="72"/>
      <c r="L199" s="72">
        <f t="shared" si="200"/>
        <v>0</v>
      </c>
      <c r="M199" s="72"/>
      <c r="N199" s="72"/>
      <c r="O199" s="136">
        <f t="shared" si="201"/>
        <v>0</v>
      </c>
      <c r="P199" s="137"/>
    </row>
    <row r="200" spans="1:16" hidden="1" x14ac:dyDescent="0.25">
      <c r="A200" s="138">
        <v>5130</v>
      </c>
      <c r="B200" s="69" t="s">
        <v>209</v>
      </c>
      <c r="C200" s="70">
        <f t="shared" si="165"/>
        <v>0</v>
      </c>
      <c r="D200" s="72"/>
      <c r="E200" s="72"/>
      <c r="F200" s="72">
        <f t="shared" si="198"/>
        <v>0</v>
      </c>
      <c r="G200" s="72"/>
      <c r="H200" s="72"/>
      <c r="I200" s="72">
        <f t="shared" si="199"/>
        <v>0</v>
      </c>
      <c r="J200" s="72"/>
      <c r="K200" s="72"/>
      <c r="L200" s="72">
        <f t="shared" si="200"/>
        <v>0</v>
      </c>
      <c r="M200" s="72"/>
      <c r="N200" s="72"/>
      <c r="O200" s="136">
        <f t="shared" si="201"/>
        <v>0</v>
      </c>
      <c r="P200" s="137"/>
    </row>
    <row r="201" spans="1:16" hidden="1" x14ac:dyDescent="0.25">
      <c r="A201" s="138">
        <v>5140</v>
      </c>
      <c r="B201" s="69" t="s">
        <v>210</v>
      </c>
      <c r="C201" s="70">
        <f t="shared" si="165"/>
        <v>0</v>
      </c>
      <c r="D201" s="72"/>
      <c r="E201" s="72"/>
      <c r="F201" s="72">
        <f t="shared" si="198"/>
        <v>0</v>
      </c>
      <c r="G201" s="72"/>
      <c r="H201" s="72"/>
      <c r="I201" s="72">
        <f t="shared" si="199"/>
        <v>0</v>
      </c>
      <c r="J201" s="72"/>
      <c r="K201" s="72"/>
      <c r="L201" s="72">
        <f t="shared" si="200"/>
        <v>0</v>
      </c>
      <c r="M201" s="72"/>
      <c r="N201" s="72"/>
      <c r="O201" s="136">
        <f t="shared" si="201"/>
        <v>0</v>
      </c>
      <c r="P201" s="137"/>
    </row>
    <row r="202" spans="1:16" ht="24" hidden="1" x14ac:dyDescent="0.25">
      <c r="A202" s="138">
        <v>5170</v>
      </c>
      <c r="B202" s="69" t="s">
        <v>211</v>
      </c>
      <c r="C202" s="70">
        <f t="shared" si="165"/>
        <v>0</v>
      </c>
      <c r="D202" s="72"/>
      <c r="E202" s="72"/>
      <c r="F202" s="72">
        <f t="shared" si="198"/>
        <v>0</v>
      </c>
      <c r="G202" s="72"/>
      <c r="H202" s="72"/>
      <c r="I202" s="72">
        <f t="shared" si="199"/>
        <v>0</v>
      </c>
      <c r="J202" s="72"/>
      <c r="K202" s="72"/>
      <c r="L202" s="72">
        <f t="shared" si="200"/>
        <v>0</v>
      </c>
      <c r="M202" s="72"/>
      <c r="N202" s="72"/>
      <c r="O202" s="136">
        <f t="shared" si="201"/>
        <v>0</v>
      </c>
      <c r="P202" s="137"/>
    </row>
    <row r="203" spans="1:16" hidden="1" x14ac:dyDescent="0.25">
      <c r="A203" s="55">
        <v>5200</v>
      </c>
      <c r="B203" s="127" t="s">
        <v>212</v>
      </c>
      <c r="C203" s="56">
        <f t="shared" si="165"/>
        <v>0</v>
      </c>
      <c r="D203" s="57">
        <f t="shared" ref="D203:E203" si="202">D204+D214+D215+D224+D225+D226+D228</f>
        <v>0</v>
      </c>
      <c r="E203" s="57">
        <f t="shared" si="202"/>
        <v>0</v>
      </c>
      <c r="F203" s="57">
        <f>F204+F214+F215+F224+F225+F226+F228</f>
        <v>0</v>
      </c>
      <c r="G203" s="57">
        <f t="shared" ref="G203:O203" si="203">G204+G214+G215+G224+G225+G226+G228</f>
        <v>0</v>
      </c>
      <c r="H203" s="57">
        <f t="shared" si="203"/>
        <v>0</v>
      </c>
      <c r="I203" s="57">
        <f t="shared" si="203"/>
        <v>0</v>
      </c>
      <c r="J203" s="57">
        <f t="shared" si="203"/>
        <v>0</v>
      </c>
      <c r="K203" s="57">
        <f t="shared" si="203"/>
        <v>0</v>
      </c>
      <c r="L203" s="57">
        <f t="shared" si="203"/>
        <v>0</v>
      </c>
      <c r="M203" s="57">
        <f t="shared" si="203"/>
        <v>0</v>
      </c>
      <c r="N203" s="57">
        <f t="shared" si="203"/>
        <v>0</v>
      </c>
      <c r="O203" s="57">
        <f t="shared" si="203"/>
        <v>0</v>
      </c>
      <c r="P203" s="145"/>
    </row>
    <row r="204" spans="1:16" hidden="1" x14ac:dyDescent="0.25">
      <c r="A204" s="129">
        <v>5210</v>
      </c>
      <c r="B204" s="93" t="s">
        <v>213</v>
      </c>
      <c r="C204" s="99">
        <f t="shared" si="165"/>
        <v>0</v>
      </c>
      <c r="D204" s="100">
        <f>SUM(D205:D213)</f>
        <v>0</v>
      </c>
      <c r="E204" s="100">
        <f>SUM(E205:E213)</f>
        <v>0</v>
      </c>
      <c r="F204" s="100">
        <f t="shared" ref="F204:N204" si="204">SUM(F205:F213)</f>
        <v>0</v>
      </c>
      <c r="G204" s="100">
        <f t="shared" si="204"/>
        <v>0</v>
      </c>
      <c r="H204" s="100">
        <f t="shared" si="204"/>
        <v>0</v>
      </c>
      <c r="I204" s="100">
        <f t="shared" si="204"/>
        <v>0</v>
      </c>
      <c r="J204" s="100">
        <f t="shared" si="204"/>
        <v>0</v>
      </c>
      <c r="K204" s="100">
        <f t="shared" si="204"/>
        <v>0</v>
      </c>
      <c r="L204" s="100">
        <f t="shared" si="204"/>
        <v>0</v>
      </c>
      <c r="M204" s="100">
        <f t="shared" si="204"/>
        <v>0</v>
      </c>
      <c r="N204" s="100">
        <f t="shared" si="204"/>
        <v>0</v>
      </c>
      <c r="O204" s="130">
        <f>SUM(O205:O213)</f>
        <v>0</v>
      </c>
      <c r="P204" s="131"/>
    </row>
    <row r="205" spans="1:16" hidden="1" x14ac:dyDescent="0.25">
      <c r="A205" s="37">
        <v>5211</v>
      </c>
      <c r="B205" s="63" t="s">
        <v>214</v>
      </c>
      <c r="C205" s="64">
        <f t="shared" si="165"/>
        <v>0</v>
      </c>
      <c r="D205" s="66"/>
      <c r="E205" s="66"/>
      <c r="F205" s="66">
        <f t="shared" ref="F205:F214" si="205">D205+E205</f>
        <v>0</v>
      </c>
      <c r="G205" s="66"/>
      <c r="H205" s="66"/>
      <c r="I205" s="66">
        <f t="shared" ref="I205:I214" si="206">G205+H205</f>
        <v>0</v>
      </c>
      <c r="J205" s="66"/>
      <c r="K205" s="66"/>
      <c r="L205" s="66">
        <f t="shared" ref="L205:L214" si="207">J205+K205</f>
        <v>0</v>
      </c>
      <c r="M205" s="66"/>
      <c r="N205" s="66"/>
      <c r="O205" s="133">
        <f t="shared" ref="O205:O214" si="208">M205+N205</f>
        <v>0</v>
      </c>
      <c r="P205" s="134"/>
    </row>
    <row r="206" spans="1:16" hidden="1" x14ac:dyDescent="0.25">
      <c r="A206" s="43">
        <v>5212</v>
      </c>
      <c r="B206" s="69" t="s">
        <v>215</v>
      </c>
      <c r="C206" s="70">
        <f t="shared" si="165"/>
        <v>0</v>
      </c>
      <c r="D206" s="72"/>
      <c r="E206" s="72"/>
      <c r="F206" s="72">
        <f t="shared" si="205"/>
        <v>0</v>
      </c>
      <c r="G206" s="72"/>
      <c r="H206" s="72"/>
      <c r="I206" s="72">
        <f t="shared" si="206"/>
        <v>0</v>
      </c>
      <c r="J206" s="72"/>
      <c r="K206" s="72"/>
      <c r="L206" s="72">
        <f t="shared" si="207"/>
        <v>0</v>
      </c>
      <c r="M206" s="72"/>
      <c r="N206" s="72"/>
      <c r="O206" s="136">
        <f t="shared" si="208"/>
        <v>0</v>
      </c>
      <c r="P206" s="137"/>
    </row>
    <row r="207" spans="1:16" hidden="1" x14ac:dyDescent="0.25">
      <c r="A207" s="43">
        <v>5213</v>
      </c>
      <c r="B207" s="69" t="s">
        <v>216</v>
      </c>
      <c r="C207" s="70">
        <f t="shared" si="165"/>
        <v>0</v>
      </c>
      <c r="D207" s="72"/>
      <c r="E207" s="72"/>
      <c r="F207" s="72">
        <f t="shared" si="205"/>
        <v>0</v>
      </c>
      <c r="G207" s="72"/>
      <c r="H207" s="72"/>
      <c r="I207" s="72">
        <f t="shared" si="206"/>
        <v>0</v>
      </c>
      <c r="J207" s="72"/>
      <c r="K207" s="72"/>
      <c r="L207" s="72">
        <f t="shared" si="207"/>
        <v>0</v>
      </c>
      <c r="M207" s="72"/>
      <c r="N207" s="72"/>
      <c r="O207" s="136">
        <f t="shared" si="208"/>
        <v>0</v>
      </c>
      <c r="P207" s="137"/>
    </row>
    <row r="208" spans="1:16" hidden="1" x14ac:dyDescent="0.25">
      <c r="A208" s="43">
        <v>5214</v>
      </c>
      <c r="B208" s="69" t="s">
        <v>217</v>
      </c>
      <c r="C208" s="70">
        <f t="shared" si="165"/>
        <v>0</v>
      </c>
      <c r="D208" s="72"/>
      <c r="E208" s="72"/>
      <c r="F208" s="72">
        <f t="shared" si="205"/>
        <v>0</v>
      </c>
      <c r="G208" s="72"/>
      <c r="H208" s="72"/>
      <c r="I208" s="72">
        <f t="shared" si="206"/>
        <v>0</v>
      </c>
      <c r="J208" s="72"/>
      <c r="K208" s="72"/>
      <c r="L208" s="72">
        <f t="shared" si="207"/>
        <v>0</v>
      </c>
      <c r="M208" s="72"/>
      <c r="N208" s="72"/>
      <c r="O208" s="136">
        <f t="shared" si="208"/>
        <v>0</v>
      </c>
      <c r="P208" s="137"/>
    </row>
    <row r="209" spans="1:16" hidden="1" x14ac:dyDescent="0.25">
      <c r="A209" s="43">
        <v>5215</v>
      </c>
      <c r="B209" s="69" t="s">
        <v>218</v>
      </c>
      <c r="C209" s="70">
        <f t="shared" si="165"/>
        <v>0</v>
      </c>
      <c r="D209" s="72"/>
      <c r="E209" s="72"/>
      <c r="F209" s="72">
        <f t="shared" si="205"/>
        <v>0</v>
      </c>
      <c r="G209" s="72"/>
      <c r="H209" s="72"/>
      <c r="I209" s="72">
        <f t="shared" si="206"/>
        <v>0</v>
      </c>
      <c r="J209" s="72"/>
      <c r="K209" s="72"/>
      <c r="L209" s="72">
        <f t="shared" si="207"/>
        <v>0</v>
      </c>
      <c r="M209" s="72"/>
      <c r="N209" s="72"/>
      <c r="O209" s="136">
        <f t="shared" si="208"/>
        <v>0</v>
      </c>
      <c r="P209" s="137"/>
    </row>
    <row r="210" spans="1:16" ht="24" hidden="1" x14ac:dyDescent="0.25">
      <c r="A210" s="43">
        <v>5216</v>
      </c>
      <c r="B210" s="69" t="s">
        <v>219</v>
      </c>
      <c r="C210" s="70">
        <f t="shared" si="165"/>
        <v>0</v>
      </c>
      <c r="D210" s="72"/>
      <c r="E210" s="72"/>
      <c r="F210" s="72">
        <f t="shared" si="205"/>
        <v>0</v>
      </c>
      <c r="G210" s="72"/>
      <c r="H210" s="72"/>
      <c r="I210" s="72">
        <f t="shared" si="206"/>
        <v>0</v>
      </c>
      <c r="J210" s="72"/>
      <c r="K210" s="72"/>
      <c r="L210" s="72">
        <f t="shared" si="207"/>
        <v>0</v>
      </c>
      <c r="M210" s="72"/>
      <c r="N210" s="72"/>
      <c r="O210" s="136">
        <f t="shared" si="208"/>
        <v>0</v>
      </c>
      <c r="P210" s="137"/>
    </row>
    <row r="211" spans="1:16" hidden="1" x14ac:dyDescent="0.25">
      <c r="A211" s="43">
        <v>5217</v>
      </c>
      <c r="B211" s="69" t="s">
        <v>220</v>
      </c>
      <c r="C211" s="70">
        <f t="shared" si="165"/>
        <v>0</v>
      </c>
      <c r="D211" s="72"/>
      <c r="E211" s="72"/>
      <c r="F211" s="72">
        <f t="shared" si="205"/>
        <v>0</v>
      </c>
      <c r="G211" s="72"/>
      <c r="H211" s="72"/>
      <c r="I211" s="72">
        <f t="shared" si="206"/>
        <v>0</v>
      </c>
      <c r="J211" s="72"/>
      <c r="K211" s="72"/>
      <c r="L211" s="72">
        <f t="shared" si="207"/>
        <v>0</v>
      </c>
      <c r="M211" s="72"/>
      <c r="N211" s="72"/>
      <c r="O211" s="136">
        <f t="shared" si="208"/>
        <v>0</v>
      </c>
      <c r="P211" s="137"/>
    </row>
    <row r="212" spans="1:16" hidden="1" x14ac:dyDescent="0.25">
      <c r="A212" s="43">
        <v>5218</v>
      </c>
      <c r="B212" s="69" t="s">
        <v>221</v>
      </c>
      <c r="C212" s="70">
        <f t="shared" si="165"/>
        <v>0</v>
      </c>
      <c r="D212" s="72"/>
      <c r="E212" s="72"/>
      <c r="F212" s="72">
        <f t="shared" si="205"/>
        <v>0</v>
      </c>
      <c r="G212" s="72"/>
      <c r="H212" s="72"/>
      <c r="I212" s="72">
        <f t="shared" si="206"/>
        <v>0</v>
      </c>
      <c r="J212" s="72"/>
      <c r="K212" s="72"/>
      <c r="L212" s="72">
        <f t="shared" si="207"/>
        <v>0</v>
      </c>
      <c r="M212" s="72"/>
      <c r="N212" s="72"/>
      <c r="O212" s="136">
        <f t="shared" si="208"/>
        <v>0</v>
      </c>
      <c r="P212" s="137"/>
    </row>
    <row r="213" spans="1:16" hidden="1" x14ac:dyDescent="0.25">
      <c r="A213" s="43">
        <v>5219</v>
      </c>
      <c r="B213" s="69" t="s">
        <v>222</v>
      </c>
      <c r="C213" s="70">
        <f t="shared" si="165"/>
        <v>0</v>
      </c>
      <c r="D213" s="72"/>
      <c r="E213" s="72"/>
      <c r="F213" s="72">
        <f t="shared" si="205"/>
        <v>0</v>
      </c>
      <c r="G213" s="72"/>
      <c r="H213" s="72"/>
      <c r="I213" s="72">
        <f t="shared" si="206"/>
        <v>0</v>
      </c>
      <c r="J213" s="72"/>
      <c r="K213" s="72"/>
      <c r="L213" s="72">
        <f t="shared" si="207"/>
        <v>0</v>
      </c>
      <c r="M213" s="72"/>
      <c r="N213" s="72"/>
      <c r="O213" s="136">
        <f t="shared" si="208"/>
        <v>0</v>
      </c>
      <c r="P213" s="137"/>
    </row>
    <row r="214" spans="1:16" ht="13.5" hidden="1" customHeight="1" x14ac:dyDescent="0.25">
      <c r="A214" s="138">
        <v>5220</v>
      </c>
      <c r="B214" s="69" t="s">
        <v>223</v>
      </c>
      <c r="C214" s="70">
        <f t="shared" si="165"/>
        <v>0</v>
      </c>
      <c r="D214" s="72"/>
      <c r="E214" s="72"/>
      <c r="F214" s="72">
        <f t="shared" si="205"/>
        <v>0</v>
      </c>
      <c r="G214" s="72"/>
      <c r="H214" s="72"/>
      <c r="I214" s="72">
        <f t="shared" si="206"/>
        <v>0</v>
      </c>
      <c r="J214" s="72"/>
      <c r="K214" s="72"/>
      <c r="L214" s="72">
        <f t="shared" si="207"/>
        <v>0</v>
      </c>
      <c r="M214" s="72"/>
      <c r="N214" s="72"/>
      <c r="O214" s="136">
        <f t="shared" si="208"/>
        <v>0</v>
      </c>
      <c r="P214" s="137"/>
    </row>
    <row r="215" spans="1:16" hidden="1" x14ac:dyDescent="0.25">
      <c r="A215" s="138">
        <v>5230</v>
      </c>
      <c r="B215" s="69" t="s">
        <v>224</v>
      </c>
      <c r="C215" s="70">
        <f t="shared" si="165"/>
        <v>0</v>
      </c>
      <c r="D215" s="135">
        <f t="shared" ref="D215:E215" si="209">SUM(D216:D223)</f>
        <v>0</v>
      </c>
      <c r="E215" s="135">
        <f t="shared" si="209"/>
        <v>0</v>
      </c>
      <c r="F215" s="135">
        <f>SUM(F216:F223)</f>
        <v>0</v>
      </c>
      <c r="G215" s="135">
        <f t="shared" ref="G215:N215" si="210">SUM(G216:G223)</f>
        <v>0</v>
      </c>
      <c r="H215" s="135">
        <f t="shared" si="210"/>
        <v>0</v>
      </c>
      <c r="I215" s="135">
        <f t="shared" si="210"/>
        <v>0</v>
      </c>
      <c r="J215" s="135">
        <f t="shared" si="210"/>
        <v>0</v>
      </c>
      <c r="K215" s="135">
        <f t="shared" si="210"/>
        <v>0</v>
      </c>
      <c r="L215" s="135">
        <f t="shared" si="210"/>
        <v>0</v>
      </c>
      <c r="M215" s="135">
        <f t="shared" si="210"/>
        <v>0</v>
      </c>
      <c r="N215" s="135">
        <f t="shared" si="210"/>
        <v>0</v>
      </c>
      <c r="O215" s="139">
        <f>SUM(O216:O223)</f>
        <v>0</v>
      </c>
      <c r="P215" s="140"/>
    </row>
    <row r="216" spans="1:16" hidden="1" x14ac:dyDescent="0.25">
      <c r="A216" s="43">
        <v>5231</v>
      </c>
      <c r="B216" s="69" t="s">
        <v>225</v>
      </c>
      <c r="C216" s="70">
        <f t="shared" si="165"/>
        <v>0</v>
      </c>
      <c r="D216" s="72"/>
      <c r="E216" s="72"/>
      <c r="F216" s="72">
        <f t="shared" ref="F216:F225" si="211">D216+E216</f>
        <v>0</v>
      </c>
      <c r="G216" s="72"/>
      <c r="H216" s="72"/>
      <c r="I216" s="72">
        <f t="shared" ref="I216:I225" si="212">G216+H216</f>
        <v>0</v>
      </c>
      <c r="J216" s="72"/>
      <c r="K216" s="72"/>
      <c r="L216" s="72">
        <f t="shared" ref="L216:L225" si="213">J216+K216</f>
        <v>0</v>
      </c>
      <c r="M216" s="72"/>
      <c r="N216" s="72"/>
      <c r="O216" s="136">
        <f t="shared" ref="O216:O225" si="214">M216+N216</f>
        <v>0</v>
      </c>
      <c r="P216" s="137"/>
    </row>
    <row r="217" spans="1:16" hidden="1" x14ac:dyDescent="0.25">
      <c r="A217" s="43">
        <v>5232</v>
      </c>
      <c r="B217" s="69" t="s">
        <v>226</v>
      </c>
      <c r="C217" s="70">
        <f t="shared" si="165"/>
        <v>0</v>
      </c>
      <c r="D217" s="72"/>
      <c r="E217" s="72"/>
      <c r="F217" s="72">
        <f t="shared" si="211"/>
        <v>0</v>
      </c>
      <c r="G217" s="72"/>
      <c r="H217" s="72"/>
      <c r="I217" s="72">
        <f t="shared" si="212"/>
        <v>0</v>
      </c>
      <c r="J217" s="72"/>
      <c r="K217" s="72"/>
      <c r="L217" s="72">
        <f t="shared" si="213"/>
        <v>0</v>
      </c>
      <c r="M217" s="72"/>
      <c r="N217" s="72"/>
      <c r="O217" s="136">
        <f t="shared" si="214"/>
        <v>0</v>
      </c>
      <c r="P217" s="137"/>
    </row>
    <row r="218" spans="1:16" hidden="1" x14ac:dyDescent="0.25">
      <c r="A218" s="43">
        <v>5233</v>
      </c>
      <c r="B218" s="69" t="s">
        <v>227</v>
      </c>
      <c r="C218" s="70">
        <f t="shared" si="165"/>
        <v>0</v>
      </c>
      <c r="D218" s="72"/>
      <c r="E218" s="72"/>
      <c r="F218" s="72">
        <f t="shared" si="211"/>
        <v>0</v>
      </c>
      <c r="G218" s="72"/>
      <c r="H218" s="72"/>
      <c r="I218" s="72">
        <f t="shared" si="212"/>
        <v>0</v>
      </c>
      <c r="J218" s="72"/>
      <c r="K218" s="72"/>
      <c r="L218" s="72">
        <f t="shared" si="213"/>
        <v>0</v>
      </c>
      <c r="M218" s="72"/>
      <c r="N218" s="72"/>
      <c r="O218" s="136">
        <f t="shared" si="214"/>
        <v>0</v>
      </c>
      <c r="P218" s="137"/>
    </row>
    <row r="219" spans="1:16" ht="24" hidden="1" x14ac:dyDescent="0.25">
      <c r="A219" s="43">
        <v>5234</v>
      </c>
      <c r="B219" s="69" t="s">
        <v>228</v>
      </c>
      <c r="C219" s="70">
        <f t="shared" si="165"/>
        <v>0</v>
      </c>
      <c r="D219" s="72"/>
      <c r="E219" s="72"/>
      <c r="F219" s="72">
        <f t="shared" si="211"/>
        <v>0</v>
      </c>
      <c r="G219" s="72"/>
      <c r="H219" s="72"/>
      <c r="I219" s="72">
        <f t="shared" si="212"/>
        <v>0</v>
      </c>
      <c r="J219" s="72"/>
      <c r="K219" s="72"/>
      <c r="L219" s="72">
        <f t="shared" si="213"/>
        <v>0</v>
      </c>
      <c r="M219" s="72"/>
      <c r="N219" s="72"/>
      <c r="O219" s="136">
        <f t="shared" si="214"/>
        <v>0</v>
      </c>
      <c r="P219" s="137"/>
    </row>
    <row r="220" spans="1:16" ht="14.25" hidden="1" customHeight="1" x14ac:dyDescent="0.25">
      <c r="A220" s="43">
        <v>5236</v>
      </c>
      <c r="B220" s="69" t="s">
        <v>229</v>
      </c>
      <c r="C220" s="70">
        <f t="shared" si="165"/>
        <v>0</v>
      </c>
      <c r="D220" s="72"/>
      <c r="E220" s="72"/>
      <c r="F220" s="72">
        <f t="shared" si="211"/>
        <v>0</v>
      </c>
      <c r="G220" s="72"/>
      <c r="H220" s="72"/>
      <c r="I220" s="72">
        <f t="shared" si="212"/>
        <v>0</v>
      </c>
      <c r="J220" s="72"/>
      <c r="K220" s="72"/>
      <c r="L220" s="72">
        <f t="shared" si="213"/>
        <v>0</v>
      </c>
      <c r="M220" s="72"/>
      <c r="N220" s="72"/>
      <c r="O220" s="136">
        <f t="shared" si="214"/>
        <v>0</v>
      </c>
      <c r="P220" s="137"/>
    </row>
    <row r="221" spans="1:16" ht="14.25" hidden="1" customHeight="1" x14ac:dyDescent="0.25">
      <c r="A221" s="43">
        <v>5237</v>
      </c>
      <c r="B221" s="69" t="s">
        <v>230</v>
      </c>
      <c r="C221" s="70">
        <f t="shared" si="165"/>
        <v>0</v>
      </c>
      <c r="D221" s="72"/>
      <c r="E221" s="72"/>
      <c r="F221" s="72">
        <f t="shared" si="211"/>
        <v>0</v>
      </c>
      <c r="G221" s="72"/>
      <c r="H221" s="72"/>
      <c r="I221" s="72">
        <f t="shared" si="212"/>
        <v>0</v>
      </c>
      <c r="J221" s="72"/>
      <c r="K221" s="72"/>
      <c r="L221" s="72">
        <f t="shared" si="213"/>
        <v>0</v>
      </c>
      <c r="M221" s="72"/>
      <c r="N221" s="72"/>
      <c r="O221" s="136">
        <f t="shared" si="214"/>
        <v>0</v>
      </c>
      <c r="P221" s="137"/>
    </row>
    <row r="222" spans="1:16" ht="24" hidden="1" x14ac:dyDescent="0.25">
      <c r="A222" s="43">
        <v>5238</v>
      </c>
      <c r="B222" s="69" t="s">
        <v>231</v>
      </c>
      <c r="C222" s="70">
        <f t="shared" si="165"/>
        <v>0</v>
      </c>
      <c r="D222" s="72"/>
      <c r="E222" s="72"/>
      <c r="F222" s="72">
        <f t="shared" si="211"/>
        <v>0</v>
      </c>
      <c r="G222" s="72"/>
      <c r="H222" s="72"/>
      <c r="I222" s="72">
        <f t="shared" si="212"/>
        <v>0</v>
      </c>
      <c r="J222" s="72"/>
      <c r="K222" s="72"/>
      <c r="L222" s="72">
        <f t="shared" si="213"/>
        <v>0</v>
      </c>
      <c r="M222" s="72"/>
      <c r="N222" s="72"/>
      <c r="O222" s="136">
        <f t="shared" si="214"/>
        <v>0</v>
      </c>
      <c r="P222" s="137"/>
    </row>
    <row r="223" spans="1:16" ht="24" hidden="1" x14ac:dyDescent="0.25">
      <c r="A223" s="43">
        <v>5239</v>
      </c>
      <c r="B223" s="69" t="s">
        <v>232</v>
      </c>
      <c r="C223" s="70">
        <f t="shared" si="165"/>
        <v>0</v>
      </c>
      <c r="D223" s="72"/>
      <c r="E223" s="72"/>
      <c r="F223" s="72">
        <f t="shared" si="211"/>
        <v>0</v>
      </c>
      <c r="G223" s="72"/>
      <c r="H223" s="72"/>
      <c r="I223" s="72">
        <f t="shared" si="212"/>
        <v>0</v>
      </c>
      <c r="J223" s="72"/>
      <c r="K223" s="72"/>
      <c r="L223" s="72">
        <f t="shared" si="213"/>
        <v>0</v>
      </c>
      <c r="M223" s="72"/>
      <c r="N223" s="72"/>
      <c r="O223" s="136">
        <f t="shared" si="214"/>
        <v>0</v>
      </c>
      <c r="P223" s="137"/>
    </row>
    <row r="224" spans="1:16" ht="24" hidden="1" x14ac:dyDescent="0.25">
      <c r="A224" s="138">
        <v>5240</v>
      </c>
      <c r="B224" s="69" t="s">
        <v>233</v>
      </c>
      <c r="C224" s="70">
        <f t="shared" si="165"/>
        <v>0</v>
      </c>
      <c r="D224" s="72"/>
      <c r="E224" s="72"/>
      <c r="F224" s="72">
        <f t="shared" si="211"/>
        <v>0</v>
      </c>
      <c r="G224" s="72"/>
      <c r="H224" s="72"/>
      <c r="I224" s="72">
        <f t="shared" si="212"/>
        <v>0</v>
      </c>
      <c r="J224" s="72"/>
      <c r="K224" s="72"/>
      <c r="L224" s="72">
        <f t="shared" si="213"/>
        <v>0</v>
      </c>
      <c r="M224" s="72"/>
      <c r="N224" s="72"/>
      <c r="O224" s="136">
        <f t="shared" si="214"/>
        <v>0</v>
      </c>
      <c r="P224" s="137"/>
    </row>
    <row r="225" spans="1:16" hidden="1" x14ac:dyDescent="0.25">
      <c r="A225" s="138">
        <v>5250</v>
      </c>
      <c r="B225" s="69" t="s">
        <v>234</v>
      </c>
      <c r="C225" s="70">
        <f t="shared" si="165"/>
        <v>0</v>
      </c>
      <c r="D225" s="72"/>
      <c r="E225" s="72"/>
      <c r="F225" s="72">
        <f t="shared" si="211"/>
        <v>0</v>
      </c>
      <c r="G225" s="72"/>
      <c r="H225" s="72"/>
      <c r="I225" s="72">
        <f t="shared" si="212"/>
        <v>0</v>
      </c>
      <c r="J225" s="72"/>
      <c r="K225" s="72"/>
      <c r="L225" s="72">
        <f t="shared" si="213"/>
        <v>0</v>
      </c>
      <c r="M225" s="72"/>
      <c r="N225" s="72"/>
      <c r="O225" s="136">
        <f t="shared" si="214"/>
        <v>0</v>
      </c>
      <c r="P225" s="137"/>
    </row>
    <row r="226" spans="1:16" hidden="1" x14ac:dyDescent="0.25">
      <c r="A226" s="138">
        <v>5260</v>
      </c>
      <c r="B226" s="69" t="s">
        <v>235</v>
      </c>
      <c r="C226" s="70">
        <f t="shared" si="165"/>
        <v>0</v>
      </c>
      <c r="D226" s="135">
        <f t="shared" ref="D226:E226" si="215">SUM(D227)</f>
        <v>0</v>
      </c>
      <c r="E226" s="135">
        <f t="shared" si="215"/>
        <v>0</v>
      </c>
      <c r="F226" s="135">
        <f>SUM(F227)</f>
        <v>0</v>
      </c>
      <c r="G226" s="135">
        <f t="shared" ref="G226:N226" si="216">SUM(G227)</f>
        <v>0</v>
      </c>
      <c r="H226" s="135">
        <f t="shared" si="216"/>
        <v>0</v>
      </c>
      <c r="I226" s="135">
        <f t="shared" si="216"/>
        <v>0</v>
      </c>
      <c r="J226" s="135">
        <f t="shared" si="216"/>
        <v>0</v>
      </c>
      <c r="K226" s="135">
        <f t="shared" si="216"/>
        <v>0</v>
      </c>
      <c r="L226" s="135">
        <f t="shared" si="216"/>
        <v>0</v>
      </c>
      <c r="M226" s="135">
        <f t="shared" si="216"/>
        <v>0</v>
      </c>
      <c r="N226" s="135">
        <f t="shared" si="216"/>
        <v>0</v>
      </c>
      <c r="O226" s="139">
        <f>SUM(O227)</f>
        <v>0</v>
      </c>
      <c r="P226" s="140"/>
    </row>
    <row r="227" spans="1:16" ht="24" hidden="1" x14ac:dyDescent="0.25">
      <c r="A227" s="43">
        <v>5269</v>
      </c>
      <c r="B227" s="69" t="s">
        <v>236</v>
      </c>
      <c r="C227" s="70">
        <f t="shared" si="165"/>
        <v>0</v>
      </c>
      <c r="D227" s="72"/>
      <c r="E227" s="72"/>
      <c r="F227" s="72">
        <f t="shared" ref="F227:F228" si="217">D227+E227</f>
        <v>0</v>
      </c>
      <c r="G227" s="72"/>
      <c r="H227" s="72"/>
      <c r="I227" s="72">
        <f t="shared" ref="I227:I228" si="218">G227+H227</f>
        <v>0</v>
      </c>
      <c r="J227" s="72"/>
      <c r="K227" s="72"/>
      <c r="L227" s="72">
        <f t="shared" ref="L227:L228" si="219">J227+K227</f>
        <v>0</v>
      </c>
      <c r="M227" s="72"/>
      <c r="N227" s="72"/>
      <c r="O227" s="136">
        <f t="shared" ref="O227:O228" si="220">M227+N227</f>
        <v>0</v>
      </c>
      <c r="P227" s="137"/>
    </row>
    <row r="228" spans="1:16" ht="24" hidden="1" x14ac:dyDescent="0.25">
      <c r="A228" s="129">
        <v>5270</v>
      </c>
      <c r="B228" s="93" t="s">
        <v>237</v>
      </c>
      <c r="C228" s="99">
        <f t="shared" si="165"/>
        <v>0</v>
      </c>
      <c r="D228" s="141"/>
      <c r="E228" s="141"/>
      <c r="F228" s="141">
        <f t="shared" si="217"/>
        <v>0</v>
      </c>
      <c r="G228" s="141"/>
      <c r="H228" s="141"/>
      <c r="I228" s="141">
        <f t="shared" si="218"/>
        <v>0</v>
      </c>
      <c r="J228" s="141"/>
      <c r="K228" s="141"/>
      <c r="L228" s="141">
        <f t="shared" si="219"/>
        <v>0</v>
      </c>
      <c r="M228" s="141"/>
      <c r="N228" s="141"/>
      <c r="O228" s="142">
        <f t="shared" si="220"/>
        <v>0</v>
      </c>
      <c r="P228" s="143"/>
    </row>
    <row r="229" spans="1:16" hidden="1" x14ac:dyDescent="0.25">
      <c r="A229" s="123">
        <v>6000</v>
      </c>
      <c r="B229" s="123" t="s">
        <v>238</v>
      </c>
      <c r="C229" s="124">
        <f t="shared" si="165"/>
        <v>0</v>
      </c>
      <c r="D229" s="125">
        <f t="shared" ref="D229:E229" si="221">D230+D250+D258</f>
        <v>0</v>
      </c>
      <c r="E229" s="125">
        <f t="shared" si="221"/>
        <v>0</v>
      </c>
      <c r="F229" s="125">
        <f>F230+F250+F258</f>
        <v>0</v>
      </c>
      <c r="G229" s="125">
        <f t="shared" ref="G229:N229" si="222">G230+G250+G258</f>
        <v>0</v>
      </c>
      <c r="H229" s="125">
        <f t="shared" si="222"/>
        <v>0</v>
      </c>
      <c r="I229" s="125">
        <f t="shared" si="222"/>
        <v>0</v>
      </c>
      <c r="J229" s="125">
        <f t="shared" si="222"/>
        <v>0</v>
      </c>
      <c r="K229" s="125">
        <f t="shared" si="222"/>
        <v>0</v>
      </c>
      <c r="L229" s="125">
        <f t="shared" si="222"/>
        <v>0</v>
      </c>
      <c r="M229" s="125">
        <f t="shared" si="222"/>
        <v>0</v>
      </c>
      <c r="N229" s="125">
        <f t="shared" si="222"/>
        <v>0</v>
      </c>
      <c r="O229" s="157">
        <f>O230+O250+O258</f>
        <v>0</v>
      </c>
      <c r="P229" s="126"/>
    </row>
    <row r="230" spans="1:16" ht="14.25" hidden="1" customHeight="1" x14ac:dyDescent="0.25">
      <c r="A230" s="84">
        <v>6200</v>
      </c>
      <c r="B230" s="158" t="s">
        <v>239</v>
      </c>
      <c r="C230" s="167">
        <f t="shared" si="165"/>
        <v>0</v>
      </c>
      <c r="D230" s="168">
        <f t="shared" ref="D230:E230" si="223">SUM(D231,D232,D234,D237,D243,D244,D245)</f>
        <v>0</v>
      </c>
      <c r="E230" s="168">
        <f t="shared" si="223"/>
        <v>0</v>
      </c>
      <c r="F230" s="168">
        <f>SUM(F231,F232,F234,F237,F243,F244,F245)</f>
        <v>0</v>
      </c>
      <c r="G230" s="168">
        <f t="shared" ref="G230:N230" si="224">SUM(G231,G232,G234,G237,G243,G244,G245)</f>
        <v>0</v>
      </c>
      <c r="H230" s="168">
        <f t="shared" si="224"/>
        <v>0</v>
      </c>
      <c r="I230" s="168">
        <f t="shared" si="224"/>
        <v>0</v>
      </c>
      <c r="J230" s="168">
        <f t="shared" si="224"/>
        <v>0</v>
      </c>
      <c r="K230" s="168">
        <f t="shared" si="224"/>
        <v>0</v>
      </c>
      <c r="L230" s="168">
        <f t="shared" si="224"/>
        <v>0</v>
      </c>
      <c r="M230" s="168">
        <f t="shared" si="224"/>
        <v>0</v>
      </c>
      <c r="N230" s="168">
        <f t="shared" si="224"/>
        <v>0</v>
      </c>
      <c r="O230" s="159">
        <f>SUM(O231,O232,O234,O237,O243,O244,O245)</f>
        <v>0</v>
      </c>
      <c r="P230" s="128"/>
    </row>
    <row r="231" spans="1:16" ht="24" hidden="1" x14ac:dyDescent="0.25">
      <c r="A231" s="477">
        <v>6220</v>
      </c>
      <c r="B231" s="63" t="s">
        <v>240</v>
      </c>
      <c r="C231" s="64">
        <f t="shared" si="165"/>
        <v>0</v>
      </c>
      <c r="D231" s="66"/>
      <c r="E231" s="66"/>
      <c r="F231" s="66">
        <f>D231+E231</f>
        <v>0</v>
      </c>
      <c r="G231" s="66"/>
      <c r="H231" s="66"/>
      <c r="I231" s="66">
        <f>G231+H231</f>
        <v>0</v>
      </c>
      <c r="J231" s="66"/>
      <c r="K231" s="66"/>
      <c r="L231" s="66">
        <f>J231+K231</f>
        <v>0</v>
      </c>
      <c r="M231" s="66"/>
      <c r="N231" s="66"/>
      <c r="O231" s="133">
        <f>M231+N231</f>
        <v>0</v>
      </c>
      <c r="P231" s="134"/>
    </row>
    <row r="232" spans="1:16" hidden="1" x14ac:dyDescent="0.25">
      <c r="A232" s="138">
        <v>6230</v>
      </c>
      <c r="B232" s="69" t="s">
        <v>241</v>
      </c>
      <c r="C232" s="70">
        <f t="shared" si="165"/>
        <v>0</v>
      </c>
      <c r="D232" s="135">
        <f t="shared" ref="D232:O232" si="225">SUM(D233)</f>
        <v>0</v>
      </c>
      <c r="E232" s="135">
        <f t="shared" si="225"/>
        <v>0</v>
      </c>
      <c r="F232" s="135">
        <f t="shared" si="225"/>
        <v>0</v>
      </c>
      <c r="G232" s="135">
        <f t="shared" si="225"/>
        <v>0</v>
      </c>
      <c r="H232" s="135">
        <f t="shared" si="225"/>
        <v>0</v>
      </c>
      <c r="I232" s="135">
        <f t="shared" si="225"/>
        <v>0</v>
      </c>
      <c r="J232" s="135">
        <f t="shared" si="225"/>
        <v>0</v>
      </c>
      <c r="K232" s="135">
        <f t="shared" si="225"/>
        <v>0</v>
      </c>
      <c r="L232" s="135">
        <f t="shared" si="225"/>
        <v>0</v>
      </c>
      <c r="M232" s="135">
        <f t="shared" si="225"/>
        <v>0</v>
      </c>
      <c r="N232" s="135">
        <f t="shared" si="225"/>
        <v>0</v>
      </c>
      <c r="O232" s="139">
        <f t="shared" si="225"/>
        <v>0</v>
      </c>
      <c r="P232" s="140"/>
    </row>
    <row r="233" spans="1:16" ht="24" hidden="1" x14ac:dyDescent="0.25">
      <c r="A233" s="43">
        <v>6239</v>
      </c>
      <c r="B233" s="63" t="s">
        <v>242</v>
      </c>
      <c r="C233" s="70">
        <f t="shared" si="165"/>
        <v>0</v>
      </c>
      <c r="D233" s="66"/>
      <c r="E233" s="66"/>
      <c r="F233" s="66">
        <f>D233+E233</f>
        <v>0</v>
      </c>
      <c r="G233" s="66"/>
      <c r="H233" s="66"/>
      <c r="I233" s="66">
        <f>G233+H233</f>
        <v>0</v>
      </c>
      <c r="J233" s="66"/>
      <c r="K233" s="66"/>
      <c r="L233" s="66">
        <f>J233+K233</f>
        <v>0</v>
      </c>
      <c r="M233" s="66"/>
      <c r="N233" s="66"/>
      <c r="O233" s="133">
        <f>M233+N233</f>
        <v>0</v>
      </c>
      <c r="P233" s="134"/>
    </row>
    <row r="234" spans="1:16" ht="24" hidden="1" x14ac:dyDescent="0.25">
      <c r="A234" s="138">
        <v>6240</v>
      </c>
      <c r="B234" s="69" t="s">
        <v>243</v>
      </c>
      <c r="C234" s="70">
        <f t="shared" si="165"/>
        <v>0</v>
      </c>
      <c r="D234" s="135">
        <f t="shared" ref="D234:E234" si="226">SUM(D235:D236)</f>
        <v>0</v>
      </c>
      <c r="E234" s="135">
        <f t="shared" si="226"/>
        <v>0</v>
      </c>
      <c r="F234" s="135">
        <f>SUM(F235:F236)</f>
        <v>0</v>
      </c>
      <c r="G234" s="135">
        <f t="shared" ref="G234:N234" si="227">SUM(G235:G236)</f>
        <v>0</v>
      </c>
      <c r="H234" s="135">
        <f t="shared" si="227"/>
        <v>0</v>
      </c>
      <c r="I234" s="135">
        <f t="shared" si="227"/>
        <v>0</v>
      </c>
      <c r="J234" s="135">
        <f t="shared" si="227"/>
        <v>0</v>
      </c>
      <c r="K234" s="135">
        <f t="shared" si="227"/>
        <v>0</v>
      </c>
      <c r="L234" s="135">
        <f t="shared" si="227"/>
        <v>0</v>
      </c>
      <c r="M234" s="135">
        <f t="shared" si="227"/>
        <v>0</v>
      </c>
      <c r="N234" s="135">
        <f t="shared" si="227"/>
        <v>0</v>
      </c>
      <c r="O234" s="139">
        <f>SUM(O235:O236)</f>
        <v>0</v>
      </c>
      <c r="P234" s="140"/>
    </row>
    <row r="235" spans="1:16" hidden="1" x14ac:dyDescent="0.25">
      <c r="A235" s="43">
        <v>6241</v>
      </c>
      <c r="B235" s="69" t="s">
        <v>244</v>
      </c>
      <c r="C235" s="70">
        <f t="shared" si="165"/>
        <v>0</v>
      </c>
      <c r="D235" s="72"/>
      <c r="E235" s="72"/>
      <c r="F235" s="72">
        <f t="shared" ref="F235:F236" si="228">D235+E235</f>
        <v>0</v>
      </c>
      <c r="G235" s="72"/>
      <c r="H235" s="72"/>
      <c r="I235" s="72">
        <f t="shared" ref="I235:I236" si="229">G235+H235</f>
        <v>0</v>
      </c>
      <c r="J235" s="72"/>
      <c r="K235" s="72"/>
      <c r="L235" s="72">
        <f t="shared" ref="L235:L236" si="230">J235+K235</f>
        <v>0</v>
      </c>
      <c r="M235" s="72"/>
      <c r="N235" s="72"/>
      <c r="O235" s="136">
        <f t="shared" ref="O235:O236" si="231">M235+N235</f>
        <v>0</v>
      </c>
      <c r="P235" s="137"/>
    </row>
    <row r="236" spans="1:16" hidden="1" x14ac:dyDescent="0.25">
      <c r="A236" s="43">
        <v>6242</v>
      </c>
      <c r="B236" s="69" t="s">
        <v>245</v>
      </c>
      <c r="C236" s="70">
        <f t="shared" si="165"/>
        <v>0</v>
      </c>
      <c r="D236" s="72"/>
      <c r="E236" s="72"/>
      <c r="F236" s="72">
        <f t="shared" si="228"/>
        <v>0</v>
      </c>
      <c r="G236" s="72"/>
      <c r="H236" s="72"/>
      <c r="I236" s="72">
        <f t="shared" si="229"/>
        <v>0</v>
      </c>
      <c r="J236" s="72"/>
      <c r="K236" s="72"/>
      <c r="L236" s="72">
        <f t="shared" si="230"/>
        <v>0</v>
      </c>
      <c r="M236" s="72"/>
      <c r="N236" s="72"/>
      <c r="O236" s="136">
        <f t="shared" si="231"/>
        <v>0</v>
      </c>
      <c r="P236" s="137"/>
    </row>
    <row r="237" spans="1:16" ht="25.5" hidden="1" customHeight="1" x14ac:dyDescent="0.25">
      <c r="A237" s="138">
        <v>6250</v>
      </c>
      <c r="B237" s="69" t="s">
        <v>246</v>
      </c>
      <c r="C237" s="70">
        <f t="shared" si="165"/>
        <v>0</v>
      </c>
      <c r="D237" s="135">
        <f t="shared" ref="D237:E237" si="232">SUM(D238:D242)</f>
        <v>0</v>
      </c>
      <c r="E237" s="135">
        <f t="shared" si="232"/>
        <v>0</v>
      </c>
      <c r="F237" s="135">
        <f>SUM(F238:F242)</f>
        <v>0</v>
      </c>
      <c r="G237" s="135">
        <f t="shared" ref="G237:N237" si="233">SUM(G238:G242)</f>
        <v>0</v>
      </c>
      <c r="H237" s="135">
        <f t="shared" si="233"/>
        <v>0</v>
      </c>
      <c r="I237" s="135">
        <f t="shared" si="233"/>
        <v>0</v>
      </c>
      <c r="J237" s="135">
        <f t="shared" si="233"/>
        <v>0</v>
      </c>
      <c r="K237" s="135">
        <f t="shared" si="233"/>
        <v>0</v>
      </c>
      <c r="L237" s="135">
        <f t="shared" si="233"/>
        <v>0</v>
      </c>
      <c r="M237" s="135">
        <f t="shared" si="233"/>
        <v>0</v>
      </c>
      <c r="N237" s="135">
        <f t="shared" si="233"/>
        <v>0</v>
      </c>
      <c r="O237" s="139">
        <f>SUM(O238:O242)</f>
        <v>0</v>
      </c>
      <c r="P237" s="140"/>
    </row>
    <row r="238" spans="1:16" ht="14.25" hidden="1" customHeight="1" x14ac:dyDescent="0.25">
      <c r="A238" s="43">
        <v>6252</v>
      </c>
      <c r="B238" s="69" t="s">
        <v>247</v>
      </c>
      <c r="C238" s="70">
        <f t="shared" si="165"/>
        <v>0</v>
      </c>
      <c r="D238" s="72"/>
      <c r="E238" s="72"/>
      <c r="F238" s="72">
        <f t="shared" ref="F238:F244" si="234">D238+E238</f>
        <v>0</v>
      </c>
      <c r="G238" s="72"/>
      <c r="H238" s="72"/>
      <c r="I238" s="72">
        <f t="shared" ref="I238:I244" si="235">G238+H238</f>
        <v>0</v>
      </c>
      <c r="J238" s="72"/>
      <c r="K238" s="72"/>
      <c r="L238" s="72">
        <f t="shared" ref="L238:L244" si="236">J238+K238</f>
        <v>0</v>
      </c>
      <c r="M238" s="72"/>
      <c r="N238" s="72"/>
      <c r="O238" s="136">
        <f t="shared" ref="O238:O244" si="237">M238+N238</f>
        <v>0</v>
      </c>
      <c r="P238" s="137"/>
    </row>
    <row r="239" spans="1:16" ht="14.25" hidden="1" customHeight="1" x14ac:dyDescent="0.25">
      <c r="A239" s="43">
        <v>6253</v>
      </c>
      <c r="B239" s="69" t="s">
        <v>248</v>
      </c>
      <c r="C239" s="70">
        <f t="shared" si="165"/>
        <v>0</v>
      </c>
      <c r="D239" s="72"/>
      <c r="E239" s="72"/>
      <c r="F239" s="72">
        <f t="shared" si="234"/>
        <v>0</v>
      </c>
      <c r="G239" s="72"/>
      <c r="H239" s="72"/>
      <c r="I239" s="72">
        <f t="shared" si="235"/>
        <v>0</v>
      </c>
      <c r="J239" s="72"/>
      <c r="K239" s="72"/>
      <c r="L239" s="72">
        <f t="shared" si="236"/>
        <v>0</v>
      </c>
      <c r="M239" s="72"/>
      <c r="N239" s="72"/>
      <c r="O239" s="136">
        <f t="shared" si="237"/>
        <v>0</v>
      </c>
      <c r="P239" s="137"/>
    </row>
    <row r="240" spans="1:16" ht="24" hidden="1" x14ac:dyDescent="0.25">
      <c r="A240" s="43">
        <v>6254</v>
      </c>
      <c r="B240" s="69" t="s">
        <v>249</v>
      </c>
      <c r="C240" s="70">
        <f t="shared" si="165"/>
        <v>0</v>
      </c>
      <c r="D240" s="72"/>
      <c r="E240" s="72"/>
      <c r="F240" s="72">
        <f t="shared" si="234"/>
        <v>0</v>
      </c>
      <c r="G240" s="72"/>
      <c r="H240" s="72"/>
      <c r="I240" s="72">
        <f t="shared" si="235"/>
        <v>0</v>
      </c>
      <c r="J240" s="72"/>
      <c r="K240" s="72"/>
      <c r="L240" s="72">
        <f t="shared" si="236"/>
        <v>0</v>
      </c>
      <c r="M240" s="72"/>
      <c r="N240" s="72"/>
      <c r="O240" s="136">
        <f t="shared" si="237"/>
        <v>0</v>
      </c>
      <c r="P240" s="137"/>
    </row>
    <row r="241" spans="1:16" ht="24" hidden="1" x14ac:dyDescent="0.25">
      <c r="A241" s="43">
        <v>6255</v>
      </c>
      <c r="B241" s="69" t="s">
        <v>250</v>
      </c>
      <c r="C241" s="70">
        <f t="shared" ref="C241:C295" si="238">SUM(F241,I241,L241,O241)</f>
        <v>0</v>
      </c>
      <c r="D241" s="72"/>
      <c r="E241" s="72"/>
      <c r="F241" s="72">
        <f t="shared" si="234"/>
        <v>0</v>
      </c>
      <c r="G241" s="72"/>
      <c r="H241" s="72"/>
      <c r="I241" s="72">
        <f t="shared" si="235"/>
        <v>0</v>
      </c>
      <c r="J241" s="72"/>
      <c r="K241" s="72"/>
      <c r="L241" s="72">
        <f t="shared" si="236"/>
        <v>0</v>
      </c>
      <c r="M241" s="72"/>
      <c r="N241" s="72"/>
      <c r="O241" s="136">
        <f t="shared" si="237"/>
        <v>0</v>
      </c>
      <c r="P241" s="137"/>
    </row>
    <row r="242" spans="1:16" hidden="1" x14ac:dyDescent="0.25">
      <c r="A242" s="43">
        <v>6259</v>
      </c>
      <c r="B242" s="69" t="s">
        <v>251</v>
      </c>
      <c r="C242" s="70">
        <f t="shared" si="238"/>
        <v>0</v>
      </c>
      <c r="D242" s="72"/>
      <c r="E242" s="72"/>
      <c r="F242" s="72">
        <f t="shared" si="234"/>
        <v>0</v>
      </c>
      <c r="G242" s="72"/>
      <c r="H242" s="72"/>
      <c r="I242" s="72">
        <f t="shared" si="235"/>
        <v>0</v>
      </c>
      <c r="J242" s="72"/>
      <c r="K242" s="72"/>
      <c r="L242" s="72">
        <f t="shared" si="236"/>
        <v>0</v>
      </c>
      <c r="M242" s="72"/>
      <c r="N242" s="72"/>
      <c r="O242" s="136">
        <f t="shared" si="237"/>
        <v>0</v>
      </c>
      <c r="P242" s="137"/>
    </row>
    <row r="243" spans="1:16" ht="24" hidden="1" x14ac:dyDescent="0.25">
      <c r="A243" s="138">
        <v>6260</v>
      </c>
      <c r="B243" s="69" t="s">
        <v>252</v>
      </c>
      <c r="C243" s="70">
        <f t="shared" si="238"/>
        <v>0</v>
      </c>
      <c r="D243" s="72"/>
      <c r="E243" s="72"/>
      <c r="F243" s="72">
        <f t="shared" si="234"/>
        <v>0</v>
      </c>
      <c r="G243" s="72"/>
      <c r="H243" s="72"/>
      <c r="I243" s="72">
        <f t="shared" si="235"/>
        <v>0</v>
      </c>
      <c r="J243" s="72"/>
      <c r="K243" s="72"/>
      <c r="L243" s="72">
        <f t="shared" si="236"/>
        <v>0</v>
      </c>
      <c r="M243" s="72"/>
      <c r="N243" s="72"/>
      <c r="O243" s="136">
        <f t="shared" si="237"/>
        <v>0</v>
      </c>
      <c r="P243" s="137"/>
    </row>
    <row r="244" spans="1:16" hidden="1" x14ac:dyDescent="0.25">
      <c r="A244" s="138">
        <v>6270</v>
      </c>
      <c r="B244" s="69" t="s">
        <v>253</v>
      </c>
      <c r="C244" s="70">
        <f t="shared" si="238"/>
        <v>0</v>
      </c>
      <c r="D244" s="72"/>
      <c r="E244" s="72"/>
      <c r="F244" s="72">
        <f t="shared" si="234"/>
        <v>0</v>
      </c>
      <c r="G244" s="72"/>
      <c r="H244" s="72"/>
      <c r="I244" s="72">
        <f t="shared" si="235"/>
        <v>0</v>
      </c>
      <c r="J244" s="72"/>
      <c r="K244" s="72"/>
      <c r="L244" s="72">
        <f t="shared" si="236"/>
        <v>0</v>
      </c>
      <c r="M244" s="72"/>
      <c r="N244" s="72"/>
      <c r="O244" s="136">
        <f t="shared" si="237"/>
        <v>0</v>
      </c>
      <c r="P244" s="137"/>
    </row>
    <row r="245" spans="1:16" ht="24" hidden="1" x14ac:dyDescent="0.25">
      <c r="A245" s="477">
        <v>6290</v>
      </c>
      <c r="B245" s="63" t="s">
        <v>254</v>
      </c>
      <c r="C245" s="160">
        <f t="shared" si="238"/>
        <v>0</v>
      </c>
      <c r="D245" s="132">
        <f t="shared" ref="D245:E245" si="239">SUM(D246:D249)</f>
        <v>0</v>
      </c>
      <c r="E245" s="132">
        <f t="shared" si="239"/>
        <v>0</v>
      </c>
      <c r="F245" s="132">
        <f>SUM(F246:F249)</f>
        <v>0</v>
      </c>
      <c r="G245" s="132">
        <f t="shared" ref="G245:O245" si="240">SUM(G246:G249)</f>
        <v>0</v>
      </c>
      <c r="H245" s="132">
        <f t="shared" si="240"/>
        <v>0</v>
      </c>
      <c r="I245" s="132">
        <f t="shared" si="240"/>
        <v>0</v>
      </c>
      <c r="J245" s="132">
        <f t="shared" si="240"/>
        <v>0</v>
      </c>
      <c r="K245" s="132">
        <f t="shared" si="240"/>
        <v>0</v>
      </c>
      <c r="L245" s="132">
        <f t="shared" si="240"/>
        <v>0</v>
      </c>
      <c r="M245" s="132">
        <f t="shared" si="240"/>
        <v>0</v>
      </c>
      <c r="N245" s="132">
        <f t="shared" si="240"/>
        <v>0</v>
      </c>
      <c r="O245" s="132">
        <f t="shared" si="240"/>
        <v>0</v>
      </c>
      <c r="P245" s="162"/>
    </row>
    <row r="246" spans="1:16" hidden="1" x14ac:dyDescent="0.25">
      <c r="A246" s="43">
        <v>6291</v>
      </c>
      <c r="B246" s="69" t="s">
        <v>255</v>
      </c>
      <c r="C246" s="70">
        <f t="shared" si="238"/>
        <v>0</v>
      </c>
      <c r="D246" s="72"/>
      <c r="E246" s="72"/>
      <c r="F246" s="72">
        <f t="shared" ref="F246:F249" si="241">D246+E246</f>
        <v>0</v>
      </c>
      <c r="G246" s="72"/>
      <c r="H246" s="72"/>
      <c r="I246" s="72">
        <f t="shared" ref="I246:I249" si="242">G246+H246</f>
        <v>0</v>
      </c>
      <c r="J246" s="72"/>
      <c r="K246" s="72"/>
      <c r="L246" s="72">
        <f t="shared" ref="L246:L249" si="243">J246+K246</f>
        <v>0</v>
      </c>
      <c r="M246" s="72"/>
      <c r="N246" s="72"/>
      <c r="O246" s="136">
        <f t="shared" ref="O246:O249" si="244">M246+N246</f>
        <v>0</v>
      </c>
      <c r="P246" s="137"/>
    </row>
    <row r="247" spans="1:16" hidden="1" x14ac:dyDescent="0.25">
      <c r="A247" s="43">
        <v>6292</v>
      </c>
      <c r="B247" s="69" t="s">
        <v>256</v>
      </c>
      <c r="C247" s="70">
        <f t="shared" si="238"/>
        <v>0</v>
      </c>
      <c r="D247" s="72"/>
      <c r="E247" s="72"/>
      <c r="F247" s="72">
        <f t="shared" si="241"/>
        <v>0</v>
      </c>
      <c r="G247" s="72"/>
      <c r="H247" s="72"/>
      <c r="I247" s="72">
        <f t="shared" si="242"/>
        <v>0</v>
      </c>
      <c r="J247" s="72"/>
      <c r="K247" s="72"/>
      <c r="L247" s="72">
        <f t="shared" si="243"/>
        <v>0</v>
      </c>
      <c r="M247" s="72"/>
      <c r="N247" s="72"/>
      <c r="O247" s="136">
        <f t="shared" si="244"/>
        <v>0</v>
      </c>
      <c r="P247" s="137"/>
    </row>
    <row r="248" spans="1:16" ht="72" hidden="1" x14ac:dyDescent="0.25">
      <c r="A248" s="43">
        <v>6296</v>
      </c>
      <c r="B248" s="69" t="s">
        <v>257</v>
      </c>
      <c r="C248" s="70">
        <f t="shared" si="238"/>
        <v>0</v>
      </c>
      <c r="D248" s="72"/>
      <c r="E248" s="72"/>
      <c r="F248" s="72">
        <f t="shared" si="241"/>
        <v>0</v>
      </c>
      <c r="G248" s="72"/>
      <c r="H248" s="72"/>
      <c r="I248" s="72">
        <f t="shared" si="242"/>
        <v>0</v>
      </c>
      <c r="J248" s="72"/>
      <c r="K248" s="72"/>
      <c r="L248" s="72">
        <f t="shared" si="243"/>
        <v>0</v>
      </c>
      <c r="M248" s="72"/>
      <c r="N248" s="72"/>
      <c r="O248" s="136">
        <f t="shared" si="244"/>
        <v>0</v>
      </c>
      <c r="P248" s="137"/>
    </row>
    <row r="249" spans="1:16" ht="39.75" hidden="1" customHeight="1" x14ac:dyDescent="0.25">
      <c r="A249" s="43">
        <v>6299</v>
      </c>
      <c r="B249" s="69" t="s">
        <v>258</v>
      </c>
      <c r="C249" s="70">
        <f t="shared" si="238"/>
        <v>0</v>
      </c>
      <c r="D249" s="72"/>
      <c r="E249" s="72"/>
      <c r="F249" s="72">
        <f t="shared" si="241"/>
        <v>0</v>
      </c>
      <c r="G249" s="72"/>
      <c r="H249" s="72"/>
      <c r="I249" s="72">
        <f t="shared" si="242"/>
        <v>0</v>
      </c>
      <c r="J249" s="72"/>
      <c r="K249" s="72"/>
      <c r="L249" s="72">
        <f t="shared" si="243"/>
        <v>0</v>
      </c>
      <c r="M249" s="72"/>
      <c r="N249" s="72"/>
      <c r="O249" s="136">
        <f t="shared" si="244"/>
        <v>0</v>
      </c>
      <c r="P249" s="137"/>
    </row>
    <row r="250" spans="1:16" hidden="1" x14ac:dyDescent="0.25">
      <c r="A250" s="55">
        <v>6300</v>
      </c>
      <c r="B250" s="127" t="s">
        <v>259</v>
      </c>
      <c r="C250" s="56">
        <f t="shared" si="238"/>
        <v>0</v>
      </c>
      <c r="D250" s="57">
        <f t="shared" ref="D250:E250" si="245">SUM(D251,D256,D257)</f>
        <v>0</v>
      </c>
      <c r="E250" s="57">
        <f t="shared" si="245"/>
        <v>0</v>
      </c>
      <c r="F250" s="57">
        <f>SUM(F251,F256,F257)</f>
        <v>0</v>
      </c>
      <c r="G250" s="57">
        <f t="shared" ref="G250:O250" si="246">SUM(G251,G256,G257)</f>
        <v>0</v>
      </c>
      <c r="H250" s="57">
        <f t="shared" si="246"/>
        <v>0</v>
      </c>
      <c r="I250" s="57">
        <f t="shared" si="246"/>
        <v>0</v>
      </c>
      <c r="J250" s="57">
        <f t="shared" si="246"/>
        <v>0</v>
      </c>
      <c r="K250" s="57">
        <f t="shared" si="246"/>
        <v>0</v>
      </c>
      <c r="L250" s="57">
        <f t="shared" si="246"/>
        <v>0</v>
      </c>
      <c r="M250" s="57">
        <f t="shared" si="246"/>
        <v>0</v>
      </c>
      <c r="N250" s="57">
        <f t="shared" si="246"/>
        <v>0</v>
      </c>
      <c r="O250" s="57">
        <f t="shared" si="246"/>
        <v>0</v>
      </c>
      <c r="P250" s="147"/>
    </row>
    <row r="251" spans="1:16" ht="24" hidden="1" x14ac:dyDescent="0.25">
      <c r="A251" s="477">
        <v>6320</v>
      </c>
      <c r="B251" s="63" t="s">
        <v>260</v>
      </c>
      <c r="C251" s="160">
        <f t="shared" si="238"/>
        <v>0</v>
      </c>
      <c r="D251" s="132">
        <f t="shared" ref="D251:E251" si="247">SUM(D252:D255)</f>
        <v>0</v>
      </c>
      <c r="E251" s="132">
        <f t="shared" si="247"/>
        <v>0</v>
      </c>
      <c r="F251" s="132">
        <f>SUM(F252:F255)</f>
        <v>0</v>
      </c>
      <c r="G251" s="132">
        <f t="shared" ref="G251:O251" si="248">SUM(G252:G255)</f>
        <v>0</v>
      </c>
      <c r="H251" s="132">
        <f t="shared" si="248"/>
        <v>0</v>
      </c>
      <c r="I251" s="132">
        <f t="shared" si="248"/>
        <v>0</v>
      </c>
      <c r="J251" s="132">
        <f t="shared" si="248"/>
        <v>0</v>
      </c>
      <c r="K251" s="132">
        <f t="shared" si="248"/>
        <v>0</v>
      </c>
      <c r="L251" s="132">
        <f t="shared" si="248"/>
        <v>0</v>
      </c>
      <c r="M251" s="132">
        <f t="shared" si="248"/>
        <v>0</v>
      </c>
      <c r="N251" s="132">
        <f t="shared" si="248"/>
        <v>0</v>
      </c>
      <c r="O251" s="132">
        <f t="shared" si="248"/>
        <v>0</v>
      </c>
      <c r="P251" s="146"/>
    </row>
    <row r="252" spans="1:16" hidden="1" x14ac:dyDescent="0.25">
      <c r="A252" s="43">
        <v>6322</v>
      </c>
      <c r="B252" s="69" t="s">
        <v>261</v>
      </c>
      <c r="C252" s="70">
        <f t="shared" si="238"/>
        <v>0</v>
      </c>
      <c r="D252" s="72"/>
      <c r="E252" s="72"/>
      <c r="F252" s="72">
        <f t="shared" ref="F252:F257" si="249">D252+E252</f>
        <v>0</v>
      </c>
      <c r="G252" s="72"/>
      <c r="H252" s="72"/>
      <c r="I252" s="72">
        <f t="shared" ref="I252:I257" si="250">G252+H252</f>
        <v>0</v>
      </c>
      <c r="J252" s="72"/>
      <c r="K252" s="72"/>
      <c r="L252" s="72">
        <f t="shared" ref="L252:L257" si="251">J252+K252</f>
        <v>0</v>
      </c>
      <c r="M252" s="72"/>
      <c r="N252" s="72"/>
      <c r="O252" s="136">
        <f t="shared" ref="O252:O257" si="252">M252+N252</f>
        <v>0</v>
      </c>
      <c r="P252" s="137"/>
    </row>
    <row r="253" spans="1:16" ht="24" hidden="1" x14ac:dyDescent="0.25">
      <c r="A253" s="43">
        <v>6323</v>
      </c>
      <c r="B253" s="69" t="s">
        <v>262</v>
      </c>
      <c r="C253" s="70">
        <f t="shared" si="238"/>
        <v>0</v>
      </c>
      <c r="D253" s="72"/>
      <c r="E253" s="72"/>
      <c r="F253" s="72">
        <f t="shared" si="249"/>
        <v>0</v>
      </c>
      <c r="G253" s="72"/>
      <c r="H253" s="72"/>
      <c r="I253" s="72">
        <f t="shared" si="250"/>
        <v>0</v>
      </c>
      <c r="J253" s="72"/>
      <c r="K253" s="72"/>
      <c r="L253" s="72">
        <f t="shared" si="251"/>
        <v>0</v>
      </c>
      <c r="M253" s="72"/>
      <c r="N253" s="72"/>
      <c r="O253" s="136">
        <f t="shared" si="252"/>
        <v>0</v>
      </c>
      <c r="P253" s="137"/>
    </row>
    <row r="254" spans="1:16" ht="24" hidden="1" x14ac:dyDescent="0.25">
      <c r="A254" s="43">
        <v>6324</v>
      </c>
      <c r="B254" s="69" t="s">
        <v>263</v>
      </c>
      <c r="C254" s="70">
        <f t="shared" si="238"/>
        <v>0</v>
      </c>
      <c r="D254" s="72"/>
      <c r="E254" s="72"/>
      <c r="F254" s="72">
        <f t="shared" si="249"/>
        <v>0</v>
      </c>
      <c r="G254" s="72"/>
      <c r="H254" s="72"/>
      <c r="I254" s="72">
        <f t="shared" si="250"/>
        <v>0</v>
      </c>
      <c r="J254" s="72"/>
      <c r="K254" s="72"/>
      <c r="L254" s="72">
        <f t="shared" si="251"/>
        <v>0</v>
      </c>
      <c r="M254" s="72"/>
      <c r="N254" s="72"/>
      <c r="O254" s="136">
        <f t="shared" si="252"/>
        <v>0</v>
      </c>
      <c r="P254" s="137"/>
    </row>
    <row r="255" spans="1:16" hidden="1" x14ac:dyDescent="0.25">
      <c r="A255" s="37">
        <v>6329</v>
      </c>
      <c r="B255" s="63" t="s">
        <v>264</v>
      </c>
      <c r="C255" s="64">
        <f t="shared" si="238"/>
        <v>0</v>
      </c>
      <c r="D255" s="66"/>
      <c r="E255" s="66"/>
      <c r="F255" s="66">
        <f t="shared" si="249"/>
        <v>0</v>
      </c>
      <c r="G255" s="66"/>
      <c r="H255" s="66"/>
      <c r="I255" s="66">
        <f t="shared" si="250"/>
        <v>0</v>
      </c>
      <c r="J255" s="66"/>
      <c r="K255" s="66"/>
      <c r="L255" s="66">
        <f t="shared" si="251"/>
        <v>0</v>
      </c>
      <c r="M255" s="66"/>
      <c r="N255" s="66"/>
      <c r="O255" s="133">
        <f t="shared" si="252"/>
        <v>0</v>
      </c>
      <c r="P255" s="134"/>
    </row>
    <row r="256" spans="1:16" ht="24" hidden="1" x14ac:dyDescent="0.25">
      <c r="A256" s="174">
        <v>6330</v>
      </c>
      <c r="B256" s="175" t="s">
        <v>265</v>
      </c>
      <c r="C256" s="160">
        <f t="shared" si="238"/>
        <v>0</v>
      </c>
      <c r="D256" s="164"/>
      <c r="E256" s="164"/>
      <c r="F256" s="164">
        <f t="shared" si="249"/>
        <v>0</v>
      </c>
      <c r="G256" s="164"/>
      <c r="H256" s="164"/>
      <c r="I256" s="164">
        <f t="shared" si="250"/>
        <v>0</v>
      </c>
      <c r="J256" s="164"/>
      <c r="K256" s="164"/>
      <c r="L256" s="164">
        <f t="shared" si="251"/>
        <v>0</v>
      </c>
      <c r="M256" s="164"/>
      <c r="N256" s="164"/>
      <c r="O256" s="165">
        <f t="shared" si="252"/>
        <v>0</v>
      </c>
      <c r="P256" s="166"/>
    </row>
    <row r="257" spans="1:16" hidden="1" x14ac:dyDescent="0.25">
      <c r="A257" s="138">
        <v>6360</v>
      </c>
      <c r="B257" s="69" t="s">
        <v>266</v>
      </c>
      <c r="C257" s="70">
        <f t="shared" si="238"/>
        <v>0</v>
      </c>
      <c r="D257" s="72"/>
      <c r="E257" s="72"/>
      <c r="F257" s="72">
        <f t="shared" si="249"/>
        <v>0</v>
      </c>
      <c r="G257" s="72"/>
      <c r="H257" s="72"/>
      <c r="I257" s="72">
        <f t="shared" si="250"/>
        <v>0</v>
      </c>
      <c r="J257" s="72"/>
      <c r="K257" s="72"/>
      <c r="L257" s="72">
        <f t="shared" si="251"/>
        <v>0</v>
      </c>
      <c r="M257" s="72"/>
      <c r="N257" s="72"/>
      <c r="O257" s="136">
        <f t="shared" si="252"/>
        <v>0</v>
      </c>
      <c r="P257" s="137"/>
    </row>
    <row r="258" spans="1:16" ht="36" hidden="1" x14ac:dyDescent="0.25">
      <c r="A258" s="55">
        <v>6400</v>
      </c>
      <c r="B258" s="127" t="s">
        <v>267</v>
      </c>
      <c r="C258" s="56">
        <f t="shared" si="238"/>
        <v>0</v>
      </c>
      <c r="D258" s="57">
        <f t="shared" ref="D258:E258" si="253">SUM(D259,D263)</f>
        <v>0</v>
      </c>
      <c r="E258" s="57">
        <f t="shared" si="253"/>
        <v>0</v>
      </c>
      <c r="F258" s="57">
        <f>SUM(F259,F263)</f>
        <v>0</v>
      </c>
      <c r="G258" s="57">
        <f t="shared" ref="G258:O258" si="254">SUM(G259,G263)</f>
        <v>0</v>
      </c>
      <c r="H258" s="57">
        <f t="shared" si="254"/>
        <v>0</v>
      </c>
      <c r="I258" s="57">
        <f t="shared" si="254"/>
        <v>0</v>
      </c>
      <c r="J258" s="57">
        <f t="shared" si="254"/>
        <v>0</v>
      </c>
      <c r="K258" s="57">
        <f t="shared" si="254"/>
        <v>0</v>
      </c>
      <c r="L258" s="57">
        <f t="shared" si="254"/>
        <v>0</v>
      </c>
      <c r="M258" s="57">
        <f t="shared" si="254"/>
        <v>0</v>
      </c>
      <c r="N258" s="57">
        <f t="shared" si="254"/>
        <v>0</v>
      </c>
      <c r="O258" s="57">
        <f t="shared" si="254"/>
        <v>0</v>
      </c>
      <c r="P258" s="147"/>
    </row>
    <row r="259" spans="1:16" ht="24" hidden="1" x14ac:dyDescent="0.25">
      <c r="A259" s="477">
        <v>6410</v>
      </c>
      <c r="B259" s="63" t="s">
        <v>268</v>
      </c>
      <c r="C259" s="64">
        <f t="shared" si="238"/>
        <v>0</v>
      </c>
      <c r="D259" s="132">
        <f t="shared" ref="D259:E259" si="255">SUM(D260:D262)</f>
        <v>0</v>
      </c>
      <c r="E259" s="132">
        <f t="shared" si="255"/>
        <v>0</v>
      </c>
      <c r="F259" s="132">
        <f>SUM(F260:F262)</f>
        <v>0</v>
      </c>
      <c r="G259" s="132">
        <f t="shared" ref="G259:O259" si="256">SUM(G260:G262)</f>
        <v>0</v>
      </c>
      <c r="H259" s="132">
        <f t="shared" si="256"/>
        <v>0</v>
      </c>
      <c r="I259" s="132">
        <f t="shared" si="256"/>
        <v>0</v>
      </c>
      <c r="J259" s="132">
        <f t="shared" si="256"/>
        <v>0</v>
      </c>
      <c r="K259" s="132">
        <f t="shared" si="256"/>
        <v>0</v>
      </c>
      <c r="L259" s="132">
        <f t="shared" si="256"/>
        <v>0</v>
      </c>
      <c r="M259" s="132">
        <f t="shared" si="256"/>
        <v>0</v>
      </c>
      <c r="N259" s="132">
        <f t="shared" si="256"/>
        <v>0</v>
      </c>
      <c r="O259" s="154">
        <f t="shared" si="256"/>
        <v>0</v>
      </c>
      <c r="P259" s="155"/>
    </row>
    <row r="260" spans="1:16" hidden="1" x14ac:dyDescent="0.25">
      <c r="A260" s="43">
        <v>6411</v>
      </c>
      <c r="B260" s="148" t="s">
        <v>269</v>
      </c>
      <c r="C260" s="70">
        <f t="shared" si="238"/>
        <v>0</v>
      </c>
      <c r="D260" s="72"/>
      <c r="E260" s="72"/>
      <c r="F260" s="72">
        <f t="shared" ref="F260:F262" si="257">D260+E260</f>
        <v>0</v>
      </c>
      <c r="G260" s="72"/>
      <c r="H260" s="72"/>
      <c r="I260" s="72">
        <f t="shared" ref="I260:I262" si="258">G260+H260</f>
        <v>0</v>
      </c>
      <c r="J260" s="72"/>
      <c r="K260" s="72"/>
      <c r="L260" s="72">
        <f t="shared" ref="L260:L262" si="259">J260+K260</f>
        <v>0</v>
      </c>
      <c r="M260" s="72"/>
      <c r="N260" s="72"/>
      <c r="O260" s="136">
        <f t="shared" ref="O260:O262" si="260">M260+N260</f>
        <v>0</v>
      </c>
      <c r="P260" s="137"/>
    </row>
    <row r="261" spans="1:16" ht="36" hidden="1" x14ac:dyDescent="0.25">
      <c r="A261" s="43">
        <v>6412</v>
      </c>
      <c r="B261" s="69" t="s">
        <v>270</v>
      </c>
      <c r="C261" s="70">
        <f t="shared" si="238"/>
        <v>0</v>
      </c>
      <c r="D261" s="72"/>
      <c r="E261" s="72"/>
      <c r="F261" s="72">
        <f t="shared" si="257"/>
        <v>0</v>
      </c>
      <c r="G261" s="72"/>
      <c r="H261" s="72"/>
      <c r="I261" s="72">
        <f t="shared" si="258"/>
        <v>0</v>
      </c>
      <c r="J261" s="72"/>
      <c r="K261" s="72"/>
      <c r="L261" s="72">
        <f t="shared" si="259"/>
        <v>0</v>
      </c>
      <c r="M261" s="72"/>
      <c r="N261" s="72"/>
      <c r="O261" s="136">
        <f t="shared" si="260"/>
        <v>0</v>
      </c>
      <c r="P261" s="137"/>
    </row>
    <row r="262" spans="1:16" ht="36" hidden="1" x14ac:dyDescent="0.25">
      <c r="A262" s="43">
        <v>6419</v>
      </c>
      <c r="B262" s="69" t="s">
        <v>271</v>
      </c>
      <c r="C262" s="70">
        <f t="shared" si="238"/>
        <v>0</v>
      </c>
      <c r="D262" s="72"/>
      <c r="E262" s="72"/>
      <c r="F262" s="72">
        <f t="shared" si="257"/>
        <v>0</v>
      </c>
      <c r="G262" s="72"/>
      <c r="H262" s="72"/>
      <c r="I262" s="72">
        <f t="shared" si="258"/>
        <v>0</v>
      </c>
      <c r="J262" s="72"/>
      <c r="K262" s="72"/>
      <c r="L262" s="72">
        <f t="shared" si="259"/>
        <v>0</v>
      </c>
      <c r="M262" s="72"/>
      <c r="N262" s="72"/>
      <c r="O262" s="136">
        <f t="shared" si="260"/>
        <v>0</v>
      </c>
      <c r="P262" s="137"/>
    </row>
    <row r="263" spans="1:16" ht="36" hidden="1" x14ac:dyDescent="0.25">
      <c r="A263" s="138">
        <v>6420</v>
      </c>
      <c r="B263" s="69" t="s">
        <v>272</v>
      </c>
      <c r="C263" s="70">
        <f t="shared" si="238"/>
        <v>0</v>
      </c>
      <c r="D263" s="135">
        <f t="shared" ref="D263:E263" si="261">SUM(D264:D267)</f>
        <v>0</v>
      </c>
      <c r="E263" s="135">
        <f t="shared" si="261"/>
        <v>0</v>
      </c>
      <c r="F263" s="135">
        <f>SUM(F264:F267)</f>
        <v>0</v>
      </c>
      <c r="G263" s="135">
        <f t="shared" ref="G263:N263" si="262">SUM(G264:G267)</f>
        <v>0</v>
      </c>
      <c r="H263" s="135">
        <f t="shared" si="262"/>
        <v>0</v>
      </c>
      <c r="I263" s="135">
        <f t="shared" si="262"/>
        <v>0</v>
      </c>
      <c r="J263" s="135">
        <f t="shared" si="262"/>
        <v>0</v>
      </c>
      <c r="K263" s="135">
        <f t="shared" si="262"/>
        <v>0</v>
      </c>
      <c r="L263" s="135">
        <f t="shared" si="262"/>
        <v>0</v>
      </c>
      <c r="M263" s="135">
        <f t="shared" si="262"/>
        <v>0</v>
      </c>
      <c r="N263" s="135">
        <f t="shared" si="262"/>
        <v>0</v>
      </c>
      <c r="O263" s="139">
        <f>SUM(O264:O267)</f>
        <v>0</v>
      </c>
      <c r="P263" s="140"/>
    </row>
    <row r="264" spans="1:16" hidden="1" x14ac:dyDescent="0.25">
      <c r="A264" s="43">
        <v>6421</v>
      </c>
      <c r="B264" s="69" t="s">
        <v>273</v>
      </c>
      <c r="C264" s="70">
        <f t="shared" si="238"/>
        <v>0</v>
      </c>
      <c r="D264" s="72"/>
      <c r="E264" s="72"/>
      <c r="F264" s="72">
        <f t="shared" ref="F264:F267" si="263">D264+E264</f>
        <v>0</v>
      </c>
      <c r="G264" s="72"/>
      <c r="H264" s="72"/>
      <c r="I264" s="72">
        <f t="shared" ref="I264:I267" si="264">G264+H264</f>
        <v>0</v>
      </c>
      <c r="J264" s="72"/>
      <c r="K264" s="72"/>
      <c r="L264" s="72">
        <f t="shared" ref="L264:L267" si="265">J264+K264</f>
        <v>0</v>
      </c>
      <c r="M264" s="72"/>
      <c r="N264" s="72"/>
      <c r="O264" s="136">
        <f t="shared" ref="O264:O267" si="266">M264+N264</f>
        <v>0</v>
      </c>
      <c r="P264" s="137"/>
    </row>
    <row r="265" spans="1:16" hidden="1" x14ac:dyDescent="0.25">
      <c r="A265" s="43">
        <v>6422</v>
      </c>
      <c r="B265" s="69" t="s">
        <v>274</v>
      </c>
      <c r="C265" s="70">
        <f t="shared" si="238"/>
        <v>0</v>
      </c>
      <c r="D265" s="72"/>
      <c r="E265" s="72"/>
      <c r="F265" s="72">
        <f t="shared" si="263"/>
        <v>0</v>
      </c>
      <c r="G265" s="72"/>
      <c r="H265" s="72"/>
      <c r="I265" s="72">
        <f t="shared" si="264"/>
        <v>0</v>
      </c>
      <c r="J265" s="72"/>
      <c r="K265" s="72"/>
      <c r="L265" s="72">
        <f t="shared" si="265"/>
        <v>0</v>
      </c>
      <c r="M265" s="72"/>
      <c r="N265" s="72"/>
      <c r="O265" s="136">
        <f t="shared" si="266"/>
        <v>0</v>
      </c>
      <c r="P265" s="137"/>
    </row>
    <row r="266" spans="1:16" ht="24" hidden="1" x14ac:dyDescent="0.25">
      <c r="A266" s="43">
        <v>6423</v>
      </c>
      <c r="B266" s="69" t="s">
        <v>275</v>
      </c>
      <c r="C266" s="70">
        <f t="shared" si="238"/>
        <v>0</v>
      </c>
      <c r="D266" s="72"/>
      <c r="E266" s="72"/>
      <c r="F266" s="72">
        <f t="shared" si="263"/>
        <v>0</v>
      </c>
      <c r="G266" s="72"/>
      <c r="H266" s="72"/>
      <c r="I266" s="72">
        <f t="shared" si="264"/>
        <v>0</v>
      </c>
      <c r="J266" s="72"/>
      <c r="K266" s="72"/>
      <c r="L266" s="72">
        <f t="shared" si="265"/>
        <v>0</v>
      </c>
      <c r="M266" s="72"/>
      <c r="N266" s="72"/>
      <c r="O266" s="136">
        <f t="shared" si="266"/>
        <v>0</v>
      </c>
      <c r="P266" s="137"/>
    </row>
    <row r="267" spans="1:16" ht="36" hidden="1" x14ac:dyDescent="0.25">
      <c r="A267" s="43">
        <v>6424</v>
      </c>
      <c r="B267" s="69" t="s">
        <v>276</v>
      </c>
      <c r="C267" s="70">
        <f t="shared" si="238"/>
        <v>0</v>
      </c>
      <c r="D267" s="72"/>
      <c r="E267" s="72"/>
      <c r="F267" s="72">
        <f t="shared" si="263"/>
        <v>0</v>
      </c>
      <c r="G267" s="72"/>
      <c r="H267" s="72"/>
      <c r="I267" s="72">
        <f t="shared" si="264"/>
        <v>0</v>
      </c>
      <c r="J267" s="72"/>
      <c r="K267" s="72"/>
      <c r="L267" s="72">
        <f t="shared" si="265"/>
        <v>0</v>
      </c>
      <c r="M267" s="72"/>
      <c r="N267" s="72"/>
      <c r="O267" s="136">
        <f t="shared" si="266"/>
        <v>0</v>
      </c>
      <c r="P267" s="137"/>
    </row>
    <row r="268" spans="1:16" ht="36" hidden="1" x14ac:dyDescent="0.25">
      <c r="A268" s="176">
        <v>7000</v>
      </c>
      <c r="B268" s="176" t="s">
        <v>277</v>
      </c>
      <c r="C268" s="177">
        <f>SUM(F268,I268,L268,O268)</f>
        <v>0</v>
      </c>
      <c r="D268" s="178">
        <f t="shared" ref="D268:E268" si="267">SUM(D269,D279)</f>
        <v>0</v>
      </c>
      <c r="E268" s="178">
        <f t="shared" si="267"/>
        <v>0</v>
      </c>
      <c r="F268" s="178">
        <f>SUM(F269,F279)</f>
        <v>0</v>
      </c>
      <c r="G268" s="178">
        <f t="shared" ref="G268:N268" si="268">SUM(G269,G279)</f>
        <v>0</v>
      </c>
      <c r="H268" s="178">
        <f t="shared" si="268"/>
        <v>0</v>
      </c>
      <c r="I268" s="178">
        <f t="shared" si="268"/>
        <v>0</v>
      </c>
      <c r="J268" s="178">
        <f t="shared" si="268"/>
        <v>0</v>
      </c>
      <c r="K268" s="178">
        <f t="shared" si="268"/>
        <v>0</v>
      </c>
      <c r="L268" s="178">
        <f t="shared" si="268"/>
        <v>0</v>
      </c>
      <c r="M268" s="178">
        <f t="shared" si="268"/>
        <v>0</v>
      </c>
      <c r="N268" s="178">
        <f t="shared" si="268"/>
        <v>0</v>
      </c>
      <c r="O268" s="179">
        <f>SUM(O269,O279)</f>
        <v>0</v>
      </c>
      <c r="P268" s="180"/>
    </row>
    <row r="269" spans="1:16" ht="24" hidden="1" x14ac:dyDescent="0.25">
      <c r="A269" s="55">
        <v>7200</v>
      </c>
      <c r="B269" s="127" t="s">
        <v>278</v>
      </c>
      <c r="C269" s="56">
        <f t="shared" si="238"/>
        <v>0</v>
      </c>
      <c r="D269" s="57">
        <f t="shared" ref="D269:E269" si="269">SUM(D270,D271,D274,D275,D278)</f>
        <v>0</v>
      </c>
      <c r="E269" s="57">
        <f t="shared" si="269"/>
        <v>0</v>
      </c>
      <c r="F269" s="57">
        <f>SUM(F270,F271,F274,F275,F278)</f>
        <v>0</v>
      </c>
      <c r="G269" s="57"/>
      <c r="H269" s="57"/>
      <c r="I269" s="57">
        <f>SUM(I270,I271,I274,I275,I278)</f>
        <v>0</v>
      </c>
      <c r="J269" s="57"/>
      <c r="K269" s="57"/>
      <c r="L269" s="57">
        <f>SUM(L270,L271,L274,L275,L278)</f>
        <v>0</v>
      </c>
      <c r="M269" s="57"/>
      <c r="N269" s="57"/>
      <c r="O269" s="159">
        <f>SUM(O270,O271,O274,O275,O278)</f>
        <v>0</v>
      </c>
      <c r="P269" s="128"/>
    </row>
    <row r="270" spans="1:16" ht="24" hidden="1" x14ac:dyDescent="0.25">
      <c r="A270" s="477">
        <v>7210</v>
      </c>
      <c r="B270" s="63" t="s">
        <v>279</v>
      </c>
      <c r="C270" s="64">
        <f t="shared" si="238"/>
        <v>0</v>
      </c>
      <c r="D270" s="66"/>
      <c r="E270" s="66"/>
      <c r="F270" s="66">
        <f>D270+E270</f>
        <v>0</v>
      </c>
      <c r="G270" s="66"/>
      <c r="H270" s="66"/>
      <c r="I270" s="66">
        <f>G270+H270</f>
        <v>0</v>
      </c>
      <c r="J270" s="66"/>
      <c r="K270" s="66"/>
      <c r="L270" s="66">
        <f>J270+K270</f>
        <v>0</v>
      </c>
      <c r="M270" s="66"/>
      <c r="N270" s="66"/>
      <c r="O270" s="133">
        <f>M270+N270</f>
        <v>0</v>
      </c>
      <c r="P270" s="134"/>
    </row>
    <row r="271" spans="1:16" s="181" customFormat="1" ht="36" hidden="1" x14ac:dyDescent="0.25">
      <c r="A271" s="138">
        <v>7220</v>
      </c>
      <c r="B271" s="69" t="s">
        <v>280</v>
      </c>
      <c r="C271" s="70">
        <f t="shared" si="238"/>
        <v>0</v>
      </c>
      <c r="D271" s="135">
        <f t="shared" ref="D271:E271" si="270">SUM(D272:D273)</f>
        <v>0</v>
      </c>
      <c r="E271" s="135">
        <f t="shared" si="270"/>
        <v>0</v>
      </c>
      <c r="F271" s="135">
        <f>SUM(F272:F273)</f>
        <v>0</v>
      </c>
      <c r="G271" s="135">
        <f t="shared" ref="G271:O271" si="271">SUM(G272:G273)</f>
        <v>0</v>
      </c>
      <c r="H271" s="135">
        <f t="shared" si="271"/>
        <v>0</v>
      </c>
      <c r="I271" s="135">
        <f t="shared" si="271"/>
        <v>0</v>
      </c>
      <c r="J271" s="135">
        <f t="shared" si="271"/>
        <v>0</v>
      </c>
      <c r="K271" s="135">
        <f t="shared" si="271"/>
        <v>0</v>
      </c>
      <c r="L271" s="135">
        <f t="shared" si="271"/>
        <v>0</v>
      </c>
      <c r="M271" s="135">
        <f t="shared" si="271"/>
        <v>0</v>
      </c>
      <c r="N271" s="135">
        <f t="shared" si="271"/>
        <v>0</v>
      </c>
      <c r="O271" s="135">
        <f t="shared" si="271"/>
        <v>0</v>
      </c>
      <c r="P271" s="140"/>
    </row>
    <row r="272" spans="1:16" s="181" customFormat="1" ht="36" hidden="1" x14ac:dyDescent="0.25">
      <c r="A272" s="43">
        <v>7221</v>
      </c>
      <c r="B272" s="69" t="s">
        <v>281</v>
      </c>
      <c r="C272" s="70">
        <f t="shared" si="238"/>
        <v>0</v>
      </c>
      <c r="D272" s="72"/>
      <c r="E272" s="72"/>
      <c r="F272" s="72">
        <f t="shared" ref="F272:F274" si="272">D272+E272</f>
        <v>0</v>
      </c>
      <c r="G272" s="72"/>
      <c r="H272" s="72"/>
      <c r="I272" s="72">
        <f t="shared" ref="I272:I274" si="273">G272+H272</f>
        <v>0</v>
      </c>
      <c r="J272" s="72"/>
      <c r="K272" s="72"/>
      <c r="L272" s="72">
        <f t="shared" ref="L272:L274" si="274">J272+K272</f>
        <v>0</v>
      </c>
      <c r="M272" s="72"/>
      <c r="N272" s="72"/>
      <c r="O272" s="136">
        <f t="shared" ref="O272:O274" si="275">M272+N272</f>
        <v>0</v>
      </c>
      <c r="P272" s="137"/>
    </row>
    <row r="273" spans="1:17" s="181" customFormat="1" ht="36" hidden="1" x14ac:dyDescent="0.25">
      <c r="A273" s="43">
        <v>7222</v>
      </c>
      <c r="B273" s="69" t="s">
        <v>282</v>
      </c>
      <c r="C273" s="70">
        <f t="shared" si="238"/>
        <v>0</v>
      </c>
      <c r="D273" s="72"/>
      <c r="E273" s="72"/>
      <c r="F273" s="72">
        <f t="shared" si="272"/>
        <v>0</v>
      </c>
      <c r="G273" s="72"/>
      <c r="H273" s="72"/>
      <c r="I273" s="72">
        <f t="shared" si="273"/>
        <v>0</v>
      </c>
      <c r="J273" s="72"/>
      <c r="K273" s="72"/>
      <c r="L273" s="72">
        <f t="shared" si="274"/>
        <v>0</v>
      </c>
      <c r="M273" s="72"/>
      <c r="N273" s="72"/>
      <c r="O273" s="136">
        <f t="shared" si="275"/>
        <v>0</v>
      </c>
      <c r="P273" s="137"/>
    </row>
    <row r="274" spans="1:17" ht="24" hidden="1" x14ac:dyDescent="0.25">
      <c r="A274" s="138">
        <v>7230</v>
      </c>
      <c r="B274" s="69" t="s">
        <v>283</v>
      </c>
      <c r="C274" s="70">
        <f t="shared" si="238"/>
        <v>0</v>
      </c>
      <c r="D274" s="72"/>
      <c r="E274" s="72"/>
      <c r="F274" s="72">
        <f t="shared" si="272"/>
        <v>0</v>
      </c>
      <c r="G274" s="72"/>
      <c r="H274" s="72"/>
      <c r="I274" s="72">
        <f t="shared" si="273"/>
        <v>0</v>
      </c>
      <c r="J274" s="72"/>
      <c r="K274" s="72"/>
      <c r="L274" s="72">
        <f t="shared" si="274"/>
        <v>0</v>
      </c>
      <c r="M274" s="72"/>
      <c r="N274" s="72"/>
      <c r="O274" s="136">
        <f t="shared" si="275"/>
        <v>0</v>
      </c>
      <c r="P274" s="137"/>
    </row>
    <row r="275" spans="1:17" ht="24" hidden="1" x14ac:dyDescent="0.25">
      <c r="A275" s="138">
        <v>7240</v>
      </c>
      <c r="B275" s="69" t="s">
        <v>284</v>
      </c>
      <c r="C275" s="70">
        <f t="shared" si="238"/>
        <v>0</v>
      </c>
      <c r="D275" s="135">
        <f t="shared" ref="D275:E275" si="276">SUM(D276:D277)</f>
        <v>0</v>
      </c>
      <c r="E275" s="135">
        <f t="shared" si="276"/>
        <v>0</v>
      </c>
      <c r="F275" s="135">
        <f>SUM(F276:F277)</f>
        <v>0</v>
      </c>
      <c r="G275" s="135">
        <f t="shared" ref="G275:O275" si="277">SUM(G276:G277)</f>
        <v>0</v>
      </c>
      <c r="H275" s="135">
        <f t="shared" si="277"/>
        <v>0</v>
      </c>
      <c r="I275" s="135">
        <f t="shared" si="277"/>
        <v>0</v>
      </c>
      <c r="J275" s="135">
        <f t="shared" si="277"/>
        <v>0</v>
      </c>
      <c r="K275" s="135">
        <f t="shared" si="277"/>
        <v>0</v>
      </c>
      <c r="L275" s="135">
        <f t="shared" si="277"/>
        <v>0</v>
      </c>
      <c r="M275" s="135">
        <f t="shared" si="277"/>
        <v>0</v>
      </c>
      <c r="N275" s="135">
        <f t="shared" si="277"/>
        <v>0</v>
      </c>
      <c r="O275" s="135">
        <f t="shared" si="277"/>
        <v>0</v>
      </c>
      <c r="P275" s="140"/>
    </row>
    <row r="276" spans="1:17" ht="48" hidden="1" x14ac:dyDescent="0.25">
      <c r="A276" s="43">
        <v>7245</v>
      </c>
      <c r="B276" s="69" t="s">
        <v>285</v>
      </c>
      <c r="C276" s="70">
        <f t="shared" si="238"/>
        <v>0</v>
      </c>
      <c r="D276" s="72"/>
      <c r="E276" s="72"/>
      <c r="F276" s="72">
        <f t="shared" ref="F276:F278" si="278">D276+E276</f>
        <v>0</v>
      </c>
      <c r="G276" s="72"/>
      <c r="H276" s="72"/>
      <c r="I276" s="72">
        <f t="shared" ref="I276:I278" si="279">G276+H276</f>
        <v>0</v>
      </c>
      <c r="J276" s="72"/>
      <c r="K276" s="72"/>
      <c r="L276" s="72">
        <f t="shared" ref="L276:L278" si="280">J276+K276</f>
        <v>0</v>
      </c>
      <c r="M276" s="72"/>
      <c r="N276" s="72"/>
      <c r="O276" s="136">
        <f t="shared" ref="O276:O278" si="281">M276+N276</f>
        <v>0</v>
      </c>
      <c r="P276" s="137"/>
    </row>
    <row r="277" spans="1:17" ht="96" hidden="1" x14ac:dyDescent="0.25">
      <c r="A277" s="43">
        <v>7246</v>
      </c>
      <c r="B277" s="69" t="s">
        <v>286</v>
      </c>
      <c r="C277" s="70">
        <f t="shared" si="238"/>
        <v>0</v>
      </c>
      <c r="D277" s="72"/>
      <c r="E277" s="72"/>
      <c r="F277" s="72">
        <f t="shared" si="278"/>
        <v>0</v>
      </c>
      <c r="G277" s="72"/>
      <c r="H277" s="72"/>
      <c r="I277" s="72">
        <f t="shared" si="279"/>
        <v>0</v>
      </c>
      <c r="J277" s="72"/>
      <c r="K277" s="72"/>
      <c r="L277" s="72">
        <f t="shared" si="280"/>
        <v>0</v>
      </c>
      <c r="M277" s="72"/>
      <c r="N277" s="72"/>
      <c r="O277" s="136">
        <f t="shared" si="281"/>
        <v>0</v>
      </c>
      <c r="P277" s="137"/>
    </row>
    <row r="278" spans="1:17" ht="24" hidden="1" x14ac:dyDescent="0.25">
      <c r="A278" s="174">
        <v>7260</v>
      </c>
      <c r="B278" s="63" t="s">
        <v>287</v>
      </c>
      <c r="C278" s="64">
        <f t="shared" si="238"/>
        <v>0</v>
      </c>
      <c r="D278" s="66"/>
      <c r="E278" s="66"/>
      <c r="F278" s="66">
        <f t="shared" si="278"/>
        <v>0</v>
      </c>
      <c r="G278" s="66"/>
      <c r="H278" s="66"/>
      <c r="I278" s="66">
        <f t="shared" si="279"/>
        <v>0</v>
      </c>
      <c r="J278" s="66"/>
      <c r="K278" s="66"/>
      <c r="L278" s="66">
        <f t="shared" si="280"/>
        <v>0</v>
      </c>
      <c r="M278" s="66"/>
      <c r="N278" s="66"/>
      <c r="O278" s="133">
        <f t="shared" si="281"/>
        <v>0</v>
      </c>
      <c r="P278" s="134"/>
    </row>
    <row r="279" spans="1:17" hidden="1" x14ac:dyDescent="0.25">
      <c r="A279" s="88">
        <v>7700</v>
      </c>
      <c r="B279" s="182" t="s">
        <v>288</v>
      </c>
      <c r="C279" s="183">
        <f t="shared" si="238"/>
        <v>0</v>
      </c>
      <c r="D279" s="184">
        <f t="shared" ref="D279:O279" si="282">D280</f>
        <v>0</v>
      </c>
      <c r="E279" s="184">
        <f t="shared" si="282"/>
        <v>0</v>
      </c>
      <c r="F279" s="184">
        <f t="shared" si="282"/>
        <v>0</v>
      </c>
      <c r="G279" s="184">
        <f t="shared" si="282"/>
        <v>0</v>
      </c>
      <c r="H279" s="184">
        <f t="shared" si="282"/>
        <v>0</v>
      </c>
      <c r="I279" s="184">
        <f t="shared" si="282"/>
        <v>0</v>
      </c>
      <c r="J279" s="184">
        <f t="shared" si="282"/>
        <v>0</v>
      </c>
      <c r="K279" s="184">
        <f t="shared" si="282"/>
        <v>0</v>
      </c>
      <c r="L279" s="184">
        <f t="shared" si="282"/>
        <v>0</v>
      </c>
      <c r="M279" s="184">
        <f t="shared" si="282"/>
        <v>0</v>
      </c>
      <c r="N279" s="184">
        <f t="shared" si="282"/>
        <v>0</v>
      </c>
      <c r="O279" s="184">
        <f t="shared" si="282"/>
        <v>0</v>
      </c>
      <c r="P279" s="147"/>
    </row>
    <row r="280" spans="1:17" hidden="1" x14ac:dyDescent="0.25">
      <c r="A280" s="129">
        <v>7720</v>
      </c>
      <c r="B280" s="63" t="s">
        <v>289</v>
      </c>
      <c r="C280" s="77">
        <f t="shared" si="238"/>
        <v>0</v>
      </c>
      <c r="D280" s="79"/>
      <c r="E280" s="79"/>
      <c r="F280" s="79">
        <f>D280+E280</f>
        <v>0</v>
      </c>
      <c r="G280" s="79"/>
      <c r="H280" s="79"/>
      <c r="I280" s="79">
        <f>G280+H280</f>
        <v>0</v>
      </c>
      <c r="J280" s="79"/>
      <c r="K280" s="79"/>
      <c r="L280" s="79">
        <f>J280+K280</f>
        <v>0</v>
      </c>
      <c r="M280" s="79"/>
      <c r="N280" s="79"/>
      <c r="O280" s="185">
        <f>M280+N280</f>
        <v>0</v>
      </c>
      <c r="P280" s="186"/>
    </row>
    <row r="281" spans="1:17" hidden="1" x14ac:dyDescent="0.25">
      <c r="A281" s="148"/>
      <c r="B281" s="69" t="s">
        <v>290</v>
      </c>
      <c r="C281" s="70">
        <f t="shared" si="238"/>
        <v>0</v>
      </c>
      <c r="D281" s="135">
        <f t="shared" ref="D281:E281" si="283">SUM(D282:D283)</f>
        <v>0</v>
      </c>
      <c r="E281" s="135">
        <f t="shared" si="283"/>
        <v>0</v>
      </c>
      <c r="F281" s="135">
        <f>SUM(F282:F283)</f>
        <v>0</v>
      </c>
      <c r="G281" s="135">
        <f t="shared" ref="G281:O281" si="284">SUM(G282:G283)</f>
        <v>0</v>
      </c>
      <c r="H281" s="135">
        <f t="shared" si="284"/>
        <v>0</v>
      </c>
      <c r="I281" s="135">
        <f t="shared" si="284"/>
        <v>0</v>
      </c>
      <c r="J281" s="135">
        <f t="shared" si="284"/>
        <v>0</v>
      </c>
      <c r="K281" s="135">
        <f t="shared" si="284"/>
        <v>0</v>
      </c>
      <c r="L281" s="135">
        <f t="shared" si="284"/>
        <v>0</v>
      </c>
      <c r="M281" s="135">
        <f t="shared" si="284"/>
        <v>0</v>
      </c>
      <c r="N281" s="135">
        <f t="shared" si="284"/>
        <v>0</v>
      </c>
      <c r="O281" s="135">
        <f t="shared" si="284"/>
        <v>0</v>
      </c>
      <c r="P281" s="140"/>
    </row>
    <row r="282" spans="1:17" hidden="1" x14ac:dyDescent="0.25">
      <c r="A282" s="148" t="s">
        <v>291</v>
      </c>
      <c r="B282" s="43" t="s">
        <v>292</v>
      </c>
      <c r="C282" s="70">
        <f t="shared" si="238"/>
        <v>0</v>
      </c>
      <c r="D282" s="72"/>
      <c r="E282" s="72"/>
      <c r="F282" s="72">
        <f>E282+D282</f>
        <v>0</v>
      </c>
      <c r="G282" s="72"/>
      <c r="H282" s="72"/>
      <c r="I282" s="72">
        <f>H282+G282</f>
        <v>0</v>
      </c>
      <c r="J282" s="72"/>
      <c r="K282" s="72"/>
      <c r="L282" s="72">
        <f>K282+J282</f>
        <v>0</v>
      </c>
      <c r="M282" s="72"/>
      <c r="N282" s="72"/>
      <c r="O282" s="136">
        <f>N282+M282</f>
        <v>0</v>
      </c>
      <c r="P282" s="137"/>
    </row>
    <row r="283" spans="1:17" ht="24" hidden="1" x14ac:dyDescent="0.25">
      <c r="A283" s="148" t="s">
        <v>293</v>
      </c>
      <c r="B283" s="187" t="s">
        <v>294</v>
      </c>
      <c r="C283" s="64">
        <f t="shared" si="238"/>
        <v>0</v>
      </c>
      <c r="D283" s="66"/>
      <c r="E283" s="66"/>
      <c r="F283" s="66">
        <f>E283+D283</f>
        <v>0</v>
      </c>
      <c r="G283" s="66"/>
      <c r="H283" s="66"/>
      <c r="I283" s="66">
        <f>H283+G283</f>
        <v>0</v>
      </c>
      <c r="J283" s="66"/>
      <c r="K283" s="66"/>
      <c r="L283" s="66">
        <f>K283+J283</f>
        <v>0</v>
      </c>
      <c r="M283" s="66"/>
      <c r="N283" s="66"/>
      <c r="O283" s="133">
        <f>N283+M283</f>
        <v>0</v>
      </c>
      <c r="P283" s="134"/>
    </row>
    <row r="284" spans="1:17" ht="12.75" thickBot="1" x14ac:dyDescent="0.3">
      <c r="A284" s="188"/>
      <c r="B284" s="188" t="s">
        <v>295</v>
      </c>
      <c r="C284" s="189">
        <f t="shared" si="238"/>
        <v>92504</v>
      </c>
      <c r="D284" s="190">
        <f t="shared" ref="D284:O284" si="285">SUM(D281,D268,D229,D194,D186,D172,D74,D52)</f>
        <v>93798</v>
      </c>
      <c r="E284" s="453">
        <f t="shared" si="285"/>
        <v>-1294</v>
      </c>
      <c r="F284" s="454">
        <f t="shared" si="285"/>
        <v>92504</v>
      </c>
      <c r="G284" s="452">
        <f t="shared" si="285"/>
        <v>0</v>
      </c>
      <c r="H284" s="190">
        <f t="shared" si="285"/>
        <v>0</v>
      </c>
      <c r="I284" s="190">
        <f t="shared" si="285"/>
        <v>0</v>
      </c>
      <c r="J284" s="190">
        <f t="shared" si="285"/>
        <v>0</v>
      </c>
      <c r="K284" s="453">
        <f t="shared" si="285"/>
        <v>0</v>
      </c>
      <c r="L284" s="454">
        <f t="shared" si="285"/>
        <v>0</v>
      </c>
      <c r="M284" s="452">
        <f t="shared" si="285"/>
        <v>0</v>
      </c>
      <c r="N284" s="190">
        <f t="shared" si="285"/>
        <v>0</v>
      </c>
      <c r="O284" s="190">
        <f t="shared" si="285"/>
        <v>0</v>
      </c>
      <c r="P284" s="191"/>
      <c r="Q284" s="311"/>
    </row>
    <row r="285" spans="1:17" s="25" customFormat="1" ht="13.5" hidden="1" thickTop="1" thickBot="1" x14ac:dyDescent="0.3">
      <c r="A285" s="578" t="s">
        <v>296</v>
      </c>
      <c r="B285" s="579"/>
      <c r="C285" s="192">
        <f t="shared" si="238"/>
        <v>0</v>
      </c>
      <c r="D285" s="193">
        <f t="shared" ref="D285:N285" si="286">SUM(D24,D25,D41)-D50</f>
        <v>0</v>
      </c>
      <c r="E285" s="193">
        <f t="shared" si="286"/>
        <v>0</v>
      </c>
      <c r="F285" s="193">
        <f>SUM(F24,F25,F41)-F50</f>
        <v>0</v>
      </c>
      <c r="G285" s="193">
        <f t="shared" si="286"/>
        <v>0</v>
      </c>
      <c r="H285" s="193">
        <f t="shared" si="286"/>
        <v>0</v>
      </c>
      <c r="I285" s="193">
        <f t="shared" si="286"/>
        <v>0</v>
      </c>
      <c r="J285" s="193">
        <f t="shared" si="286"/>
        <v>0</v>
      </c>
      <c r="K285" s="193">
        <f t="shared" si="286"/>
        <v>0</v>
      </c>
      <c r="L285" s="193">
        <f t="shared" si="286"/>
        <v>0</v>
      </c>
      <c r="M285" s="193">
        <f t="shared" si="286"/>
        <v>0</v>
      </c>
      <c r="N285" s="193">
        <f t="shared" si="286"/>
        <v>0</v>
      </c>
      <c r="O285" s="194">
        <f>O44-O50</f>
        <v>0</v>
      </c>
      <c r="P285" s="195"/>
    </row>
    <row r="286" spans="1:17" s="25" customFormat="1" ht="12.75" hidden="1" thickTop="1" x14ac:dyDescent="0.25">
      <c r="A286" s="580" t="s">
        <v>297</v>
      </c>
      <c r="B286" s="581"/>
      <c r="C286" s="196">
        <f t="shared" si="238"/>
        <v>0</v>
      </c>
      <c r="D286" s="197">
        <f t="shared" ref="D286:O286" si="287">SUM(D287,D288)-D295+D296</f>
        <v>0</v>
      </c>
      <c r="E286" s="197">
        <f t="shared" si="287"/>
        <v>0</v>
      </c>
      <c r="F286" s="197">
        <f t="shared" si="287"/>
        <v>0</v>
      </c>
      <c r="G286" s="197">
        <f t="shared" si="287"/>
        <v>0</v>
      </c>
      <c r="H286" s="197">
        <f t="shared" si="287"/>
        <v>0</v>
      </c>
      <c r="I286" s="197">
        <f t="shared" si="287"/>
        <v>0</v>
      </c>
      <c r="J286" s="197">
        <f t="shared" si="287"/>
        <v>0</v>
      </c>
      <c r="K286" s="197">
        <f t="shared" si="287"/>
        <v>0</v>
      </c>
      <c r="L286" s="197">
        <f t="shared" si="287"/>
        <v>0</v>
      </c>
      <c r="M286" s="197">
        <f t="shared" si="287"/>
        <v>0</v>
      </c>
      <c r="N286" s="197">
        <f t="shared" si="287"/>
        <v>0</v>
      </c>
      <c r="O286" s="198">
        <f t="shared" si="287"/>
        <v>0</v>
      </c>
      <c r="P286" s="199"/>
    </row>
    <row r="287" spans="1:17" s="25" customFormat="1" ht="13.5" hidden="1" thickTop="1" thickBot="1" x14ac:dyDescent="0.3">
      <c r="A287" s="110" t="s">
        <v>298</v>
      </c>
      <c r="B287" s="110" t="s">
        <v>299</v>
      </c>
      <c r="C287" s="111">
        <f t="shared" si="238"/>
        <v>0</v>
      </c>
      <c r="D287" s="112">
        <f t="shared" ref="D287:O287" si="288">D21-D281</f>
        <v>0</v>
      </c>
      <c r="E287" s="112">
        <f t="shared" si="288"/>
        <v>0</v>
      </c>
      <c r="F287" s="112">
        <f t="shared" si="288"/>
        <v>0</v>
      </c>
      <c r="G287" s="112">
        <f t="shared" si="288"/>
        <v>0</v>
      </c>
      <c r="H287" s="112">
        <f t="shared" si="288"/>
        <v>0</v>
      </c>
      <c r="I287" s="112">
        <f t="shared" si="288"/>
        <v>0</v>
      </c>
      <c r="J287" s="112">
        <f t="shared" si="288"/>
        <v>0</v>
      </c>
      <c r="K287" s="112">
        <f t="shared" si="288"/>
        <v>0</v>
      </c>
      <c r="L287" s="112">
        <f t="shared" si="288"/>
        <v>0</v>
      </c>
      <c r="M287" s="112">
        <f t="shared" si="288"/>
        <v>0</v>
      </c>
      <c r="N287" s="112">
        <f t="shared" si="288"/>
        <v>0</v>
      </c>
      <c r="O287" s="200">
        <f t="shared" si="288"/>
        <v>0</v>
      </c>
      <c r="P287" s="113"/>
    </row>
    <row r="288" spans="1:17" s="25" customFormat="1" ht="12.75" hidden="1" thickTop="1" x14ac:dyDescent="0.25">
      <c r="A288" s="201" t="s">
        <v>300</v>
      </c>
      <c r="B288" s="201" t="s">
        <v>301</v>
      </c>
      <c r="C288" s="196">
        <f t="shared" si="238"/>
        <v>0</v>
      </c>
      <c r="D288" s="197">
        <f t="shared" ref="D288:O288" si="289">SUM(D289,D291,D293)-SUM(D290,D292,D294)</f>
        <v>0</v>
      </c>
      <c r="E288" s="197">
        <f t="shared" si="289"/>
        <v>0</v>
      </c>
      <c r="F288" s="197">
        <f t="shared" si="289"/>
        <v>0</v>
      </c>
      <c r="G288" s="197">
        <f t="shared" si="289"/>
        <v>0</v>
      </c>
      <c r="H288" s="197">
        <f t="shared" si="289"/>
        <v>0</v>
      </c>
      <c r="I288" s="197">
        <f t="shared" si="289"/>
        <v>0</v>
      </c>
      <c r="J288" s="197">
        <f t="shared" si="289"/>
        <v>0</v>
      </c>
      <c r="K288" s="197">
        <f t="shared" si="289"/>
        <v>0</v>
      </c>
      <c r="L288" s="197">
        <f t="shared" si="289"/>
        <v>0</v>
      </c>
      <c r="M288" s="197">
        <f t="shared" si="289"/>
        <v>0</v>
      </c>
      <c r="N288" s="197">
        <f t="shared" si="289"/>
        <v>0</v>
      </c>
      <c r="O288" s="198">
        <f t="shared" si="289"/>
        <v>0</v>
      </c>
      <c r="P288" s="199"/>
    </row>
    <row r="289" spans="1:16" ht="12.75" hidden="1" thickTop="1" x14ac:dyDescent="0.25">
      <c r="A289" s="202" t="s">
        <v>302</v>
      </c>
      <c r="B289" s="98" t="s">
        <v>303</v>
      </c>
      <c r="C289" s="77">
        <f t="shared" si="238"/>
        <v>0</v>
      </c>
      <c r="D289" s="79"/>
      <c r="E289" s="79"/>
      <c r="F289" s="79">
        <f t="shared" ref="F289:F296" si="290">E289+D289</f>
        <v>0</v>
      </c>
      <c r="G289" s="79"/>
      <c r="H289" s="79"/>
      <c r="I289" s="79">
        <f t="shared" ref="I289:I296" si="291">H289+G289</f>
        <v>0</v>
      </c>
      <c r="J289" s="79"/>
      <c r="K289" s="79"/>
      <c r="L289" s="79">
        <f t="shared" ref="L289:L296" si="292">K289+J289</f>
        <v>0</v>
      </c>
      <c r="M289" s="79"/>
      <c r="N289" s="79"/>
      <c r="O289" s="185">
        <f t="shared" ref="O289:O296" si="293">N289+M289</f>
        <v>0</v>
      </c>
      <c r="P289" s="186"/>
    </row>
    <row r="290" spans="1:16" ht="24.75" hidden="1" thickTop="1" x14ac:dyDescent="0.25">
      <c r="A290" s="148" t="s">
        <v>304</v>
      </c>
      <c r="B290" s="42" t="s">
        <v>305</v>
      </c>
      <c r="C290" s="70">
        <f t="shared" si="238"/>
        <v>0</v>
      </c>
      <c r="D290" s="72"/>
      <c r="E290" s="72"/>
      <c r="F290" s="72">
        <f t="shared" si="290"/>
        <v>0</v>
      </c>
      <c r="G290" s="72"/>
      <c r="H290" s="72"/>
      <c r="I290" s="72">
        <f t="shared" si="291"/>
        <v>0</v>
      </c>
      <c r="J290" s="72"/>
      <c r="K290" s="72"/>
      <c r="L290" s="72">
        <f t="shared" si="292"/>
        <v>0</v>
      </c>
      <c r="M290" s="72"/>
      <c r="N290" s="72"/>
      <c r="O290" s="136">
        <f t="shared" si="293"/>
        <v>0</v>
      </c>
      <c r="P290" s="137"/>
    </row>
    <row r="291" spans="1:16" ht="12.75" hidden="1" thickTop="1" x14ac:dyDescent="0.25">
      <c r="A291" s="148" t="s">
        <v>306</v>
      </c>
      <c r="B291" s="42" t="s">
        <v>307</v>
      </c>
      <c r="C291" s="70">
        <f t="shared" si="238"/>
        <v>0</v>
      </c>
      <c r="D291" s="72"/>
      <c r="E291" s="72"/>
      <c r="F291" s="72">
        <f t="shared" si="290"/>
        <v>0</v>
      </c>
      <c r="G291" s="72"/>
      <c r="H291" s="72"/>
      <c r="I291" s="72">
        <f t="shared" si="291"/>
        <v>0</v>
      </c>
      <c r="J291" s="72"/>
      <c r="K291" s="72"/>
      <c r="L291" s="72">
        <f t="shared" si="292"/>
        <v>0</v>
      </c>
      <c r="M291" s="72"/>
      <c r="N291" s="72"/>
      <c r="O291" s="136">
        <f t="shared" si="293"/>
        <v>0</v>
      </c>
      <c r="P291" s="137"/>
    </row>
    <row r="292" spans="1:16" ht="24.75" hidden="1" thickTop="1" x14ac:dyDescent="0.25">
      <c r="A292" s="148" t="s">
        <v>308</v>
      </c>
      <c r="B292" s="42" t="s">
        <v>309</v>
      </c>
      <c r="C292" s="70">
        <f>SUM(F292,I292,L292,O292)</f>
        <v>0</v>
      </c>
      <c r="D292" s="72"/>
      <c r="E292" s="72"/>
      <c r="F292" s="72">
        <f t="shared" si="290"/>
        <v>0</v>
      </c>
      <c r="G292" s="72"/>
      <c r="H292" s="72"/>
      <c r="I292" s="72">
        <f t="shared" si="291"/>
        <v>0</v>
      </c>
      <c r="J292" s="72"/>
      <c r="K292" s="72"/>
      <c r="L292" s="72">
        <f t="shared" si="292"/>
        <v>0</v>
      </c>
      <c r="M292" s="72"/>
      <c r="N292" s="72"/>
      <c r="O292" s="136">
        <f t="shared" si="293"/>
        <v>0</v>
      </c>
      <c r="P292" s="137"/>
    </row>
    <row r="293" spans="1:16" ht="12.75" hidden="1" thickTop="1" x14ac:dyDescent="0.25">
      <c r="A293" s="148" t="s">
        <v>310</v>
      </c>
      <c r="B293" s="42" t="s">
        <v>311</v>
      </c>
      <c r="C293" s="70">
        <f t="shared" si="238"/>
        <v>0</v>
      </c>
      <c r="D293" s="72"/>
      <c r="E293" s="72"/>
      <c r="F293" s="72">
        <f t="shared" si="290"/>
        <v>0</v>
      </c>
      <c r="G293" s="72"/>
      <c r="H293" s="72"/>
      <c r="I293" s="72">
        <f t="shared" si="291"/>
        <v>0</v>
      </c>
      <c r="J293" s="72"/>
      <c r="K293" s="72"/>
      <c r="L293" s="72">
        <f t="shared" si="292"/>
        <v>0</v>
      </c>
      <c r="M293" s="72"/>
      <c r="N293" s="72"/>
      <c r="O293" s="136">
        <f t="shared" si="293"/>
        <v>0</v>
      </c>
      <c r="P293" s="137"/>
    </row>
    <row r="294" spans="1:16" ht="24.75" hidden="1" thickTop="1" x14ac:dyDescent="0.25">
      <c r="A294" s="203" t="s">
        <v>312</v>
      </c>
      <c r="B294" s="204" t="s">
        <v>313</v>
      </c>
      <c r="C294" s="160">
        <f t="shared" si="238"/>
        <v>0</v>
      </c>
      <c r="D294" s="164"/>
      <c r="E294" s="164"/>
      <c r="F294" s="164">
        <f t="shared" si="290"/>
        <v>0</v>
      </c>
      <c r="G294" s="164"/>
      <c r="H294" s="164"/>
      <c r="I294" s="164">
        <f t="shared" si="291"/>
        <v>0</v>
      </c>
      <c r="J294" s="164"/>
      <c r="K294" s="164"/>
      <c r="L294" s="164">
        <f t="shared" si="292"/>
        <v>0</v>
      </c>
      <c r="M294" s="164"/>
      <c r="N294" s="164"/>
      <c r="O294" s="165">
        <f t="shared" si="293"/>
        <v>0</v>
      </c>
      <c r="P294" s="166"/>
    </row>
    <row r="295" spans="1:16" s="25" customFormat="1" ht="13.5" hidden="1" thickTop="1" thickBot="1" x14ac:dyDescent="0.3">
      <c r="A295" s="205" t="s">
        <v>314</v>
      </c>
      <c r="B295" s="205" t="s">
        <v>315</v>
      </c>
      <c r="C295" s="192">
        <f t="shared" si="238"/>
        <v>0</v>
      </c>
      <c r="D295" s="206"/>
      <c r="E295" s="206"/>
      <c r="F295" s="206">
        <f t="shared" si="290"/>
        <v>0</v>
      </c>
      <c r="G295" s="206"/>
      <c r="H295" s="206"/>
      <c r="I295" s="206">
        <f t="shared" si="291"/>
        <v>0</v>
      </c>
      <c r="J295" s="206"/>
      <c r="K295" s="206"/>
      <c r="L295" s="206">
        <f t="shared" si="292"/>
        <v>0</v>
      </c>
      <c r="M295" s="206"/>
      <c r="N295" s="206"/>
      <c r="O295" s="207">
        <f t="shared" si="293"/>
        <v>0</v>
      </c>
      <c r="P295" s="208"/>
    </row>
    <row r="296" spans="1:16" s="25" customFormat="1" ht="48.75" hidden="1" thickTop="1" x14ac:dyDescent="0.25">
      <c r="A296" s="201" t="s">
        <v>316</v>
      </c>
      <c r="B296" s="209" t="s">
        <v>317</v>
      </c>
      <c r="C296" s="196">
        <f>SUM(F296,I296,L296,O296)</f>
        <v>0</v>
      </c>
      <c r="D296" s="213"/>
      <c r="E296" s="213"/>
      <c r="F296" s="151">
        <f t="shared" si="290"/>
        <v>0</v>
      </c>
      <c r="G296" s="151"/>
      <c r="H296" s="151"/>
      <c r="I296" s="151">
        <f t="shared" si="291"/>
        <v>0</v>
      </c>
      <c r="J296" s="151"/>
      <c r="K296" s="151"/>
      <c r="L296" s="151">
        <f t="shared" si="292"/>
        <v>0</v>
      </c>
      <c r="M296" s="151"/>
      <c r="N296" s="151"/>
      <c r="O296" s="152">
        <f t="shared" si="293"/>
        <v>0</v>
      </c>
      <c r="P296" s="153"/>
    </row>
    <row r="297" spans="1:16" ht="12.75" thickTop="1" x14ac:dyDescent="0.25">
      <c r="A297" s="1"/>
      <c r="B297" s="1"/>
      <c r="C297" s="1"/>
      <c r="D297" s="1"/>
      <c r="E297" s="1"/>
      <c r="F297" s="1"/>
      <c r="G297" s="1"/>
      <c r="H297" s="1"/>
      <c r="I297" s="1"/>
      <c r="J297" s="1"/>
      <c r="K297" s="1"/>
      <c r="L297" s="1"/>
      <c r="M297" s="1"/>
      <c r="N297" s="1"/>
      <c r="O297" s="1"/>
    </row>
    <row r="298" spans="1:16" x14ac:dyDescent="0.25">
      <c r="A298" s="1"/>
      <c r="B298" s="1"/>
      <c r="C298" s="1"/>
      <c r="D298" s="1"/>
      <c r="E298" s="1"/>
      <c r="F298" s="1"/>
      <c r="G298" s="1"/>
      <c r="H298" s="1"/>
      <c r="I298" s="1"/>
      <c r="J298" s="1"/>
      <c r="K298" s="1"/>
      <c r="L298" s="1"/>
      <c r="M298" s="1"/>
      <c r="N298" s="1"/>
      <c r="O298" s="1"/>
    </row>
    <row r="299" spans="1:16" x14ac:dyDescent="0.25">
      <c r="A299" s="1"/>
      <c r="B299" s="1"/>
      <c r="C299" s="1"/>
      <c r="D299" s="1"/>
      <c r="E299" s="1"/>
      <c r="F299" s="1"/>
      <c r="G299" s="1"/>
      <c r="H299" s="1"/>
      <c r="I299" s="1"/>
      <c r="J299" s="1"/>
      <c r="K299" s="1"/>
      <c r="L299" s="1"/>
      <c r="M299" s="1"/>
      <c r="N299" s="1"/>
      <c r="O299" s="1"/>
    </row>
    <row r="300" spans="1:16" x14ac:dyDescent="0.25">
      <c r="A300" s="1"/>
      <c r="B300" s="1"/>
      <c r="C300" s="1"/>
      <c r="D300" s="1"/>
      <c r="E300" s="1"/>
      <c r="F300" s="1"/>
      <c r="G300" s="1"/>
      <c r="H300" s="1"/>
      <c r="I300" s="1"/>
      <c r="J300" s="1"/>
      <c r="K300" s="1"/>
      <c r="L300" s="1"/>
      <c r="M300" s="1"/>
      <c r="N300" s="1"/>
      <c r="O300" s="1"/>
    </row>
    <row r="301" spans="1:16" x14ac:dyDescent="0.25">
      <c r="A301" s="1"/>
      <c r="B301" s="1"/>
      <c r="C301" s="1"/>
      <c r="D301" s="1"/>
      <c r="E301" s="1"/>
      <c r="F301" s="1"/>
      <c r="G301" s="1"/>
      <c r="H301" s="1"/>
      <c r="I301" s="1"/>
      <c r="J301" s="1"/>
      <c r="K301" s="1"/>
      <c r="L301" s="1"/>
      <c r="M301" s="1"/>
      <c r="N301" s="1"/>
      <c r="O301" s="1"/>
    </row>
    <row r="302" spans="1:16" x14ac:dyDescent="0.25">
      <c r="A302" s="1"/>
      <c r="B302" s="1"/>
      <c r="C302" s="1"/>
      <c r="D302" s="1"/>
      <c r="E302" s="1"/>
      <c r="F302" s="1"/>
      <c r="G302" s="1"/>
      <c r="H302" s="1"/>
      <c r="I302" s="1"/>
      <c r="J302" s="1"/>
      <c r="K302" s="1"/>
      <c r="L302" s="1"/>
      <c r="M302" s="1"/>
      <c r="N302" s="1"/>
      <c r="O302" s="1"/>
    </row>
    <row r="303" spans="1:16" x14ac:dyDescent="0.25">
      <c r="A303" s="1"/>
      <c r="B303" s="1"/>
      <c r="C303" s="1"/>
      <c r="D303" s="1"/>
      <c r="E303" s="1"/>
      <c r="F303" s="1"/>
      <c r="G303" s="1"/>
      <c r="H303" s="1"/>
      <c r="I303" s="1"/>
      <c r="J303" s="1"/>
      <c r="K303" s="1"/>
      <c r="L303" s="1"/>
      <c r="M303" s="1"/>
      <c r="N303" s="1"/>
      <c r="O303" s="1"/>
    </row>
    <row r="304" spans="1:16"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0r+A+v3Ua3kmEVU0QE4+8GOshkjXlQdyCNW5WC9lWXJ+0NvVCaLnJzu0meVBVCyusDazkJCcqEHYGbI8Rlv0QQ==" saltValue="i60rKI/xON+axhahHzE2LA==" spinCount="100000" sheet="1" objects="1" scenarios="1" formatCells="0" formatColumns="0" formatRows="0"/>
  <autoFilter ref="A18:P296">
    <filterColumn colId="2">
      <filters>
        <filter val="93 798"/>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49.pielikums Jūrmalas pilsētas domes
2017.gada 30.janvāra saistošajiem noteikumiem Nr.10
(Protokols Nr.4, 1.punkts)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5"/>
  <sheetViews>
    <sheetView showGridLines="0" view="pageLayout" zoomScaleNormal="100" workbookViewId="0">
      <selection activeCell="T5" sqref="T5"/>
    </sheetView>
  </sheetViews>
  <sheetFormatPr defaultRowHeight="12" outlineLevelCol="1" x14ac:dyDescent="0.25"/>
  <cols>
    <col min="1" max="1" width="10.42578125" style="210" customWidth="1"/>
    <col min="2" max="2" width="28" style="210" customWidth="1"/>
    <col min="3" max="3" width="8" style="210" customWidth="1"/>
    <col min="4" max="4" width="7.8554687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531</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325</v>
      </c>
      <c r="D3" s="551"/>
      <c r="E3" s="551"/>
      <c r="F3" s="551"/>
      <c r="G3" s="551"/>
      <c r="H3" s="551"/>
      <c r="I3" s="551"/>
      <c r="J3" s="551"/>
      <c r="K3" s="551"/>
      <c r="L3" s="551"/>
      <c r="M3" s="551"/>
      <c r="N3" s="551"/>
      <c r="O3" s="551"/>
      <c r="P3" s="552"/>
      <c r="Q3" s="311"/>
    </row>
    <row r="4" spans="1:17" ht="12.75" customHeight="1" x14ac:dyDescent="0.25">
      <c r="A4" s="2" t="s">
        <v>2</v>
      </c>
      <c r="B4" s="3"/>
      <c r="C4" s="551" t="s">
        <v>320</v>
      </c>
      <c r="D4" s="551"/>
      <c r="E4" s="551"/>
      <c r="F4" s="551"/>
      <c r="G4" s="551"/>
      <c r="H4" s="551"/>
      <c r="I4" s="551"/>
      <c r="J4" s="551"/>
      <c r="K4" s="551"/>
      <c r="L4" s="551"/>
      <c r="M4" s="551"/>
      <c r="N4" s="551"/>
      <c r="O4" s="551"/>
      <c r="P4" s="552"/>
      <c r="Q4" s="311"/>
    </row>
    <row r="5" spans="1:17" ht="12.75" customHeight="1" x14ac:dyDescent="0.25">
      <c r="A5" s="4" t="s">
        <v>3</v>
      </c>
      <c r="B5" s="5"/>
      <c r="C5" s="545" t="s">
        <v>491</v>
      </c>
      <c r="D5" s="545"/>
      <c r="E5" s="545"/>
      <c r="F5" s="545"/>
      <c r="G5" s="545"/>
      <c r="H5" s="545"/>
      <c r="I5" s="545"/>
      <c r="J5" s="545"/>
      <c r="K5" s="545"/>
      <c r="L5" s="545"/>
      <c r="M5" s="545"/>
      <c r="N5" s="545"/>
      <c r="O5" s="545"/>
      <c r="P5" s="546"/>
      <c r="Q5" s="311"/>
    </row>
    <row r="6" spans="1:17" ht="12.75" customHeight="1" x14ac:dyDescent="0.25">
      <c r="A6" s="4" t="s">
        <v>4</v>
      </c>
      <c r="B6" s="5"/>
      <c r="C6" s="545" t="s">
        <v>498</v>
      </c>
      <c r="D6" s="545"/>
      <c r="E6" s="545"/>
      <c r="F6" s="545"/>
      <c r="G6" s="545"/>
      <c r="H6" s="545"/>
      <c r="I6" s="545"/>
      <c r="J6" s="545"/>
      <c r="K6" s="545"/>
      <c r="L6" s="545"/>
      <c r="M6" s="545"/>
      <c r="N6" s="545"/>
      <c r="O6" s="545"/>
      <c r="P6" s="546"/>
      <c r="Q6" s="311"/>
    </row>
    <row r="7" spans="1:17" x14ac:dyDescent="0.25">
      <c r="A7" s="4" t="s">
        <v>5</v>
      </c>
      <c r="B7" s="5"/>
      <c r="C7" s="551" t="s">
        <v>532</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329</v>
      </c>
      <c r="D9" s="545"/>
      <c r="E9" s="545"/>
      <c r="F9" s="545"/>
      <c r="G9" s="545"/>
      <c r="H9" s="545"/>
      <c r="I9" s="545"/>
      <c r="J9" s="545"/>
      <c r="K9" s="545"/>
      <c r="L9" s="545"/>
      <c r="M9" s="545"/>
      <c r="N9" s="545"/>
      <c r="O9" s="545"/>
      <c r="P9" s="546"/>
      <c r="Q9" s="311"/>
    </row>
    <row r="10" spans="1:17" ht="12.75" customHeight="1" x14ac:dyDescent="0.25">
      <c r="A10" s="4"/>
      <c r="B10" s="5" t="s">
        <v>8</v>
      </c>
      <c r="C10" s="545"/>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c r="D12" s="545"/>
      <c r="E12" s="545"/>
      <c r="F12" s="545"/>
      <c r="G12" s="545"/>
      <c r="H12" s="545"/>
      <c r="I12" s="545"/>
      <c r="J12" s="545"/>
      <c r="K12" s="545"/>
      <c r="L12" s="545"/>
      <c r="M12" s="545"/>
      <c r="N12" s="545"/>
      <c r="O12" s="545"/>
      <c r="P12" s="546"/>
      <c r="Q12" s="311"/>
    </row>
    <row r="13" spans="1:17" ht="12.75" customHeight="1" x14ac:dyDescent="0.25">
      <c r="A13" s="4"/>
      <c r="B13" s="5" t="s">
        <v>11</v>
      </c>
      <c r="C13" s="545"/>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478"/>
      <c r="Q15" s="312"/>
    </row>
    <row r="16" spans="1:17" s="12" customFormat="1" ht="12.75" customHeight="1" x14ac:dyDescent="0.25">
      <c r="A16" s="556"/>
      <c r="B16" s="559"/>
      <c r="C16" s="588" t="s">
        <v>15</v>
      </c>
      <c r="D16" s="586" t="s">
        <v>16</v>
      </c>
      <c r="E16" s="566" t="s">
        <v>17</v>
      </c>
      <c r="F16" s="568" t="s">
        <v>18</v>
      </c>
      <c r="G16" s="570" t="s">
        <v>19</v>
      </c>
      <c r="H16" s="564" t="s">
        <v>20</v>
      </c>
      <c r="I16" s="584" t="s">
        <v>21</v>
      </c>
      <c r="J16" s="586" t="s">
        <v>22</v>
      </c>
      <c r="K16" s="566" t="s">
        <v>23</v>
      </c>
      <c r="L16" s="574" t="s">
        <v>24</v>
      </c>
      <c r="M16" s="576" t="s">
        <v>25</v>
      </c>
      <c r="N16" s="564" t="s">
        <v>26</v>
      </c>
      <c r="O16" s="566" t="s">
        <v>27</v>
      </c>
      <c r="P16" s="556" t="s">
        <v>28</v>
      </c>
      <c r="Q16" s="312"/>
    </row>
    <row r="17" spans="1:17" s="13" customFormat="1" ht="57" customHeight="1" thickBot="1" x14ac:dyDescent="0.3">
      <c r="A17" s="557"/>
      <c r="B17" s="559"/>
      <c r="C17" s="589"/>
      <c r="D17" s="587"/>
      <c r="E17" s="567"/>
      <c r="F17" s="569"/>
      <c r="G17" s="571"/>
      <c r="H17" s="565"/>
      <c r="I17" s="585"/>
      <c r="J17" s="587"/>
      <c r="K17" s="567"/>
      <c r="L17" s="575"/>
      <c r="M17" s="577"/>
      <c r="N17" s="565"/>
      <c r="O17" s="567"/>
      <c r="P17" s="557"/>
      <c r="Q17" s="313"/>
    </row>
    <row r="18" spans="1:17" s="13" customFormat="1" ht="9.75" customHeight="1" thickTop="1" x14ac:dyDescent="0.25">
      <c r="A18" s="14" t="s">
        <v>29</v>
      </c>
      <c r="B18" s="14">
        <v>2</v>
      </c>
      <c r="C18" s="317">
        <v>3</v>
      </c>
      <c r="D18" s="15">
        <v>4</v>
      </c>
      <c r="E18" s="17">
        <v>5</v>
      </c>
      <c r="F18" s="14">
        <v>6</v>
      </c>
      <c r="G18" s="318">
        <v>7</v>
      </c>
      <c r="H18" s="16">
        <v>8</v>
      </c>
      <c r="I18" s="17">
        <v>9</v>
      </c>
      <c r="J18" s="15">
        <v>10</v>
      </c>
      <c r="K18" s="17">
        <v>11</v>
      </c>
      <c r="L18" s="14">
        <v>12</v>
      </c>
      <c r="M18" s="318">
        <v>13</v>
      </c>
      <c r="N18" s="16">
        <v>14</v>
      </c>
      <c r="O18" s="17">
        <v>15</v>
      </c>
      <c r="P18" s="14">
        <v>16</v>
      </c>
      <c r="Q18" s="313"/>
    </row>
    <row r="19" spans="1:17" s="25" customFormat="1" x14ac:dyDescent="0.25">
      <c r="A19" s="19"/>
      <c r="B19" s="20" t="s">
        <v>30</v>
      </c>
      <c r="C19" s="314"/>
      <c r="D19" s="319"/>
      <c r="E19" s="23"/>
      <c r="F19" s="321"/>
      <c r="G19" s="320"/>
      <c r="H19" s="22"/>
      <c r="I19" s="23"/>
      <c r="J19" s="319"/>
      <c r="K19" s="23"/>
      <c r="L19" s="321"/>
      <c r="M19" s="320"/>
      <c r="N19" s="22"/>
      <c r="O19" s="23"/>
      <c r="P19" s="321"/>
      <c r="Q19" s="314"/>
    </row>
    <row r="20" spans="1:17" s="25" customFormat="1" ht="12.75" thickBot="1" x14ac:dyDescent="0.3">
      <c r="A20" s="26"/>
      <c r="B20" s="27" t="s">
        <v>31</v>
      </c>
      <c r="C20" s="322">
        <f>SUM(F20,I20,L20,O20)</f>
        <v>1016710</v>
      </c>
      <c r="D20" s="28">
        <f>SUM(D21,D24,D25,D41,D42)</f>
        <v>1016710</v>
      </c>
      <c r="E20" s="324">
        <f>SUM(E21,E24,E25,E41,E42)</f>
        <v>0</v>
      </c>
      <c r="F20" s="325">
        <f>SUM(F21,F24,F25,F41,F42)</f>
        <v>1016710</v>
      </c>
      <c r="G20" s="323">
        <f t="shared" ref="G20:O20" si="0">SUM(G21,G24,G25,G41,G42)</f>
        <v>0</v>
      </c>
      <c r="H20" s="29">
        <f t="shared" si="0"/>
        <v>0</v>
      </c>
      <c r="I20" s="324">
        <f t="shared" si="0"/>
        <v>0</v>
      </c>
      <c r="J20" s="28">
        <f t="shared" si="0"/>
        <v>0</v>
      </c>
      <c r="K20" s="324">
        <f t="shared" si="0"/>
        <v>0</v>
      </c>
      <c r="L20" s="325">
        <f t="shared" si="0"/>
        <v>0</v>
      </c>
      <c r="M20" s="323">
        <f t="shared" si="0"/>
        <v>0</v>
      </c>
      <c r="N20" s="29">
        <f t="shared" si="0"/>
        <v>0</v>
      </c>
      <c r="O20" s="324">
        <f t="shared" si="0"/>
        <v>0</v>
      </c>
      <c r="P20" s="325"/>
      <c r="Q20" s="314"/>
    </row>
    <row r="21" spans="1:17" ht="12.75" hidden="1" thickTop="1" x14ac:dyDescent="0.25">
      <c r="A21" s="31"/>
      <c r="B21" s="32" t="s">
        <v>32</v>
      </c>
      <c r="C21" s="326">
        <f t="shared" ref="C21" si="1">SUM(F21,I21,L21,O21)</f>
        <v>0</v>
      </c>
      <c r="D21" s="33">
        <f>SUM(D22:D23)</f>
        <v>0</v>
      </c>
      <c r="E21" s="34">
        <f t="shared" ref="E21" si="2">SUM(E22:E23)</f>
        <v>0</v>
      </c>
      <c r="F21" s="35">
        <f>SUM(F22:F23)</f>
        <v>0</v>
      </c>
      <c r="G21" s="327">
        <f t="shared" ref="G21:O21" si="3">SUM(G22:G23)</f>
        <v>0</v>
      </c>
      <c r="H21" s="34">
        <f t="shared" si="3"/>
        <v>0</v>
      </c>
      <c r="I21" s="328">
        <f t="shared" si="3"/>
        <v>0</v>
      </c>
      <c r="J21" s="33">
        <f t="shared" si="3"/>
        <v>0</v>
      </c>
      <c r="K21" s="34">
        <f t="shared" si="3"/>
        <v>0</v>
      </c>
      <c r="L21" s="35">
        <f t="shared" si="3"/>
        <v>0</v>
      </c>
      <c r="M21" s="327">
        <f>SUM(M22:M23)</f>
        <v>0</v>
      </c>
      <c r="N21" s="34">
        <f t="shared" si="3"/>
        <v>0</v>
      </c>
      <c r="O21" s="328">
        <f t="shared" si="3"/>
        <v>0</v>
      </c>
      <c r="P21" s="329"/>
    </row>
    <row r="22" spans="1:17" ht="12.75" hidden="1" thickTop="1" x14ac:dyDescent="0.25">
      <c r="A22" s="36"/>
      <c r="B22" s="37" t="s">
        <v>33</v>
      </c>
      <c r="C22" s="330">
        <f>SUM(F22,I22,L22,O22)</f>
        <v>0</v>
      </c>
      <c r="D22" s="331"/>
      <c r="E22" s="39"/>
      <c r="F22" s="41">
        <f>D22+E22</f>
        <v>0</v>
      </c>
      <c r="G22" s="332"/>
      <c r="H22" s="39"/>
      <c r="I22" s="40">
        <f>G22+H22</f>
        <v>0</v>
      </c>
      <c r="J22" s="331"/>
      <c r="K22" s="39"/>
      <c r="L22" s="41">
        <f>J22+K22</f>
        <v>0</v>
      </c>
      <c r="M22" s="332"/>
      <c r="N22" s="39"/>
      <c r="O22" s="40">
        <f t="shared" ref="O22" si="4">M22+N22</f>
        <v>0</v>
      </c>
      <c r="P22" s="333"/>
    </row>
    <row r="23" spans="1:17" ht="12.75" hidden="1" thickTop="1" x14ac:dyDescent="0.25">
      <c r="A23" s="42"/>
      <c r="B23" s="43" t="s">
        <v>34</v>
      </c>
      <c r="C23" s="334">
        <f t="shared" ref="C23" si="5">SUM(F23,I23,L23,O23)</f>
        <v>0</v>
      </c>
      <c r="D23" s="335"/>
      <c r="E23" s="45"/>
      <c r="F23" s="336">
        <f t="shared" ref="F23:F24" si="6">D23+E23</f>
        <v>0</v>
      </c>
      <c r="G23" s="337"/>
      <c r="H23" s="45"/>
      <c r="I23" s="338">
        <f t="shared" ref="I23:I24" si="7">G23+H23</f>
        <v>0</v>
      </c>
      <c r="J23" s="335"/>
      <c r="K23" s="45"/>
      <c r="L23" s="336">
        <f>J23+K23</f>
        <v>0</v>
      </c>
      <c r="M23" s="337"/>
      <c r="N23" s="45"/>
      <c r="O23" s="46">
        <f>M23+N23</f>
        <v>0</v>
      </c>
      <c r="P23" s="339"/>
    </row>
    <row r="24" spans="1:17" s="25" customFormat="1" ht="25.5" thickTop="1" thickBot="1" x14ac:dyDescent="0.3">
      <c r="A24" s="48">
        <v>19300</v>
      </c>
      <c r="B24" s="48" t="s">
        <v>35</v>
      </c>
      <c r="C24" s="340">
        <f>SUM(F24,I24)</f>
        <v>1016710</v>
      </c>
      <c r="D24" s="341">
        <f>D50</f>
        <v>1016710</v>
      </c>
      <c r="E24" s="343">
        <f>-1425+258+1167</f>
        <v>0</v>
      </c>
      <c r="F24" s="471">
        <f t="shared" si="6"/>
        <v>1016710</v>
      </c>
      <c r="G24" s="342"/>
      <c r="H24" s="50"/>
      <c r="I24" s="343">
        <f t="shared" si="7"/>
        <v>0</v>
      </c>
      <c r="J24" s="344" t="s">
        <v>36</v>
      </c>
      <c r="K24" s="52" t="s">
        <v>36</v>
      </c>
      <c r="L24" s="346" t="s">
        <v>36</v>
      </c>
      <c r="M24" s="345" t="s">
        <v>36</v>
      </c>
      <c r="N24" s="52" t="s">
        <v>36</v>
      </c>
      <c r="O24" s="52" t="s">
        <v>36</v>
      </c>
      <c r="P24" s="346"/>
      <c r="Q24" s="314"/>
    </row>
    <row r="25" spans="1:17" s="25" customFormat="1" ht="24.75" hidden="1" thickTop="1" x14ac:dyDescent="0.25">
      <c r="A25" s="54"/>
      <c r="B25" s="55" t="s">
        <v>37</v>
      </c>
      <c r="C25" s="347">
        <f>SUM(F25)</f>
        <v>0</v>
      </c>
      <c r="D25" s="348"/>
      <c r="E25" s="151"/>
      <c r="F25" s="484">
        <f>D25+E25</f>
        <v>0</v>
      </c>
      <c r="G25" s="349" t="s">
        <v>36</v>
      </c>
      <c r="H25" s="59" t="s">
        <v>36</v>
      </c>
      <c r="I25" s="60" t="s">
        <v>36</v>
      </c>
      <c r="J25" s="350" t="s">
        <v>36</v>
      </c>
      <c r="K25" s="59" t="s">
        <v>36</v>
      </c>
      <c r="L25" s="61" t="s">
        <v>36</v>
      </c>
      <c r="M25" s="351" t="s">
        <v>36</v>
      </c>
      <c r="N25" s="60" t="s">
        <v>36</v>
      </c>
      <c r="O25" s="60" t="s">
        <v>36</v>
      </c>
      <c r="P25" s="352"/>
    </row>
    <row r="26" spans="1:17" s="25" customFormat="1" ht="36.75" hidden="1" thickTop="1" x14ac:dyDescent="0.25">
      <c r="A26" s="55">
        <v>21300</v>
      </c>
      <c r="B26" s="55" t="s">
        <v>38</v>
      </c>
      <c r="C26" s="347">
        <f>SUM(L26)</f>
        <v>0</v>
      </c>
      <c r="D26" s="350" t="s">
        <v>36</v>
      </c>
      <c r="E26" s="59" t="s">
        <v>36</v>
      </c>
      <c r="F26" s="61" t="s">
        <v>36</v>
      </c>
      <c r="G26" s="349" t="s">
        <v>36</v>
      </c>
      <c r="H26" s="59" t="s">
        <v>36</v>
      </c>
      <c r="I26" s="60" t="s">
        <v>36</v>
      </c>
      <c r="J26" s="56">
        <f t="shared" ref="J26:K26" si="8">SUM(J27,J31,J33,J36)</f>
        <v>0</v>
      </c>
      <c r="K26" s="57">
        <f t="shared" si="8"/>
        <v>0</v>
      </c>
      <c r="L26" s="145">
        <f>SUM(L27,L31,L33,L36)</f>
        <v>0</v>
      </c>
      <c r="M26" s="351" t="s">
        <v>36</v>
      </c>
      <c r="N26" s="60" t="s">
        <v>36</v>
      </c>
      <c r="O26" s="60" t="s">
        <v>36</v>
      </c>
      <c r="P26" s="352"/>
    </row>
    <row r="27" spans="1:17" s="25" customFormat="1" ht="24.75" hidden="1" thickTop="1" x14ac:dyDescent="0.25">
      <c r="A27" s="62">
        <v>21350</v>
      </c>
      <c r="B27" s="55" t="s">
        <v>39</v>
      </c>
      <c r="C27" s="347">
        <f t="shared" ref="C27:C40" si="9">SUM(L27)</f>
        <v>0</v>
      </c>
      <c r="D27" s="350" t="s">
        <v>36</v>
      </c>
      <c r="E27" s="59" t="s">
        <v>36</v>
      </c>
      <c r="F27" s="61" t="s">
        <v>36</v>
      </c>
      <c r="G27" s="349" t="s">
        <v>36</v>
      </c>
      <c r="H27" s="59" t="s">
        <v>36</v>
      </c>
      <c r="I27" s="60" t="s">
        <v>36</v>
      </c>
      <c r="J27" s="56">
        <f t="shared" ref="J27:K27" si="10">SUM(J28:J30)</f>
        <v>0</v>
      </c>
      <c r="K27" s="57">
        <f t="shared" si="10"/>
        <v>0</v>
      </c>
      <c r="L27" s="145">
        <f>SUM(L28:L30)</f>
        <v>0</v>
      </c>
      <c r="M27" s="351" t="s">
        <v>36</v>
      </c>
      <c r="N27" s="60" t="s">
        <v>36</v>
      </c>
      <c r="O27" s="60" t="s">
        <v>36</v>
      </c>
      <c r="P27" s="352"/>
    </row>
    <row r="28" spans="1:17" ht="12.75" hidden="1" thickTop="1" x14ac:dyDescent="0.25">
      <c r="A28" s="36">
        <v>21351</v>
      </c>
      <c r="B28" s="63" t="s">
        <v>40</v>
      </c>
      <c r="C28" s="353">
        <f t="shared" si="9"/>
        <v>0</v>
      </c>
      <c r="D28" s="354" t="s">
        <v>36</v>
      </c>
      <c r="E28" s="65" t="s">
        <v>36</v>
      </c>
      <c r="F28" s="68" t="s">
        <v>36</v>
      </c>
      <c r="G28" s="355" t="s">
        <v>36</v>
      </c>
      <c r="H28" s="65" t="s">
        <v>36</v>
      </c>
      <c r="I28" s="67" t="s">
        <v>36</v>
      </c>
      <c r="J28" s="354"/>
      <c r="K28" s="65"/>
      <c r="L28" s="134">
        <f t="shared" ref="L28:L30" si="11">J28+K28</f>
        <v>0</v>
      </c>
      <c r="M28" s="356" t="s">
        <v>36</v>
      </c>
      <c r="N28" s="67" t="s">
        <v>36</v>
      </c>
      <c r="O28" s="67" t="s">
        <v>36</v>
      </c>
      <c r="P28" s="357"/>
    </row>
    <row r="29" spans="1:17" ht="12.75" hidden="1" thickTop="1" x14ac:dyDescent="0.25">
      <c r="A29" s="42">
        <v>21352</v>
      </c>
      <c r="B29" s="69" t="s">
        <v>41</v>
      </c>
      <c r="C29" s="358">
        <f t="shared" si="9"/>
        <v>0</v>
      </c>
      <c r="D29" s="359" t="s">
        <v>36</v>
      </c>
      <c r="E29" s="71" t="s">
        <v>36</v>
      </c>
      <c r="F29" s="74" t="s">
        <v>36</v>
      </c>
      <c r="G29" s="360" t="s">
        <v>36</v>
      </c>
      <c r="H29" s="71" t="s">
        <v>36</v>
      </c>
      <c r="I29" s="73" t="s">
        <v>36</v>
      </c>
      <c r="J29" s="359"/>
      <c r="K29" s="71"/>
      <c r="L29" s="137">
        <f t="shared" si="11"/>
        <v>0</v>
      </c>
      <c r="M29" s="361" t="s">
        <v>36</v>
      </c>
      <c r="N29" s="73" t="s">
        <v>36</v>
      </c>
      <c r="O29" s="73" t="s">
        <v>36</v>
      </c>
      <c r="P29" s="362"/>
    </row>
    <row r="30" spans="1:17" ht="24.75" hidden="1" thickTop="1" x14ac:dyDescent="0.25">
      <c r="A30" s="42">
        <v>21359</v>
      </c>
      <c r="B30" s="69" t="s">
        <v>42</v>
      </c>
      <c r="C30" s="358">
        <f t="shared" si="9"/>
        <v>0</v>
      </c>
      <c r="D30" s="359" t="s">
        <v>36</v>
      </c>
      <c r="E30" s="71" t="s">
        <v>36</v>
      </c>
      <c r="F30" s="74" t="s">
        <v>36</v>
      </c>
      <c r="G30" s="360" t="s">
        <v>36</v>
      </c>
      <c r="H30" s="71" t="s">
        <v>36</v>
      </c>
      <c r="I30" s="73" t="s">
        <v>36</v>
      </c>
      <c r="J30" s="359"/>
      <c r="K30" s="71"/>
      <c r="L30" s="137">
        <f t="shared" si="11"/>
        <v>0</v>
      </c>
      <c r="M30" s="361" t="s">
        <v>36</v>
      </c>
      <c r="N30" s="73" t="s">
        <v>36</v>
      </c>
      <c r="O30" s="73" t="s">
        <v>36</v>
      </c>
      <c r="P30" s="362"/>
    </row>
    <row r="31" spans="1:17" s="25" customFormat="1" ht="36.75" hidden="1" thickTop="1" x14ac:dyDescent="0.25">
      <c r="A31" s="62">
        <v>21370</v>
      </c>
      <c r="B31" s="55" t="s">
        <v>43</v>
      </c>
      <c r="C31" s="347">
        <f t="shared" si="9"/>
        <v>0</v>
      </c>
      <c r="D31" s="350" t="s">
        <v>36</v>
      </c>
      <c r="E31" s="59" t="s">
        <v>36</v>
      </c>
      <c r="F31" s="61" t="s">
        <v>36</v>
      </c>
      <c r="G31" s="349" t="s">
        <v>36</v>
      </c>
      <c r="H31" s="59" t="s">
        <v>36</v>
      </c>
      <c r="I31" s="60" t="s">
        <v>36</v>
      </c>
      <c r="J31" s="56">
        <f t="shared" ref="J31:K31" si="12">SUM(J32)</f>
        <v>0</v>
      </c>
      <c r="K31" s="57">
        <f t="shared" si="12"/>
        <v>0</v>
      </c>
      <c r="L31" s="145">
        <f>SUM(L32)</f>
        <v>0</v>
      </c>
      <c r="M31" s="351" t="s">
        <v>36</v>
      </c>
      <c r="N31" s="60" t="s">
        <v>36</v>
      </c>
      <c r="O31" s="60" t="s">
        <v>36</v>
      </c>
      <c r="P31" s="352"/>
    </row>
    <row r="32" spans="1:17" ht="36.75" hidden="1" thickTop="1" x14ac:dyDescent="0.25">
      <c r="A32" s="75">
        <v>21379</v>
      </c>
      <c r="B32" s="76" t="s">
        <v>44</v>
      </c>
      <c r="C32" s="363">
        <f t="shared" si="9"/>
        <v>0</v>
      </c>
      <c r="D32" s="364" t="s">
        <v>36</v>
      </c>
      <c r="E32" s="78" t="s">
        <v>36</v>
      </c>
      <c r="F32" s="81" t="s">
        <v>36</v>
      </c>
      <c r="G32" s="365" t="s">
        <v>36</v>
      </c>
      <c r="H32" s="78" t="s">
        <v>36</v>
      </c>
      <c r="I32" s="80" t="s">
        <v>36</v>
      </c>
      <c r="J32" s="364"/>
      <c r="K32" s="78"/>
      <c r="L32" s="186">
        <f>J32+K32</f>
        <v>0</v>
      </c>
      <c r="M32" s="366" t="s">
        <v>36</v>
      </c>
      <c r="N32" s="80" t="s">
        <v>36</v>
      </c>
      <c r="O32" s="80" t="s">
        <v>36</v>
      </c>
      <c r="P32" s="367"/>
    </row>
    <row r="33" spans="1:17" s="25" customFormat="1" ht="12.75" hidden="1" thickTop="1" x14ac:dyDescent="0.25">
      <c r="A33" s="62">
        <v>21380</v>
      </c>
      <c r="B33" s="55" t="s">
        <v>45</v>
      </c>
      <c r="C33" s="347">
        <f t="shared" si="9"/>
        <v>0</v>
      </c>
      <c r="D33" s="350" t="s">
        <v>36</v>
      </c>
      <c r="E33" s="59" t="s">
        <v>36</v>
      </c>
      <c r="F33" s="61" t="s">
        <v>36</v>
      </c>
      <c r="G33" s="349" t="s">
        <v>36</v>
      </c>
      <c r="H33" s="59" t="s">
        <v>36</v>
      </c>
      <c r="I33" s="60" t="s">
        <v>36</v>
      </c>
      <c r="J33" s="56">
        <f t="shared" ref="J33:K33" si="13">SUM(J34:J35)</f>
        <v>0</v>
      </c>
      <c r="K33" s="57">
        <f t="shared" si="13"/>
        <v>0</v>
      </c>
      <c r="L33" s="145">
        <f>SUM(L34:L35)</f>
        <v>0</v>
      </c>
      <c r="M33" s="351" t="s">
        <v>36</v>
      </c>
      <c r="N33" s="60" t="s">
        <v>36</v>
      </c>
      <c r="O33" s="60" t="s">
        <v>36</v>
      </c>
      <c r="P33" s="352"/>
    </row>
    <row r="34" spans="1:17" ht="12.75" hidden="1" thickTop="1" x14ac:dyDescent="0.25">
      <c r="A34" s="37">
        <v>21381</v>
      </c>
      <c r="B34" s="63" t="s">
        <v>46</v>
      </c>
      <c r="C34" s="353">
        <f t="shared" si="9"/>
        <v>0</v>
      </c>
      <c r="D34" s="354" t="s">
        <v>36</v>
      </c>
      <c r="E34" s="65" t="s">
        <v>36</v>
      </c>
      <c r="F34" s="68" t="s">
        <v>36</v>
      </c>
      <c r="G34" s="355" t="s">
        <v>36</v>
      </c>
      <c r="H34" s="65" t="s">
        <v>36</v>
      </c>
      <c r="I34" s="67" t="s">
        <v>36</v>
      </c>
      <c r="J34" s="354"/>
      <c r="K34" s="65"/>
      <c r="L34" s="134">
        <f t="shared" ref="L34:L35" si="14">J34+K34</f>
        <v>0</v>
      </c>
      <c r="M34" s="356" t="s">
        <v>36</v>
      </c>
      <c r="N34" s="67" t="s">
        <v>36</v>
      </c>
      <c r="O34" s="67" t="s">
        <v>36</v>
      </c>
      <c r="P34" s="357"/>
    </row>
    <row r="35" spans="1:17" ht="24.75" hidden="1" thickTop="1" x14ac:dyDescent="0.25">
      <c r="A35" s="43">
        <v>21383</v>
      </c>
      <c r="B35" s="69" t="s">
        <v>47</v>
      </c>
      <c r="C35" s="358">
        <f t="shared" si="9"/>
        <v>0</v>
      </c>
      <c r="D35" s="359" t="s">
        <v>36</v>
      </c>
      <c r="E35" s="71" t="s">
        <v>36</v>
      </c>
      <c r="F35" s="74" t="s">
        <v>36</v>
      </c>
      <c r="G35" s="360" t="s">
        <v>36</v>
      </c>
      <c r="H35" s="71" t="s">
        <v>36</v>
      </c>
      <c r="I35" s="73" t="s">
        <v>36</v>
      </c>
      <c r="J35" s="359"/>
      <c r="K35" s="71"/>
      <c r="L35" s="137">
        <f t="shared" si="14"/>
        <v>0</v>
      </c>
      <c r="M35" s="361" t="s">
        <v>36</v>
      </c>
      <c r="N35" s="73" t="s">
        <v>36</v>
      </c>
      <c r="O35" s="73" t="s">
        <v>36</v>
      </c>
      <c r="P35" s="362"/>
    </row>
    <row r="36" spans="1:17" s="25" customFormat="1" ht="24.75" hidden="1" thickTop="1" x14ac:dyDescent="0.25">
      <c r="A36" s="62">
        <v>21390</v>
      </c>
      <c r="B36" s="55" t="s">
        <v>48</v>
      </c>
      <c r="C36" s="347">
        <f t="shared" si="9"/>
        <v>0</v>
      </c>
      <c r="D36" s="350" t="s">
        <v>36</v>
      </c>
      <c r="E36" s="59" t="s">
        <v>36</v>
      </c>
      <c r="F36" s="61" t="s">
        <v>36</v>
      </c>
      <c r="G36" s="349" t="s">
        <v>36</v>
      </c>
      <c r="H36" s="59" t="s">
        <v>36</v>
      </c>
      <c r="I36" s="60" t="s">
        <v>36</v>
      </c>
      <c r="J36" s="56">
        <f t="shared" ref="J36:K36" si="15">SUM(J37:J40)</f>
        <v>0</v>
      </c>
      <c r="K36" s="57">
        <f t="shared" si="15"/>
        <v>0</v>
      </c>
      <c r="L36" s="145">
        <f>SUM(L37:L40)</f>
        <v>0</v>
      </c>
      <c r="M36" s="351" t="s">
        <v>36</v>
      </c>
      <c r="N36" s="60" t="s">
        <v>36</v>
      </c>
      <c r="O36" s="60" t="s">
        <v>36</v>
      </c>
      <c r="P36" s="352"/>
    </row>
    <row r="37" spans="1:17" ht="24.75" hidden="1" thickTop="1" x14ac:dyDescent="0.25">
      <c r="A37" s="37">
        <v>21391</v>
      </c>
      <c r="B37" s="63" t="s">
        <v>49</v>
      </c>
      <c r="C37" s="353">
        <f t="shared" si="9"/>
        <v>0</v>
      </c>
      <c r="D37" s="354" t="s">
        <v>36</v>
      </c>
      <c r="E37" s="65" t="s">
        <v>36</v>
      </c>
      <c r="F37" s="68" t="s">
        <v>36</v>
      </c>
      <c r="G37" s="355" t="s">
        <v>36</v>
      </c>
      <c r="H37" s="65" t="s">
        <v>36</v>
      </c>
      <c r="I37" s="67" t="s">
        <v>36</v>
      </c>
      <c r="J37" s="354"/>
      <c r="K37" s="65"/>
      <c r="L37" s="134">
        <f t="shared" ref="L37:L40" si="16">J37+K37</f>
        <v>0</v>
      </c>
      <c r="M37" s="356" t="s">
        <v>36</v>
      </c>
      <c r="N37" s="67" t="s">
        <v>36</v>
      </c>
      <c r="O37" s="67" t="s">
        <v>36</v>
      </c>
      <c r="P37" s="357"/>
    </row>
    <row r="38" spans="1:17" ht="12.75" hidden="1" thickTop="1" x14ac:dyDescent="0.25">
      <c r="A38" s="43">
        <v>21393</v>
      </c>
      <c r="B38" s="69" t="s">
        <v>50</v>
      </c>
      <c r="C38" s="358">
        <f t="shared" si="9"/>
        <v>0</v>
      </c>
      <c r="D38" s="359" t="s">
        <v>36</v>
      </c>
      <c r="E38" s="71" t="s">
        <v>36</v>
      </c>
      <c r="F38" s="74" t="s">
        <v>36</v>
      </c>
      <c r="G38" s="360" t="s">
        <v>36</v>
      </c>
      <c r="H38" s="71" t="s">
        <v>36</v>
      </c>
      <c r="I38" s="73" t="s">
        <v>36</v>
      </c>
      <c r="J38" s="359"/>
      <c r="K38" s="71"/>
      <c r="L38" s="137">
        <f t="shared" si="16"/>
        <v>0</v>
      </c>
      <c r="M38" s="361" t="s">
        <v>36</v>
      </c>
      <c r="N38" s="73" t="s">
        <v>36</v>
      </c>
      <c r="O38" s="73" t="s">
        <v>36</v>
      </c>
      <c r="P38" s="362"/>
    </row>
    <row r="39" spans="1:17" ht="12.75" hidden="1" thickTop="1" x14ac:dyDescent="0.25">
      <c r="A39" s="43">
        <v>21395</v>
      </c>
      <c r="B39" s="69" t="s">
        <v>51</v>
      </c>
      <c r="C39" s="358">
        <f t="shared" si="9"/>
        <v>0</v>
      </c>
      <c r="D39" s="359" t="s">
        <v>36</v>
      </c>
      <c r="E39" s="71" t="s">
        <v>36</v>
      </c>
      <c r="F39" s="74" t="s">
        <v>36</v>
      </c>
      <c r="G39" s="360" t="s">
        <v>36</v>
      </c>
      <c r="H39" s="71" t="s">
        <v>36</v>
      </c>
      <c r="I39" s="73" t="s">
        <v>36</v>
      </c>
      <c r="J39" s="359"/>
      <c r="K39" s="71"/>
      <c r="L39" s="137">
        <f t="shared" si="16"/>
        <v>0</v>
      </c>
      <c r="M39" s="361" t="s">
        <v>36</v>
      </c>
      <c r="N39" s="73" t="s">
        <v>36</v>
      </c>
      <c r="O39" s="73" t="s">
        <v>36</v>
      </c>
      <c r="P39" s="362"/>
    </row>
    <row r="40" spans="1:17" ht="24.75" hidden="1" thickTop="1" x14ac:dyDescent="0.25">
      <c r="A40" s="43">
        <v>21399</v>
      </c>
      <c r="B40" s="69" t="s">
        <v>52</v>
      </c>
      <c r="C40" s="358">
        <f t="shared" si="9"/>
        <v>0</v>
      </c>
      <c r="D40" s="359" t="s">
        <v>36</v>
      </c>
      <c r="E40" s="71" t="s">
        <v>36</v>
      </c>
      <c r="F40" s="74" t="s">
        <v>36</v>
      </c>
      <c r="G40" s="360" t="s">
        <v>36</v>
      </c>
      <c r="H40" s="71" t="s">
        <v>36</v>
      </c>
      <c r="I40" s="73" t="s">
        <v>36</v>
      </c>
      <c r="J40" s="359"/>
      <c r="K40" s="71"/>
      <c r="L40" s="137">
        <f t="shared" si="16"/>
        <v>0</v>
      </c>
      <c r="M40" s="361" t="s">
        <v>36</v>
      </c>
      <c r="N40" s="73" t="s">
        <v>36</v>
      </c>
      <c r="O40" s="73" t="s">
        <v>36</v>
      </c>
      <c r="P40" s="362"/>
    </row>
    <row r="41" spans="1:17" s="25" customFormat="1" ht="36.75" hidden="1" customHeight="1" x14ac:dyDescent="0.25">
      <c r="A41" s="62">
        <v>21420</v>
      </c>
      <c r="B41" s="55" t="s">
        <v>53</v>
      </c>
      <c r="C41" s="368">
        <f>SUM(F41)</f>
        <v>0</v>
      </c>
      <c r="D41" s="369"/>
      <c r="E41" s="58"/>
      <c r="F41" s="484">
        <f>D41+E41</f>
        <v>0</v>
      </c>
      <c r="G41" s="349" t="s">
        <v>36</v>
      </c>
      <c r="H41" s="59" t="s">
        <v>36</v>
      </c>
      <c r="I41" s="60" t="s">
        <v>36</v>
      </c>
      <c r="J41" s="350" t="s">
        <v>36</v>
      </c>
      <c r="K41" s="59" t="s">
        <v>36</v>
      </c>
      <c r="L41" s="61" t="s">
        <v>36</v>
      </c>
      <c r="M41" s="351" t="s">
        <v>36</v>
      </c>
      <c r="N41" s="60" t="s">
        <v>36</v>
      </c>
      <c r="O41" s="60" t="s">
        <v>36</v>
      </c>
      <c r="P41" s="352"/>
    </row>
    <row r="42" spans="1:17" s="25" customFormat="1" ht="24.75" hidden="1" thickTop="1" x14ac:dyDescent="0.25">
      <c r="A42" s="83">
        <v>21490</v>
      </c>
      <c r="B42" s="84" t="s">
        <v>54</v>
      </c>
      <c r="C42" s="368">
        <f>SUM(F42,I42,L42)</f>
        <v>0</v>
      </c>
      <c r="D42" s="370">
        <f>D43</f>
        <v>0</v>
      </c>
      <c r="E42" s="85">
        <f t="shared" ref="E42" si="17">E43</f>
        <v>0</v>
      </c>
      <c r="F42" s="371">
        <f>F43</f>
        <v>0</v>
      </c>
      <c r="G42" s="372">
        <f t="shared" ref="G42:K42" si="18">G43</f>
        <v>0</v>
      </c>
      <c r="H42" s="85">
        <f t="shared" si="18"/>
        <v>0</v>
      </c>
      <c r="I42" s="373">
        <f t="shared" si="18"/>
        <v>0</v>
      </c>
      <c r="J42" s="370">
        <f t="shared" si="18"/>
        <v>0</v>
      </c>
      <c r="K42" s="85">
        <f t="shared" si="18"/>
        <v>0</v>
      </c>
      <c r="L42" s="371">
        <f>L43</f>
        <v>0</v>
      </c>
      <c r="M42" s="351" t="s">
        <v>36</v>
      </c>
      <c r="N42" s="60" t="s">
        <v>36</v>
      </c>
      <c r="O42" s="60" t="s">
        <v>36</v>
      </c>
      <c r="P42" s="352"/>
    </row>
    <row r="43" spans="1:17" s="25" customFormat="1" ht="24.75" hidden="1" thickTop="1" x14ac:dyDescent="0.25">
      <c r="A43" s="43">
        <v>21499</v>
      </c>
      <c r="B43" s="69" t="s">
        <v>55</v>
      </c>
      <c r="C43" s="374">
        <f>SUM(F43,I43,L43)</f>
        <v>0</v>
      </c>
      <c r="D43" s="375"/>
      <c r="E43" s="79"/>
      <c r="F43" s="134">
        <f>D43+E43</f>
        <v>0</v>
      </c>
      <c r="G43" s="376"/>
      <c r="H43" s="66"/>
      <c r="I43" s="133">
        <f>G43+H43</f>
        <v>0</v>
      </c>
      <c r="J43" s="377"/>
      <c r="K43" s="66"/>
      <c r="L43" s="134">
        <f>J43+K43</f>
        <v>0</v>
      </c>
      <c r="M43" s="366" t="s">
        <v>36</v>
      </c>
      <c r="N43" s="80" t="s">
        <v>36</v>
      </c>
      <c r="O43" s="80" t="s">
        <v>36</v>
      </c>
      <c r="P43" s="367"/>
    </row>
    <row r="44" spans="1:17" ht="24.75" hidden="1" thickTop="1" x14ac:dyDescent="0.25">
      <c r="A44" s="87">
        <v>23000</v>
      </c>
      <c r="B44" s="88" t="s">
        <v>56</v>
      </c>
      <c r="C44" s="368">
        <f>SUM(O44)</f>
        <v>0</v>
      </c>
      <c r="D44" s="378" t="s">
        <v>36</v>
      </c>
      <c r="E44" s="89" t="s">
        <v>36</v>
      </c>
      <c r="F44" s="379" t="s">
        <v>36</v>
      </c>
      <c r="G44" s="380" t="s">
        <v>36</v>
      </c>
      <c r="H44" s="89" t="s">
        <v>36</v>
      </c>
      <c r="I44" s="381" t="s">
        <v>36</v>
      </c>
      <c r="J44" s="378" t="s">
        <v>36</v>
      </c>
      <c r="K44" s="89" t="s">
        <v>36</v>
      </c>
      <c r="L44" s="379" t="s">
        <v>36</v>
      </c>
      <c r="M44" s="382">
        <f t="shared" ref="M44:N44" si="19">SUM(M45:M46)</f>
        <v>0</v>
      </c>
      <c r="N44" s="90">
        <f t="shared" si="19"/>
        <v>0</v>
      </c>
      <c r="O44" s="90">
        <f>SUM(O45:O46)</f>
        <v>0</v>
      </c>
      <c r="P44" s="383"/>
    </row>
    <row r="45" spans="1:17" ht="24.75" hidden="1" thickTop="1" x14ac:dyDescent="0.25">
      <c r="A45" s="92">
        <v>23410</v>
      </c>
      <c r="B45" s="93" t="s">
        <v>57</v>
      </c>
      <c r="C45" s="384">
        <f t="shared" ref="C45:C46" si="20">SUM(O45)</f>
        <v>0</v>
      </c>
      <c r="D45" s="385" t="s">
        <v>36</v>
      </c>
      <c r="E45" s="95" t="s">
        <v>36</v>
      </c>
      <c r="F45" s="386" t="s">
        <v>36</v>
      </c>
      <c r="G45" s="387" t="s">
        <v>36</v>
      </c>
      <c r="H45" s="95" t="s">
        <v>36</v>
      </c>
      <c r="I45" s="388" t="s">
        <v>36</v>
      </c>
      <c r="J45" s="385" t="s">
        <v>36</v>
      </c>
      <c r="K45" s="95" t="s">
        <v>36</v>
      </c>
      <c r="L45" s="386" t="s">
        <v>36</v>
      </c>
      <c r="M45" s="387"/>
      <c r="N45" s="95"/>
      <c r="O45" s="96">
        <f t="shared" ref="O45:O46" si="21">M45+N45</f>
        <v>0</v>
      </c>
      <c r="P45" s="389"/>
    </row>
    <row r="46" spans="1:17" ht="24.75" hidden="1" thickTop="1" x14ac:dyDescent="0.25">
      <c r="A46" s="92">
        <v>23510</v>
      </c>
      <c r="B46" s="93" t="s">
        <v>58</v>
      </c>
      <c r="C46" s="384">
        <f t="shared" si="20"/>
        <v>0</v>
      </c>
      <c r="D46" s="385" t="s">
        <v>36</v>
      </c>
      <c r="E46" s="95" t="s">
        <v>36</v>
      </c>
      <c r="F46" s="386" t="s">
        <v>36</v>
      </c>
      <c r="G46" s="387" t="s">
        <v>36</v>
      </c>
      <c r="H46" s="95" t="s">
        <v>36</v>
      </c>
      <c r="I46" s="388" t="s">
        <v>36</v>
      </c>
      <c r="J46" s="385" t="s">
        <v>36</v>
      </c>
      <c r="K46" s="95" t="s">
        <v>36</v>
      </c>
      <c r="L46" s="386" t="s">
        <v>36</v>
      </c>
      <c r="M46" s="387"/>
      <c r="N46" s="95"/>
      <c r="O46" s="96">
        <f t="shared" si="21"/>
        <v>0</v>
      </c>
      <c r="P46" s="389"/>
    </row>
    <row r="47" spans="1:17" ht="12.75" thickTop="1" x14ac:dyDescent="0.25">
      <c r="A47" s="98"/>
      <c r="B47" s="93"/>
      <c r="C47" s="390"/>
      <c r="D47" s="391"/>
      <c r="E47" s="142"/>
      <c r="F47" s="475"/>
      <c r="G47" s="387"/>
      <c r="H47" s="95"/>
      <c r="I47" s="388"/>
      <c r="J47" s="385"/>
      <c r="K47" s="388"/>
      <c r="L47" s="393"/>
      <c r="M47" s="392"/>
      <c r="N47" s="101"/>
      <c r="O47" s="102"/>
      <c r="P47" s="393"/>
      <c r="Q47" s="311"/>
    </row>
    <row r="48" spans="1:17" s="25" customFormat="1" x14ac:dyDescent="0.25">
      <c r="A48" s="104"/>
      <c r="B48" s="105" t="s">
        <v>59</v>
      </c>
      <c r="C48" s="394"/>
      <c r="D48" s="395"/>
      <c r="E48" s="468"/>
      <c r="F48" s="397"/>
      <c r="G48" s="396"/>
      <c r="H48" s="107"/>
      <c r="I48" s="108"/>
      <c r="J48" s="106"/>
      <c r="K48" s="108"/>
      <c r="L48" s="397"/>
      <c r="M48" s="396"/>
      <c r="N48" s="107"/>
      <c r="O48" s="108"/>
      <c r="P48" s="397"/>
      <c r="Q48" s="314"/>
    </row>
    <row r="49" spans="1:17" s="25" customFormat="1" ht="12.75" thickBot="1" x14ac:dyDescent="0.3">
      <c r="A49" s="110"/>
      <c r="B49" s="26" t="s">
        <v>60</v>
      </c>
      <c r="C49" s="398">
        <f t="shared" ref="C49:C112" si="22">SUM(F49,I49,L49,O49)</f>
        <v>1016710</v>
      </c>
      <c r="D49" s="111">
        <f>SUM(D50,D281)</f>
        <v>1016710</v>
      </c>
      <c r="E49" s="200">
        <f t="shared" ref="E49" si="23">SUM(E50,E281)</f>
        <v>0</v>
      </c>
      <c r="F49" s="400">
        <f>SUM(F50,F281)</f>
        <v>1016710</v>
      </c>
      <c r="G49" s="399">
        <f t="shared" ref="G49:O49" si="24">SUM(G50,G281)</f>
        <v>0</v>
      </c>
      <c r="H49" s="112">
        <f t="shared" si="24"/>
        <v>0</v>
      </c>
      <c r="I49" s="200">
        <f t="shared" si="24"/>
        <v>0</v>
      </c>
      <c r="J49" s="111">
        <f t="shared" si="24"/>
        <v>0</v>
      </c>
      <c r="K49" s="200">
        <f t="shared" si="24"/>
        <v>0</v>
      </c>
      <c r="L49" s="400">
        <f t="shared" si="24"/>
        <v>0</v>
      </c>
      <c r="M49" s="399">
        <f t="shared" si="24"/>
        <v>0</v>
      </c>
      <c r="N49" s="112">
        <f t="shared" si="24"/>
        <v>0</v>
      </c>
      <c r="O49" s="200">
        <f t="shared" si="24"/>
        <v>0</v>
      </c>
      <c r="P49" s="400"/>
      <c r="Q49" s="314"/>
    </row>
    <row r="50" spans="1:17" s="25" customFormat="1" ht="36.75" thickTop="1" x14ac:dyDescent="0.25">
      <c r="A50" s="114"/>
      <c r="B50" s="115" t="s">
        <v>61</v>
      </c>
      <c r="C50" s="401">
        <f t="shared" si="22"/>
        <v>1016710</v>
      </c>
      <c r="D50" s="116">
        <f>SUM(D51,D193)</f>
        <v>1016710</v>
      </c>
      <c r="E50" s="403">
        <f t="shared" ref="E50" si="25">SUM(E51,E193)</f>
        <v>0</v>
      </c>
      <c r="F50" s="404">
        <f>SUM(F51,F193)</f>
        <v>1016710</v>
      </c>
      <c r="G50" s="402">
        <f t="shared" ref="G50:O50" si="26">SUM(G51,G193)</f>
        <v>0</v>
      </c>
      <c r="H50" s="117">
        <f t="shared" si="26"/>
        <v>0</v>
      </c>
      <c r="I50" s="403">
        <f t="shared" si="26"/>
        <v>0</v>
      </c>
      <c r="J50" s="116">
        <f t="shared" si="26"/>
        <v>0</v>
      </c>
      <c r="K50" s="403">
        <f t="shared" si="26"/>
        <v>0</v>
      </c>
      <c r="L50" s="404">
        <f t="shared" si="26"/>
        <v>0</v>
      </c>
      <c r="M50" s="402">
        <f t="shared" si="26"/>
        <v>0</v>
      </c>
      <c r="N50" s="117">
        <f t="shared" si="26"/>
        <v>0</v>
      </c>
      <c r="O50" s="403">
        <f t="shared" si="26"/>
        <v>0</v>
      </c>
      <c r="P50" s="404"/>
      <c r="Q50" s="314"/>
    </row>
    <row r="51" spans="1:17" s="25" customFormat="1" ht="24" x14ac:dyDescent="0.25">
      <c r="A51" s="119"/>
      <c r="B51" s="19" t="s">
        <v>62</v>
      </c>
      <c r="C51" s="405">
        <f t="shared" si="22"/>
        <v>835027</v>
      </c>
      <c r="D51" s="120">
        <f>SUM(D52,D74,D172,D186)</f>
        <v>835027</v>
      </c>
      <c r="E51" s="407">
        <f t="shared" ref="E51" si="27">SUM(E52,E74,E172,E186)</f>
        <v>0</v>
      </c>
      <c r="F51" s="408">
        <f>SUM(F52,F74,F172,F186)</f>
        <v>835027</v>
      </c>
      <c r="G51" s="406">
        <f t="shared" ref="G51:O51" si="28">SUM(G52,G74,G172,G186)</f>
        <v>0</v>
      </c>
      <c r="H51" s="121">
        <f t="shared" si="28"/>
        <v>0</v>
      </c>
      <c r="I51" s="407">
        <f t="shared" si="28"/>
        <v>0</v>
      </c>
      <c r="J51" s="120">
        <f t="shared" si="28"/>
        <v>0</v>
      </c>
      <c r="K51" s="407">
        <f t="shared" si="28"/>
        <v>0</v>
      </c>
      <c r="L51" s="408">
        <f t="shared" si="28"/>
        <v>0</v>
      </c>
      <c r="M51" s="406">
        <f t="shared" si="28"/>
        <v>0</v>
      </c>
      <c r="N51" s="121">
        <f t="shared" si="28"/>
        <v>0</v>
      </c>
      <c r="O51" s="407">
        <f t="shared" si="28"/>
        <v>0</v>
      </c>
      <c r="P51" s="408"/>
      <c r="Q51" s="314"/>
    </row>
    <row r="52" spans="1:17" s="25" customFormat="1" x14ac:dyDescent="0.25">
      <c r="A52" s="123">
        <v>1000</v>
      </c>
      <c r="B52" s="123" t="s">
        <v>63</v>
      </c>
      <c r="C52" s="409">
        <f t="shared" si="22"/>
        <v>16200</v>
      </c>
      <c r="D52" s="124">
        <f>SUM(D53,D66)</f>
        <v>16200</v>
      </c>
      <c r="E52" s="157">
        <f t="shared" ref="E52" si="29">SUM(E53,E66)</f>
        <v>0</v>
      </c>
      <c r="F52" s="411">
        <f>SUM(F53,F66)</f>
        <v>16200</v>
      </c>
      <c r="G52" s="410">
        <f t="shared" ref="G52:O52" si="30">SUM(G53,G66)</f>
        <v>0</v>
      </c>
      <c r="H52" s="125">
        <f t="shared" si="30"/>
        <v>0</v>
      </c>
      <c r="I52" s="157">
        <f t="shared" si="30"/>
        <v>0</v>
      </c>
      <c r="J52" s="124">
        <f t="shared" si="30"/>
        <v>0</v>
      </c>
      <c r="K52" s="157">
        <f t="shared" si="30"/>
        <v>0</v>
      </c>
      <c r="L52" s="411">
        <f t="shared" si="30"/>
        <v>0</v>
      </c>
      <c r="M52" s="410">
        <f t="shared" si="30"/>
        <v>0</v>
      </c>
      <c r="N52" s="125">
        <f t="shared" si="30"/>
        <v>0</v>
      </c>
      <c r="O52" s="157">
        <f t="shared" si="30"/>
        <v>0</v>
      </c>
      <c r="P52" s="411"/>
      <c r="Q52" s="314"/>
    </row>
    <row r="53" spans="1:17" x14ac:dyDescent="0.25">
      <c r="A53" s="55">
        <v>1100</v>
      </c>
      <c r="B53" s="127" t="s">
        <v>64</v>
      </c>
      <c r="C53" s="347">
        <f t="shared" si="22"/>
        <v>16200</v>
      </c>
      <c r="D53" s="56">
        <f>SUM(D54,D57,D65)</f>
        <v>16200</v>
      </c>
      <c r="E53" s="144">
        <f t="shared" ref="E53" si="31">SUM(E54,E57,E65)</f>
        <v>0</v>
      </c>
      <c r="F53" s="424">
        <f>SUM(F54,F57,F65)</f>
        <v>16200</v>
      </c>
      <c r="G53" s="412">
        <f t="shared" ref="G53:N53" si="32">SUM(G54,G57,G65)</f>
        <v>0</v>
      </c>
      <c r="H53" s="57">
        <f t="shared" si="32"/>
        <v>0</v>
      </c>
      <c r="I53" s="144">
        <f t="shared" si="32"/>
        <v>0</v>
      </c>
      <c r="J53" s="56">
        <f t="shared" si="32"/>
        <v>0</v>
      </c>
      <c r="K53" s="144">
        <f t="shared" si="32"/>
        <v>0</v>
      </c>
      <c r="L53" s="424">
        <f t="shared" si="32"/>
        <v>0</v>
      </c>
      <c r="M53" s="412">
        <f t="shared" si="32"/>
        <v>0</v>
      </c>
      <c r="N53" s="57">
        <f t="shared" si="32"/>
        <v>0</v>
      </c>
      <c r="O53" s="144">
        <f>SUM(O54,O57,O65)</f>
        <v>0</v>
      </c>
      <c r="P53" s="413"/>
      <c r="Q53" s="311"/>
    </row>
    <row r="54" spans="1:17" hidden="1" x14ac:dyDescent="0.25">
      <c r="A54" s="129">
        <v>1110</v>
      </c>
      <c r="B54" s="93" t="s">
        <v>65</v>
      </c>
      <c r="C54" s="390">
        <f t="shared" si="22"/>
        <v>0</v>
      </c>
      <c r="D54" s="391">
        <f>SUM(D55:D56)</f>
        <v>0</v>
      </c>
      <c r="E54" s="141"/>
      <c r="F54" s="131">
        <f>SUM(F55:F56)</f>
        <v>0</v>
      </c>
      <c r="G54" s="414"/>
      <c r="H54" s="100"/>
      <c r="I54" s="130">
        <f>SUM(I55:I56)</f>
        <v>0</v>
      </c>
      <c r="J54" s="99"/>
      <c r="K54" s="100"/>
      <c r="L54" s="131">
        <f>SUM(L55:L56)</f>
        <v>0</v>
      </c>
      <c r="M54" s="414"/>
      <c r="N54" s="100"/>
      <c r="O54" s="130">
        <f>SUM(O55:O56)</f>
        <v>0</v>
      </c>
      <c r="P54" s="415"/>
    </row>
    <row r="55" spans="1:17" hidden="1" x14ac:dyDescent="0.25">
      <c r="A55" s="37">
        <v>1111</v>
      </c>
      <c r="B55" s="63" t="s">
        <v>66</v>
      </c>
      <c r="C55" s="353">
        <f t="shared" si="22"/>
        <v>0</v>
      </c>
      <c r="D55" s="377">
        <v>0</v>
      </c>
      <c r="E55" s="66"/>
      <c r="F55" s="134">
        <f>D55+E55</f>
        <v>0</v>
      </c>
      <c r="G55" s="376"/>
      <c r="H55" s="66"/>
      <c r="I55" s="133">
        <f>G55+H55</f>
        <v>0</v>
      </c>
      <c r="J55" s="377"/>
      <c r="K55" s="66"/>
      <c r="L55" s="134">
        <f>J55+K55</f>
        <v>0</v>
      </c>
      <c r="M55" s="376"/>
      <c r="N55" s="66"/>
      <c r="O55" s="133">
        <f>M55+N55</f>
        <v>0</v>
      </c>
      <c r="P55" s="416"/>
    </row>
    <row r="56" spans="1:17" ht="24" hidden="1" customHeight="1" x14ac:dyDescent="0.25">
      <c r="A56" s="43">
        <v>1119</v>
      </c>
      <c r="B56" s="69" t="s">
        <v>67</v>
      </c>
      <c r="C56" s="358">
        <f t="shared" si="22"/>
        <v>0</v>
      </c>
      <c r="D56" s="417">
        <v>0</v>
      </c>
      <c r="E56" s="72"/>
      <c r="F56" s="137">
        <f>D56+E56</f>
        <v>0</v>
      </c>
      <c r="G56" s="418"/>
      <c r="H56" s="72"/>
      <c r="I56" s="136">
        <f>G56+H56</f>
        <v>0</v>
      </c>
      <c r="J56" s="417"/>
      <c r="K56" s="72"/>
      <c r="L56" s="137">
        <f>J56+K56</f>
        <v>0</v>
      </c>
      <c r="M56" s="418"/>
      <c r="N56" s="72"/>
      <c r="O56" s="136">
        <f>M56+N56</f>
        <v>0</v>
      </c>
      <c r="P56" s="419"/>
    </row>
    <row r="57" spans="1:17" ht="23.25" hidden="1" customHeight="1" x14ac:dyDescent="0.25">
      <c r="A57" s="138">
        <v>1140</v>
      </c>
      <c r="B57" s="69" t="s">
        <v>68</v>
      </c>
      <c r="C57" s="358">
        <f t="shared" si="22"/>
        <v>0</v>
      </c>
      <c r="D57" s="70">
        <f>SUM(D58:D64)</f>
        <v>0</v>
      </c>
      <c r="E57" s="135">
        <f t="shared" ref="E57" si="33">SUM(E58:E64)</f>
        <v>0</v>
      </c>
      <c r="F57" s="140">
        <f>SUM(F58:F64)</f>
        <v>0</v>
      </c>
      <c r="G57" s="420">
        <f t="shared" ref="G57:N57" si="34">SUM(G58:G64)</f>
        <v>0</v>
      </c>
      <c r="H57" s="135">
        <f t="shared" si="34"/>
        <v>0</v>
      </c>
      <c r="I57" s="139">
        <f t="shared" si="34"/>
        <v>0</v>
      </c>
      <c r="J57" s="70">
        <f t="shared" si="34"/>
        <v>0</v>
      </c>
      <c r="K57" s="135">
        <f t="shared" si="34"/>
        <v>0</v>
      </c>
      <c r="L57" s="140">
        <f t="shared" si="34"/>
        <v>0</v>
      </c>
      <c r="M57" s="420">
        <f t="shared" si="34"/>
        <v>0</v>
      </c>
      <c r="N57" s="135">
        <f t="shared" si="34"/>
        <v>0</v>
      </c>
      <c r="O57" s="139">
        <f>SUM(O58:O64)</f>
        <v>0</v>
      </c>
      <c r="P57" s="421"/>
    </row>
    <row r="58" spans="1:17" hidden="1" x14ac:dyDescent="0.25">
      <c r="A58" s="43">
        <v>1141</v>
      </c>
      <c r="B58" s="69" t="s">
        <v>69</v>
      </c>
      <c r="C58" s="358">
        <f t="shared" si="22"/>
        <v>0</v>
      </c>
      <c r="D58" s="417">
        <v>0</v>
      </c>
      <c r="E58" s="72"/>
      <c r="F58" s="137">
        <f t="shared" ref="F58:F65" si="35">D58+E58</f>
        <v>0</v>
      </c>
      <c r="G58" s="418"/>
      <c r="H58" s="72"/>
      <c r="I58" s="136">
        <f t="shared" ref="I58:I65" si="36">G58+H58</f>
        <v>0</v>
      </c>
      <c r="J58" s="417"/>
      <c r="K58" s="72"/>
      <c r="L58" s="137">
        <f t="shared" ref="L58:L65" si="37">J58+K58</f>
        <v>0</v>
      </c>
      <c r="M58" s="418"/>
      <c r="N58" s="72"/>
      <c r="O58" s="136">
        <f t="shared" ref="O58:O65" si="38">M58+N58</f>
        <v>0</v>
      </c>
      <c r="P58" s="419"/>
    </row>
    <row r="59" spans="1:17" ht="24.75" hidden="1" customHeight="1" x14ac:dyDescent="0.25">
      <c r="A59" s="43">
        <v>1142</v>
      </c>
      <c r="B59" s="69" t="s">
        <v>70</v>
      </c>
      <c r="C59" s="358">
        <f t="shared" si="22"/>
        <v>0</v>
      </c>
      <c r="D59" s="417">
        <v>0</v>
      </c>
      <c r="E59" s="72"/>
      <c r="F59" s="137">
        <f t="shared" si="35"/>
        <v>0</v>
      </c>
      <c r="G59" s="418"/>
      <c r="H59" s="72"/>
      <c r="I59" s="136">
        <f t="shared" si="36"/>
        <v>0</v>
      </c>
      <c r="J59" s="417"/>
      <c r="K59" s="72"/>
      <c r="L59" s="137">
        <f t="shared" si="37"/>
        <v>0</v>
      </c>
      <c r="M59" s="418"/>
      <c r="N59" s="72"/>
      <c r="O59" s="136">
        <f t="shared" si="38"/>
        <v>0</v>
      </c>
      <c r="P59" s="419"/>
    </row>
    <row r="60" spans="1:17" ht="24" hidden="1" x14ac:dyDescent="0.25">
      <c r="A60" s="43">
        <v>1145</v>
      </c>
      <c r="B60" s="69" t="s">
        <v>71</v>
      </c>
      <c r="C60" s="358">
        <f t="shared" si="22"/>
        <v>0</v>
      </c>
      <c r="D60" s="417">
        <v>0</v>
      </c>
      <c r="E60" s="72"/>
      <c r="F60" s="137">
        <f t="shared" si="35"/>
        <v>0</v>
      </c>
      <c r="G60" s="418"/>
      <c r="H60" s="72"/>
      <c r="I60" s="136">
        <f t="shared" si="36"/>
        <v>0</v>
      </c>
      <c r="J60" s="417"/>
      <c r="K60" s="72"/>
      <c r="L60" s="137">
        <f t="shared" si="37"/>
        <v>0</v>
      </c>
      <c r="M60" s="418"/>
      <c r="N60" s="72"/>
      <c r="O60" s="136">
        <f t="shared" si="38"/>
        <v>0</v>
      </c>
      <c r="P60" s="419"/>
    </row>
    <row r="61" spans="1:17" ht="27.75" hidden="1" customHeight="1" x14ac:dyDescent="0.25">
      <c r="A61" s="43">
        <v>1146</v>
      </c>
      <c r="B61" s="69" t="s">
        <v>72</v>
      </c>
      <c r="C61" s="358">
        <f t="shared" si="22"/>
        <v>0</v>
      </c>
      <c r="D61" s="417">
        <v>0</v>
      </c>
      <c r="E61" s="72"/>
      <c r="F61" s="137">
        <f t="shared" si="35"/>
        <v>0</v>
      </c>
      <c r="G61" s="418"/>
      <c r="H61" s="72"/>
      <c r="I61" s="136">
        <f t="shared" si="36"/>
        <v>0</v>
      </c>
      <c r="J61" s="417"/>
      <c r="K61" s="72"/>
      <c r="L61" s="137">
        <f t="shared" si="37"/>
        <v>0</v>
      </c>
      <c r="M61" s="418"/>
      <c r="N61" s="72"/>
      <c r="O61" s="136">
        <f t="shared" si="38"/>
        <v>0</v>
      </c>
      <c r="P61" s="419"/>
    </row>
    <row r="62" spans="1:17" hidden="1" x14ac:dyDescent="0.25">
      <c r="A62" s="43">
        <v>1147</v>
      </c>
      <c r="B62" s="69" t="s">
        <v>73</v>
      </c>
      <c r="C62" s="358">
        <f t="shared" si="22"/>
        <v>0</v>
      </c>
      <c r="D62" s="417">
        <v>0</v>
      </c>
      <c r="E62" s="72"/>
      <c r="F62" s="137">
        <f t="shared" si="35"/>
        <v>0</v>
      </c>
      <c r="G62" s="418"/>
      <c r="H62" s="72"/>
      <c r="I62" s="136">
        <f t="shared" si="36"/>
        <v>0</v>
      </c>
      <c r="J62" s="417"/>
      <c r="K62" s="72"/>
      <c r="L62" s="137">
        <f t="shared" si="37"/>
        <v>0</v>
      </c>
      <c r="M62" s="418"/>
      <c r="N62" s="72"/>
      <c r="O62" s="136">
        <f t="shared" si="38"/>
        <v>0</v>
      </c>
      <c r="P62" s="419"/>
    </row>
    <row r="63" spans="1:17" hidden="1" x14ac:dyDescent="0.25">
      <c r="A63" s="43">
        <v>1148</v>
      </c>
      <c r="B63" s="69" t="s">
        <v>74</v>
      </c>
      <c r="C63" s="358">
        <f t="shared" si="22"/>
        <v>0</v>
      </c>
      <c r="D63" s="417">
        <v>0</v>
      </c>
      <c r="E63" s="72"/>
      <c r="F63" s="137">
        <f t="shared" si="35"/>
        <v>0</v>
      </c>
      <c r="G63" s="418"/>
      <c r="H63" s="72"/>
      <c r="I63" s="136">
        <f t="shared" si="36"/>
        <v>0</v>
      </c>
      <c r="J63" s="417"/>
      <c r="K63" s="72"/>
      <c r="L63" s="137">
        <f t="shared" si="37"/>
        <v>0</v>
      </c>
      <c r="M63" s="418"/>
      <c r="N63" s="72"/>
      <c r="O63" s="136">
        <f t="shared" si="38"/>
        <v>0</v>
      </c>
      <c r="P63" s="419"/>
    </row>
    <row r="64" spans="1:17" ht="36" hidden="1" x14ac:dyDescent="0.25">
      <c r="A64" s="43">
        <v>1149</v>
      </c>
      <c r="B64" s="69" t="s">
        <v>75</v>
      </c>
      <c r="C64" s="358">
        <f t="shared" si="22"/>
        <v>0</v>
      </c>
      <c r="D64" s="417">
        <v>0</v>
      </c>
      <c r="E64" s="72"/>
      <c r="F64" s="137">
        <f t="shared" si="35"/>
        <v>0</v>
      </c>
      <c r="G64" s="418"/>
      <c r="H64" s="72"/>
      <c r="I64" s="136">
        <f t="shared" si="36"/>
        <v>0</v>
      </c>
      <c r="J64" s="417"/>
      <c r="K64" s="72"/>
      <c r="L64" s="137">
        <f t="shared" si="37"/>
        <v>0</v>
      </c>
      <c r="M64" s="418"/>
      <c r="N64" s="72"/>
      <c r="O64" s="136">
        <f t="shared" si="38"/>
        <v>0</v>
      </c>
      <c r="P64" s="419"/>
    </row>
    <row r="65" spans="1:17" ht="36" x14ac:dyDescent="0.25">
      <c r="A65" s="129">
        <v>1150</v>
      </c>
      <c r="B65" s="93" t="s">
        <v>76</v>
      </c>
      <c r="C65" s="390">
        <f t="shared" si="22"/>
        <v>16200</v>
      </c>
      <c r="D65" s="391">
        <v>16200</v>
      </c>
      <c r="E65" s="142"/>
      <c r="F65" s="423">
        <f t="shared" si="35"/>
        <v>16200</v>
      </c>
      <c r="G65" s="422"/>
      <c r="H65" s="141"/>
      <c r="I65" s="142">
        <f t="shared" si="36"/>
        <v>0</v>
      </c>
      <c r="J65" s="391"/>
      <c r="K65" s="142"/>
      <c r="L65" s="423">
        <f t="shared" si="37"/>
        <v>0</v>
      </c>
      <c r="M65" s="422"/>
      <c r="N65" s="141"/>
      <c r="O65" s="142">
        <f t="shared" si="38"/>
        <v>0</v>
      </c>
      <c r="P65" s="423"/>
      <c r="Q65" s="311"/>
    </row>
    <row r="66" spans="1:17" ht="36" hidden="1" x14ac:dyDescent="0.25">
      <c r="A66" s="55">
        <v>1200</v>
      </c>
      <c r="B66" s="127" t="s">
        <v>77</v>
      </c>
      <c r="C66" s="347">
        <f t="shared" si="22"/>
        <v>0</v>
      </c>
      <c r="D66" s="56">
        <f>SUM(D67:D68)</f>
        <v>0</v>
      </c>
      <c r="E66" s="57">
        <f t="shared" ref="E66" si="39">SUM(E67:E68)</f>
        <v>0</v>
      </c>
      <c r="F66" s="145">
        <f>SUM(F67:F68)</f>
        <v>0</v>
      </c>
      <c r="G66" s="412">
        <f t="shared" ref="G66:N66" si="40">SUM(G67:G68)</f>
        <v>0</v>
      </c>
      <c r="H66" s="57">
        <f t="shared" si="40"/>
        <v>0</v>
      </c>
      <c r="I66" s="144">
        <f t="shared" si="40"/>
        <v>0</v>
      </c>
      <c r="J66" s="56">
        <f t="shared" si="40"/>
        <v>0</v>
      </c>
      <c r="K66" s="57">
        <f t="shared" si="40"/>
        <v>0</v>
      </c>
      <c r="L66" s="145">
        <f t="shared" si="40"/>
        <v>0</v>
      </c>
      <c r="M66" s="412">
        <f t="shared" si="40"/>
        <v>0</v>
      </c>
      <c r="N66" s="57">
        <f t="shared" si="40"/>
        <v>0</v>
      </c>
      <c r="O66" s="144">
        <f>SUM(O67:O68)</f>
        <v>0</v>
      </c>
      <c r="P66" s="424"/>
    </row>
    <row r="67" spans="1:17" ht="24" hidden="1" x14ac:dyDescent="0.25">
      <c r="A67" s="477">
        <v>1210</v>
      </c>
      <c r="B67" s="63" t="s">
        <v>78</v>
      </c>
      <c r="C67" s="353">
        <f t="shared" si="22"/>
        <v>0</v>
      </c>
      <c r="D67" s="377">
        <v>0</v>
      </c>
      <c r="E67" s="66"/>
      <c r="F67" s="134">
        <f>D67+E67</f>
        <v>0</v>
      </c>
      <c r="G67" s="376"/>
      <c r="H67" s="66"/>
      <c r="I67" s="133">
        <f>G67+H67</f>
        <v>0</v>
      </c>
      <c r="J67" s="377"/>
      <c r="K67" s="66"/>
      <c r="L67" s="134">
        <f>J67+K67</f>
        <v>0</v>
      </c>
      <c r="M67" s="376"/>
      <c r="N67" s="66"/>
      <c r="O67" s="133">
        <f>M67+N67</f>
        <v>0</v>
      </c>
      <c r="P67" s="416"/>
    </row>
    <row r="68" spans="1:17" ht="24" hidden="1" x14ac:dyDescent="0.25">
      <c r="A68" s="138">
        <v>1220</v>
      </c>
      <c r="B68" s="69" t="s">
        <v>79</v>
      </c>
      <c r="C68" s="358">
        <f t="shared" si="22"/>
        <v>0</v>
      </c>
      <c r="D68" s="70">
        <f>SUM(D69:D73)</f>
        <v>0</v>
      </c>
      <c r="E68" s="135">
        <f t="shared" ref="E68" si="41">SUM(E69:E73)</f>
        <v>0</v>
      </c>
      <c r="F68" s="140">
        <f>SUM(F69:F73)</f>
        <v>0</v>
      </c>
      <c r="G68" s="420">
        <f t="shared" ref="G68:O68" si="42">SUM(G69:G73)</f>
        <v>0</v>
      </c>
      <c r="H68" s="135">
        <f t="shared" si="42"/>
        <v>0</v>
      </c>
      <c r="I68" s="139">
        <f t="shared" si="42"/>
        <v>0</v>
      </c>
      <c r="J68" s="70">
        <f t="shared" si="42"/>
        <v>0</v>
      </c>
      <c r="K68" s="135">
        <f t="shared" si="42"/>
        <v>0</v>
      </c>
      <c r="L68" s="140">
        <f t="shared" si="42"/>
        <v>0</v>
      </c>
      <c r="M68" s="420">
        <f t="shared" si="42"/>
        <v>0</v>
      </c>
      <c r="N68" s="135">
        <f t="shared" si="42"/>
        <v>0</v>
      </c>
      <c r="O68" s="139">
        <f t="shared" si="42"/>
        <v>0</v>
      </c>
      <c r="P68" s="421"/>
    </row>
    <row r="69" spans="1:17" ht="60" hidden="1" x14ac:dyDescent="0.25">
      <c r="A69" s="43">
        <v>1221</v>
      </c>
      <c r="B69" s="69" t="s">
        <v>80</v>
      </c>
      <c r="C69" s="358">
        <f t="shared" si="22"/>
        <v>0</v>
      </c>
      <c r="D69" s="417">
        <v>0</v>
      </c>
      <c r="E69" s="72"/>
      <c r="F69" s="137">
        <f t="shared" ref="F69:F73" si="43">D69+E69</f>
        <v>0</v>
      </c>
      <c r="G69" s="418"/>
      <c r="H69" s="72"/>
      <c r="I69" s="136">
        <f t="shared" ref="I69:I73" si="44">G69+H69</f>
        <v>0</v>
      </c>
      <c r="J69" s="417"/>
      <c r="K69" s="72"/>
      <c r="L69" s="137">
        <f t="shared" ref="L69:L73" si="45">J69+K69</f>
        <v>0</v>
      </c>
      <c r="M69" s="418"/>
      <c r="N69" s="72"/>
      <c r="O69" s="136">
        <f t="shared" ref="O69:O73" si="46">M69+N69</f>
        <v>0</v>
      </c>
      <c r="P69" s="419"/>
    </row>
    <row r="70" spans="1:17" hidden="1" x14ac:dyDescent="0.25">
      <c r="A70" s="43">
        <v>1223</v>
      </c>
      <c r="B70" s="69" t="s">
        <v>81</v>
      </c>
      <c r="C70" s="358">
        <f t="shared" si="22"/>
        <v>0</v>
      </c>
      <c r="D70" s="417">
        <v>0</v>
      </c>
      <c r="E70" s="72"/>
      <c r="F70" s="137">
        <f t="shared" si="43"/>
        <v>0</v>
      </c>
      <c r="G70" s="418"/>
      <c r="H70" s="72"/>
      <c r="I70" s="136">
        <f t="shared" si="44"/>
        <v>0</v>
      </c>
      <c r="J70" s="417"/>
      <c r="K70" s="72"/>
      <c r="L70" s="137">
        <f t="shared" si="45"/>
        <v>0</v>
      </c>
      <c r="M70" s="418"/>
      <c r="N70" s="72"/>
      <c r="O70" s="136">
        <f t="shared" si="46"/>
        <v>0</v>
      </c>
      <c r="P70" s="419"/>
    </row>
    <row r="71" spans="1:17" hidden="1" x14ac:dyDescent="0.25">
      <c r="A71" s="43">
        <v>1225</v>
      </c>
      <c r="B71" s="69" t="s">
        <v>82</v>
      </c>
      <c r="C71" s="358">
        <f t="shared" si="22"/>
        <v>0</v>
      </c>
      <c r="D71" s="417">
        <v>0</v>
      </c>
      <c r="E71" s="72"/>
      <c r="F71" s="137">
        <f t="shared" si="43"/>
        <v>0</v>
      </c>
      <c r="G71" s="418"/>
      <c r="H71" s="72"/>
      <c r="I71" s="136">
        <f t="shared" si="44"/>
        <v>0</v>
      </c>
      <c r="J71" s="417"/>
      <c r="K71" s="72"/>
      <c r="L71" s="137">
        <f t="shared" si="45"/>
        <v>0</v>
      </c>
      <c r="M71" s="418"/>
      <c r="N71" s="72"/>
      <c r="O71" s="136">
        <f t="shared" si="46"/>
        <v>0</v>
      </c>
      <c r="P71" s="419"/>
    </row>
    <row r="72" spans="1:17" ht="36" hidden="1" x14ac:dyDescent="0.25">
      <c r="A72" s="43">
        <v>1227</v>
      </c>
      <c r="B72" s="69" t="s">
        <v>83</v>
      </c>
      <c r="C72" s="358">
        <f t="shared" si="22"/>
        <v>0</v>
      </c>
      <c r="D72" s="417">
        <v>0</v>
      </c>
      <c r="E72" s="72"/>
      <c r="F72" s="137">
        <f t="shared" si="43"/>
        <v>0</v>
      </c>
      <c r="G72" s="418"/>
      <c r="H72" s="72"/>
      <c r="I72" s="136">
        <f t="shared" si="44"/>
        <v>0</v>
      </c>
      <c r="J72" s="417"/>
      <c r="K72" s="72"/>
      <c r="L72" s="137">
        <f t="shared" si="45"/>
        <v>0</v>
      </c>
      <c r="M72" s="418"/>
      <c r="N72" s="72"/>
      <c r="O72" s="136">
        <f t="shared" si="46"/>
        <v>0</v>
      </c>
      <c r="P72" s="419"/>
    </row>
    <row r="73" spans="1:17" ht="60" hidden="1" x14ac:dyDescent="0.25">
      <c r="A73" s="43">
        <v>1228</v>
      </c>
      <c r="B73" s="69" t="s">
        <v>84</v>
      </c>
      <c r="C73" s="358">
        <f t="shared" si="22"/>
        <v>0</v>
      </c>
      <c r="D73" s="417">
        <v>0</v>
      </c>
      <c r="E73" s="72"/>
      <c r="F73" s="137">
        <f t="shared" si="43"/>
        <v>0</v>
      </c>
      <c r="G73" s="418"/>
      <c r="H73" s="72"/>
      <c r="I73" s="136">
        <f t="shared" si="44"/>
        <v>0</v>
      </c>
      <c r="J73" s="417"/>
      <c r="K73" s="72"/>
      <c r="L73" s="137">
        <f t="shared" si="45"/>
        <v>0</v>
      </c>
      <c r="M73" s="418"/>
      <c r="N73" s="72"/>
      <c r="O73" s="136">
        <f t="shared" si="46"/>
        <v>0</v>
      </c>
      <c r="P73" s="419"/>
    </row>
    <row r="74" spans="1:17" x14ac:dyDescent="0.25">
      <c r="A74" s="123">
        <v>2000</v>
      </c>
      <c r="B74" s="123" t="s">
        <v>85</v>
      </c>
      <c r="C74" s="409">
        <f t="shared" si="22"/>
        <v>804957</v>
      </c>
      <c r="D74" s="124">
        <f>SUM(D75,D82,D129,D163,D164,D171)</f>
        <v>804957</v>
      </c>
      <c r="E74" s="157">
        <f t="shared" ref="E74" si="47">SUM(E75,E82,E129,E163,E164,E171)</f>
        <v>0</v>
      </c>
      <c r="F74" s="411">
        <f>SUM(F75,F82,F129,F163,F164,F171)</f>
        <v>804957</v>
      </c>
      <c r="G74" s="410">
        <f t="shared" ref="G74:O74" si="48">SUM(G75,G82,G129,G163,G164,G171)</f>
        <v>0</v>
      </c>
      <c r="H74" s="125">
        <f t="shared" si="48"/>
        <v>0</v>
      </c>
      <c r="I74" s="157">
        <f t="shared" si="48"/>
        <v>0</v>
      </c>
      <c r="J74" s="124">
        <f t="shared" si="48"/>
        <v>0</v>
      </c>
      <c r="K74" s="157">
        <f t="shared" si="48"/>
        <v>0</v>
      </c>
      <c r="L74" s="411">
        <f t="shared" si="48"/>
        <v>0</v>
      </c>
      <c r="M74" s="410">
        <f t="shared" si="48"/>
        <v>0</v>
      </c>
      <c r="N74" s="125">
        <f t="shared" si="48"/>
        <v>0</v>
      </c>
      <c r="O74" s="157">
        <f t="shared" si="48"/>
        <v>0</v>
      </c>
      <c r="P74" s="411"/>
      <c r="Q74" s="311"/>
    </row>
    <row r="75" spans="1:17" ht="24" x14ac:dyDescent="0.25">
      <c r="A75" s="55">
        <v>2100</v>
      </c>
      <c r="B75" s="127" t="s">
        <v>86</v>
      </c>
      <c r="C75" s="347">
        <f t="shared" si="22"/>
        <v>1425</v>
      </c>
      <c r="D75" s="56">
        <f>SUM(D76,D79)</f>
        <v>0</v>
      </c>
      <c r="E75" s="144">
        <f t="shared" ref="E75" si="49">SUM(E76,E79)</f>
        <v>1425</v>
      </c>
      <c r="F75" s="424">
        <f>SUM(F76,F79)</f>
        <v>1425</v>
      </c>
      <c r="G75" s="412">
        <f t="shared" ref="G75:O75" si="50">SUM(G76,G79)</f>
        <v>0</v>
      </c>
      <c r="H75" s="57">
        <f t="shared" si="50"/>
        <v>0</v>
      </c>
      <c r="I75" s="144">
        <f t="shared" si="50"/>
        <v>0</v>
      </c>
      <c r="J75" s="56">
        <f t="shared" si="50"/>
        <v>0</v>
      </c>
      <c r="K75" s="144">
        <f t="shared" si="50"/>
        <v>0</v>
      </c>
      <c r="L75" s="424">
        <f t="shared" si="50"/>
        <v>0</v>
      </c>
      <c r="M75" s="412">
        <f t="shared" si="50"/>
        <v>0</v>
      </c>
      <c r="N75" s="57">
        <f t="shared" si="50"/>
        <v>0</v>
      </c>
      <c r="O75" s="144">
        <f t="shared" si="50"/>
        <v>0</v>
      </c>
      <c r="P75" s="424"/>
      <c r="Q75" s="311"/>
    </row>
    <row r="76" spans="1:17" ht="24" hidden="1" x14ac:dyDescent="0.25">
      <c r="A76" s="477">
        <v>2110</v>
      </c>
      <c r="B76" s="63" t="s">
        <v>87</v>
      </c>
      <c r="C76" s="353">
        <f t="shared" si="22"/>
        <v>0</v>
      </c>
      <c r="D76" s="64">
        <f>SUM(D77:D78)</f>
        <v>0</v>
      </c>
      <c r="E76" s="132">
        <f t="shared" ref="E76" si="51">SUM(E77:E78)</f>
        <v>0</v>
      </c>
      <c r="F76" s="146">
        <f>SUM(F77:F78)</f>
        <v>0</v>
      </c>
      <c r="G76" s="426">
        <f t="shared" ref="G76:O76" si="52">SUM(G77:G78)</f>
        <v>0</v>
      </c>
      <c r="H76" s="132">
        <f t="shared" si="52"/>
        <v>0</v>
      </c>
      <c r="I76" s="150">
        <f t="shared" si="52"/>
        <v>0</v>
      </c>
      <c r="J76" s="64">
        <f t="shared" si="52"/>
        <v>0</v>
      </c>
      <c r="K76" s="132">
        <f t="shared" si="52"/>
        <v>0</v>
      </c>
      <c r="L76" s="146">
        <f t="shared" si="52"/>
        <v>0</v>
      </c>
      <c r="M76" s="426">
        <f t="shared" si="52"/>
        <v>0</v>
      </c>
      <c r="N76" s="132">
        <f t="shared" si="52"/>
        <v>0</v>
      </c>
      <c r="O76" s="150">
        <f t="shared" si="52"/>
        <v>0</v>
      </c>
      <c r="P76" s="427"/>
    </row>
    <row r="77" spans="1:17" hidden="1" x14ac:dyDescent="0.25">
      <c r="A77" s="43">
        <v>2111</v>
      </c>
      <c r="B77" s="69" t="s">
        <v>88</v>
      </c>
      <c r="C77" s="358">
        <f t="shared" si="22"/>
        <v>0</v>
      </c>
      <c r="D77" s="417">
        <v>0</v>
      </c>
      <c r="E77" s="72"/>
      <c r="F77" s="137">
        <f t="shared" ref="F77:F78" si="53">D77+E77</f>
        <v>0</v>
      </c>
      <c r="G77" s="418"/>
      <c r="H77" s="72"/>
      <c r="I77" s="136">
        <f t="shared" ref="I77:I78" si="54">G77+H77</f>
        <v>0</v>
      </c>
      <c r="J77" s="417"/>
      <c r="K77" s="72"/>
      <c r="L77" s="137">
        <f t="shared" ref="L77:L78" si="55">J77+K77</f>
        <v>0</v>
      </c>
      <c r="M77" s="418"/>
      <c r="N77" s="72"/>
      <c r="O77" s="136">
        <f t="shared" ref="O77:O78" si="56">M77+N77</f>
        <v>0</v>
      </c>
      <c r="P77" s="419"/>
    </row>
    <row r="78" spans="1:17" ht="24" hidden="1" x14ac:dyDescent="0.25">
      <c r="A78" s="43">
        <v>2112</v>
      </c>
      <c r="B78" s="69" t="s">
        <v>89</v>
      </c>
      <c r="C78" s="358">
        <f t="shared" si="22"/>
        <v>0</v>
      </c>
      <c r="D78" s="417">
        <v>0</v>
      </c>
      <c r="E78" s="72"/>
      <c r="F78" s="137">
        <f t="shared" si="53"/>
        <v>0</v>
      </c>
      <c r="G78" s="418"/>
      <c r="H78" s="72"/>
      <c r="I78" s="136">
        <f t="shared" si="54"/>
        <v>0</v>
      </c>
      <c r="J78" s="417"/>
      <c r="K78" s="72"/>
      <c r="L78" s="137">
        <f t="shared" si="55"/>
        <v>0</v>
      </c>
      <c r="M78" s="418"/>
      <c r="N78" s="72"/>
      <c r="O78" s="136">
        <f t="shared" si="56"/>
        <v>0</v>
      </c>
      <c r="P78" s="419"/>
    </row>
    <row r="79" spans="1:17" ht="24" x14ac:dyDescent="0.25">
      <c r="A79" s="138">
        <v>2120</v>
      </c>
      <c r="B79" s="69" t="s">
        <v>90</v>
      </c>
      <c r="C79" s="358">
        <f t="shared" si="22"/>
        <v>1425</v>
      </c>
      <c r="D79" s="70">
        <f>SUM(D80:D81)</f>
        <v>0</v>
      </c>
      <c r="E79" s="139">
        <f t="shared" ref="E79" si="57">SUM(E80:E81)</f>
        <v>1425</v>
      </c>
      <c r="F79" s="421">
        <f>SUM(F80:F81)</f>
        <v>1425</v>
      </c>
      <c r="G79" s="420">
        <f t="shared" ref="G79:O79" si="58">SUM(G80:G81)</f>
        <v>0</v>
      </c>
      <c r="H79" s="135">
        <f t="shared" si="58"/>
        <v>0</v>
      </c>
      <c r="I79" s="139">
        <f t="shared" si="58"/>
        <v>0</v>
      </c>
      <c r="J79" s="70">
        <f t="shared" si="58"/>
        <v>0</v>
      </c>
      <c r="K79" s="139">
        <f t="shared" si="58"/>
        <v>0</v>
      </c>
      <c r="L79" s="421">
        <f t="shared" si="58"/>
        <v>0</v>
      </c>
      <c r="M79" s="420">
        <f t="shared" si="58"/>
        <v>0</v>
      </c>
      <c r="N79" s="135">
        <f t="shared" si="58"/>
        <v>0</v>
      </c>
      <c r="O79" s="139">
        <f t="shared" si="58"/>
        <v>0</v>
      </c>
      <c r="P79" s="421"/>
      <c r="Q79" s="311"/>
    </row>
    <row r="80" spans="1:17" x14ac:dyDescent="0.25">
      <c r="A80" s="43">
        <v>2121</v>
      </c>
      <c r="B80" s="69" t="s">
        <v>88</v>
      </c>
      <c r="C80" s="358">
        <f t="shared" si="22"/>
        <v>258</v>
      </c>
      <c r="D80" s="417">
        <v>0</v>
      </c>
      <c r="E80" s="136">
        <v>258</v>
      </c>
      <c r="F80" s="419">
        <f t="shared" ref="F80:F81" si="59">D80+E80</f>
        <v>258</v>
      </c>
      <c r="G80" s="418"/>
      <c r="H80" s="72"/>
      <c r="I80" s="136">
        <f t="shared" ref="I80:I81" si="60">G80+H80</f>
        <v>0</v>
      </c>
      <c r="J80" s="417"/>
      <c r="K80" s="136"/>
      <c r="L80" s="419">
        <f t="shared" ref="L80:L81" si="61">J80+K80</f>
        <v>0</v>
      </c>
      <c r="M80" s="418"/>
      <c r="N80" s="72"/>
      <c r="O80" s="136">
        <f t="shared" ref="O80:O81" si="62">M80+N80</f>
        <v>0</v>
      </c>
      <c r="P80" s="419"/>
      <c r="Q80" s="311"/>
    </row>
    <row r="81" spans="1:17" ht="24" x14ac:dyDescent="0.25">
      <c r="A81" s="43">
        <v>2122</v>
      </c>
      <c r="B81" s="69" t="s">
        <v>89</v>
      </c>
      <c r="C81" s="358">
        <f t="shared" si="22"/>
        <v>1167</v>
      </c>
      <c r="D81" s="417">
        <v>0</v>
      </c>
      <c r="E81" s="136">
        <v>1167</v>
      </c>
      <c r="F81" s="419">
        <f t="shared" si="59"/>
        <v>1167</v>
      </c>
      <c r="G81" s="418"/>
      <c r="H81" s="72"/>
      <c r="I81" s="136">
        <f t="shared" si="60"/>
        <v>0</v>
      </c>
      <c r="J81" s="417"/>
      <c r="K81" s="136"/>
      <c r="L81" s="419">
        <f t="shared" si="61"/>
        <v>0</v>
      </c>
      <c r="M81" s="418"/>
      <c r="N81" s="72"/>
      <c r="O81" s="136">
        <f t="shared" si="62"/>
        <v>0</v>
      </c>
      <c r="P81" s="419"/>
      <c r="Q81" s="311"/>
    </row>
    <row r="82" spans="1:17" x14ac:dyDescent="0.25">
      <c r="A82" s="55">
        <v>2200</v>
      </c>
      <c r="B82" s="127" t="s">
        <v>91</v>
      </c>
      <c r="C82" s="347">
        <f t="shared" si="22"/>
        <v>767472</v>
      </c>
      <c r="D82" s="56">
        <f>SUM(D83,D88,D94,D102,D111,D115,D121,D127)</f>
        <v>768897</v>
      </c>
      <c r="E82" s="144">
        <f t="shared" ref="E82" si="63">SUM(E83,E88,E94,E102,E111,E115,E121,E127)</f>
        <v>-1425</v>
      </c>
      <c r="F82" s="424">
        <f>SUM(F83,F88,F94,F102,F111,F115,F121,F127)</f>
        <v>767472</v>
      </c>
      <c r="G82" s="412">
        <f t="shared" ref="G82:O82" si="64">SUM(G83,G88,G94,G102,G111,G115,G121,G127)</f>
        <v>0</v>
      </c>
      <c r="H82" s="57">
        <f t="shared" si="64"/>
        <v>0</v>
      </c>
      <c r="I82" s="144">
        <f t="shared" si="64"/>
        <v>0</v>
      </c>
      <c r="J82" s="56">
        <f t="shared" si="64"/>
        <v>0</v>
      </c>
      <c r="K82" s="144">
        <f t="shared" si="64"/>
        <v>0</v>
      </c>
      <c r="L82" s="424">
        <f t="shared" si="64"/>
        <v>0</v>
      </c>
      <c r="M82" s="412">
        <f t="shared" si="64"/>
        <v>0</v>
      </c>
      <c r="N82" s="57">
        <f t="shared" si="64"/>
        <v>0</v>
      </c>
      <c r="O82" s="144">
        <f t="shared" si="64"/>
        <v>0</v>
      </c>
      <c r="P82" s="428"/>
      <c r="Q82" s="311"/>
    </row>
    <row r="83" spans="1:17" ht="24" hidden="1" x14ac:dyDescent="0.25">
      <c r="A83" s="129">
        <v>2210</v>
      </c>
      <c r="B83" s="93" t="s">
        <v>92</v>
      </c>
      <c r="C83" s="390">
        <f t="shared" si="22"/>
        <v>0</v>
      </c>
      <c r="D83" s="99">
        <f>SUM(D84:D87)</f>
        <v>0</v>
      </c>
      <c r="E83" s="100">
        <f t="shared" ref="E83" si="65">SUM(E84:E87)</f>
        <v>0</v>
      </c>
      <c r="F83" s="131">
        <f>SUM(F84:F87)</f>
        <v>0</v>
      </c>
      <c r="G83" s="414">
        <f t="shared" ref="G83:O83" si="66">SUM(G84:G87)</f>
        <v>0</v>
      </c>
      <c r="H83" s="100">
        <f t="shared" si="66"/>
        <v>0</v>
      </c>
      <c r="I83" s="130">
        <f t="shared" si="66"/>
        <v>0</v>
      </c>
      <c r="J83" s="99">
        <f t="shared" si="66"/>
        <v>0</v>
      </c>
      <c r="K83" s="100">
        <f t="shared" si="66"/>
        <v>0</v>
      </c>
      <c r="L83" s="131">
        <f t="shared" si="66"/>
        <v>0</v>
      </c>
      <c r="M83" s="414">
        <f t="shared" si="66"/>
        <v>0</v>
      </c>
      <c r="N83" s="100">
        <f t="shared" si="66"/>
        <v>0</v>
      </c>
      <c r="O83" s="130">
        <f t="shared" si="66"/>
        <v>0</v>
      </c>
      <c r="P83" s="415"/>
    </row>
    <row r="84" spans="1:17" ht="24" hidden="1" x14ac:dyDescent="0.25">
      <c r="A84" s="37">
        <v>2211</v>
      </c>
      <c r="B84" s="63" t="s">
        <v>93</v>
      </c>
      <c r="C84" s="353">
        <f t="shared" si="22"/>
        <v>0</v>
      </c>
      <c r="D84" s="377">
        <v>0</v>
      </c>
      <c r="E84" s="66"/>
      <c r="F84" s="134">
        <f t="shared" ref="F84:F87" si="67">D84+E84</f>
        <v>0</v>
      </c>
      <c r="G84" s="376"/>
      <c r="H84" s="66"/>
      <c r="I84" s="133">
        <f t="shared" ref="I84:I87" si="68">G84+H84</f>
        <v>0</v>
      </c>
      <c r="J84" s="377"/>
      <c r="K84" s="66"/>
      <c r="L84" s="134">
        <f t="shared" ref="L84:L87" si="69">J84+K84</f>
        <v>0</v>
      </c>
      <c r="M84" s="376"/>
      <c r="N84" s="66"/>
      <c r="O84" s="133">
        <f t="shared" ref="O84:O87" si="70">M84+N84</f>
        <v>0</v>
      </c>
      <c r="P84" s="416"/>
    </row>
    <row r="85" spans="1:17" ht="36" hidden="1" x14ac:dyDescent="0.25">
      <c r="A85" s="43">
        <v>2212</v>
      </c>
      <c r="B85" s="69" t="s">
        <v>94</v>
      </c>
      <c r="C85" s="358">
        <f t="shared" si="22"/>
        <v>0</v>
      </c>
      <c r="D85" s="417">
        <v>0</v>
      </c>
      <c r="E85" s="72"/>
      <c r="F85" s="137">
        <f t="shared" si="67"/>
        <v>0</v>
      </c>
      <c r="G85" s="418"/>
      <c r="H85" s="72"/>
      <c r="I85" s="136">
        <f t="shared" si="68"/>
        <v>0</v>
      </c>
      <c r="J85" s="417"/>
      <c r="K85" s="72"/>
      <c r="L85" s="137">
        <f t="shared" si="69"/>
        <v>0</v>
      </c>
      <c r="M85" s="418"/>
      <c r="N85" s="72"/>
      <c r="O85" s="136">
        <f t="shared" si="70"/>
        <v>0</v>
      </c>
      <c r="P85" s="419"/>
    </row>
    <row r="86" spans="1:17" ht="24" hidden="1" x14ac:dyDescent="0.25">
      <c r="A86" s="43">
        <v>2214</v>
      </c>
      <c r="B86" s="69" t="s">
        <v>95</v>
      </c>
      <c r="C86" s="358">
        <f t="shared" si="22"/>
        <v>0</v>
      </c>
      <c r="D86" s="417">
        <v>0</v>
      </c>
      <c r="E86" s="72"/>
      <c r="F86" s="137">
        <f t="shared" si="67"/>
        <v>0</v>
      </c>
      <c r="G86" s="418"/>
      <c r="H86" s="72"/>
      <c r="I86" s="136">
        <f t="shared" si="68"/>
        <v>0</v>
      </c>
      <c r="J86" s="417"/>
      <c r="K86" s="72"/>
      <c r="L86" s="137">
        <f t="shared" si="69"/>
        <v>0</v>
      </c>
      <c r="M86" s="418"/>
      <c r="N86" s="72"/>
      <c r="O86" s="136">
        <f t="shared" si="70"/>
        <v>0</v>
      </c>
      <c r="P86" s="419"/>
    </row>
    <row r="87" spans="1:17" hidden="1" x14ac:dyDescent="0.25">
      <c r="A87" s="43">
        <v>2219</v>
      </c>
      <c r="B87" s="69" t="s">
        <v>96</v>
      </c>
      <c r="C87" s="358">
        <f t="shared" si="22"/>
        <v>0</v>
      </c>
      <c r="D87" s="417">
        <v>0</v>
      </c>
      <c r="E87" s="72"/>
      <c r="F87" s="137">
        <f t="shared" si="67"/>
        <v>0</v>
      </c>
      <c r="G87" s="418"/>
      <c r="H87" s="72"/>
      <c r="I87" s="136">
        <f t="shared" si="68"/>
        <v>0</v>
      </c>
      <c r="J87" s="417"/>
      <c r="K87" s="72"/>
      <c r="L87" s="137">
        <f t="shared" si="69"/>
        <v>0</v>
      </c>
      <c r="M87" s="418"/>
      <c r="N87" s="72"/>
      <c r="O87" s="136">
        <f t="shared" si="70"/>
        <v>0</v>
      </c>
      <c r="P87" s="419"/>
    </row>
    <row r="88" spans="1:17" ht="24" hidden="1" x14ac:dyDescent="0.25">
      <c r="A88" s="138">
        <v>2220</v>
      </c>
      <c r="B88" s="69" t="s">
        <v>97</v>
      </c>
      <c r="C88" s="358">
        <f t="shared" si="22"/>
        <v>0</v>
      </c>
      <c r="D88" s="70">
        <f>SUM(D89:D93)</f>
        <v>0</v>
      </c>
      <c r="E88" s="135">
        <f t="shared" ref="E88" si="71">SUM(E89:E93)</f>
        <v>0</v>
      </c>
      <c r="F88" s="140">
        <f>SUM(F89:F93)</f>
        <v>0</v>
      </c>
      <c r="G88" s="420">
        <f t="shared" ref="G88:O88" si="72">SUM(G89:G93)</f>
        <v>0</v>
      </c>
      <c r="H88" s="135">
        <f t="shared" si="72"/>
        <v>0</v>
      </c>
      <c r="I88" s="139">
        <f t="shared" si="72"/>
        <v>0</v>
      </c>
      <c r="J88" s="70">
        <f t="shared" si="72"/>
        <v>0</v>
      </c>
      <c r="K88" s="135">
        <f t="shared" si="72"/>
        <v>0</v>
      </c>
      <c r="L88" s="140">
        <f t="shared" si="72"/>
        <v>0</v>
      </c>
      <c r="M88" s="420">
        <f t="shared" si="72"/>
        <v>0</v>
      </c>
      <c r="N88" s="135">
        <f t="shared" si="72"/>
        <v>0</v>
      </c>
      <c r="O88" s="139">
        <f t="shared" si="72"/>
        <v>0</v>
      </c>
      <c r="P88" s="421"/>
    </row>
    <row r="89" spans="1:17" ht="24" hidden="1" x14ac:dyDescent="0.25">
      <c r="A89" s="43">
        <v>2221</v>
      </c>
      <c r="B89" s="69" t="s">
        <v>98</v>
      </c>
      <c r="C89" s="358">
        <f t="shared" si="22"/>
        <v>0</v>
      </c>
      <c r="D89" s="417">
        <v>0</v>
      </c>
      <c r="E89" s="72"/>
      <c r="F89" s="137">
        <f t="shared" ref="F89:F93" si="73">D89+E89</f>
        <v>0</v>
      </c>
      <c r="G89" s="418"/>
      <c r="H89" s="72"/>
      <c r="I89" s="136">
        <f t="shared" ref="I89:I93" si="74">G89+H89</f>
        <v>0</v>
      </c>
      <c r="J89" s="417"/>
      <c r="K89" s="72"/>
      <c r="L89" s="137">
        <f t="shared" ref="L89:L93" si="75">J89+K89</f>
        <v>0</v>
      </c>
      <c r="M89" s="418"/>
      <c r="N89" s="72"/>
      <c r="O89" s="136">
        <f t="shared" ref="O89:O93" si="76">M89+N89</f>
        <v>0</v>
      </c>
      <c r="P89" s="419"/>
    </row>
    <row r="90" spans="1:17" hidden="1" x14ac:dyDescent="0.25">
      <c r="A90" s="43">
        <v>2222</v>
      </c>
      <c r="B90" s="69" t="s">
        <v>99</v>
      </c>
      <c r="C90" s="358">
        <f t="shared" si="22"/>
        <v>0</v>
      </c>
      <c r="D90" s="417">
        <v>0</v>
      </c>
      <c r="E90" s="72"/>
      <c r="F90" s="137">
        <f t="shared" si="73"/>
        <v>0</v>
      </c>
      <c r="G90" s="418"/>
      <c r="H90" s="72"/>
      <c r="I90" s="136">
        <f t="shared" si="74"/>
        <v>0</v>
      </c>
      <c r="J90" s="417"/>
      <c r="K90" s="72"/>
      <c r="L90" s="137">
        <f t="shared" si="75"/>
        <v>0</v>
      </c>
      <c r="M90" s="418"/>
      <c r="N90" s="72"/>
      <c r="O90" s="136">
        <f t="shared" si="76"/>
        <v>0</v>
      </c>
      <c r="P90" s="419"/>
    </row>
    <row r="91" spans="1:17" hidden="1" x14ac:dyDescent="0.25">
      <c r="A91" s="43">
        <v>2223</v>
      </c>
      <c r="B91" s="69" t="s">
        <v>100</v>
      </c>
      <c r="C91" s="358">
        <f t="shared" si="22"/>
        <v>0</v>
      </c>
      <c r="D91" s="417">
        <v>0</v>
      </c>
      <c r="E91" s="72"/>
      <c r="F91" s="137">
        <f t="shared" si="73"/>
        <v>0</v>
      </c>
      <c r="G91" s="418"/>
      <c r="H91" s="72"/>
      <c r="I91" s="136">
        <f t="shared" si="74"/>
        <v>0</v>
      </c>
      <c r="J91" s="417"/>
      <c r="K91" s="72"/>
      <c r="L91" s="137">
        <f t="shared" si="75"/>
        <v>0</v>
      </c>
      <c r="M91" s="418"/>
      <c r="N91" s="72"/>
      <c r="O91" s="136">
        <f t="shared" si="76"/>
        <v>0</v>
      </c>
      <c r="P91" s="419"/>
    </row>
    <row r="92" spans="1:17" ht="48" hidden="1" x14ac:dyDescent="0.25">
      <c r="A92" s="43">
        <v>2224</v>
      </c>
      <c r="B92" s="69" t="s">
        <v>101</v>
      </c>
      <c r="C92" s="358">
        <f t="shared" si="22"/>
        <v>0</v>
      </c>
      <c r="D92" s="417">
        <v>0</v>
      </c>
      <c r="E92" s="72"/>
      <c r="F92" s="137">
        <f t="shared" si="73"/>
        <v>0</v>
      </c>
      <c r="G92" s="418"/>
      <c r="H92" s="72"/>
      <c r="I92" s="136">
        <f t="shared" si="74"/>
        <v>0</v>
      </c>
      <c r="J92" s="417"/>
      <c r="K92" s="72"/>
      <c r="L92" s="137">
        <f t="shared" si="75"/>
        <v>0</v>
      </c>
      <c r="M92" s="418"/>
      <c r="N92" s="72"/>
      <c r="O92" s="136">
        <f t="shared" si="76"/>
        <v>0</v>
      </c>
      <c r="P92" s="419"/>
    </row>
    <row r="93" spans="1:17" ht="24" hidden="1" x14ac:dyDescent="0.25">
      <c r="A93" s="43">
        <v>2229</v>
      </c>
      <c r="B93" s="69" t="s">
        <v>102</v>
      </c>
      <c r="C93" s="358">
        <f t="shared" si="22"/>
        <v>0</v>
      </c>
      <c r="D93" s="417">
        <v>0</v>
      </c>
      <c r="E93" s="72"/>
      <c r="F93" s="137">
        <f t="shared" si="73"/>
        <v>0</v>
      </c>
      <c r="G93" s="418"/>
      <c r="H93" s="72"/>
      <c r="I93" s="136">
        <f t="shared" si="74"/>
        <v>0</v>
      </c>
      <c r="J93" s="417"/>
      <c r="K93" s="72"/>
      <c r="L93" s="137">
        <f t="shared" si="75"/>
        <v>0</v>
      </c>
      <c r="M93" s="418"/>
      <c r="N93" s="72"/>
      <c r="O93" s="136">
        <f t="shared" si="76"/>
        <v>0</v>
      </c>
      <c r="P93" s="419"/>
    </row>
    <row r="94" spans="1:17" ht="36" x14ac:dyDescent="0.25">
      <c r="A94" s="138">
        <v>2230</v>
      </c>
      <c r="B94" s="69" t="s">
        <v>103</v>
      </c>
      <c r="C94" s="358">
        <f t="shared" si="22"/>
        <v>286304</v>
      </c>
      <c r="D94" s="70">
        <f>SUM(D95:D101)</f>
        <v>286304</v>
      </c>
      <c r="E94" s="139">
        <f t="shared" ref="E94" si="77">SUM(E95:E101)</f>
        <v>0</v>
      </c>
      <c r="F94" s="421">
        <f>SUM(F95:F101)</f>
        <v>286304</v>
      </c>
      <c r="G94" s="420">
        <f t="shared" ref="G94:N94" si="78">SUM(G95:G101)</f>
        <v>0</v>
      </c>
      <c r="H94" s="135">
        <f t="shared" si="78"/>
        <v>0</v>
      </c>
      <c r="I94" s="139">
        <f t="shared" si="78"/>
        <v>0</v>
      </c>
      <c r="J94" s="70">
        <f t="shared" si="78"/>
        <v>0</v>
      </c>
      <c r="K94" s="139">
        <f t="shared" si="78"/>
        <v>0</v>
      </c>
      <c r="L94" s="421">
        <f t="shared" si="78"/>
        <v>0</v>
      </c>
      <c r="M94" s="420">
        <f t="shared" si="78"/>
        <v>0</v>
      </c>
      <c r="N94" s="135">
        <f t="shared" si="78"/>
        <v>0</v>
      </c>
      <c r="O94" s="139">
        <f>SUM(O95:O101)</f>
        <v>0</v>
      </c>
      <c r="P94" s="421"/>
      <c r="Q94" s="311"/>
    </row>
    <row r="95" spans="1:17" ht="24" x14ac:dyDescent="0.25">
      <c r="A95" s="43">
        <v>2231</v>
      </c>
      <c r="B95" s="69" t="s">
        <v>104</v>
      </c>
      <c r="C95" s="358">
        <f t="shared" si="22"/>
        <v>5100</v>
      </c>
      <c r="D95" s="417">
        <v>5100</v>
      </c>
      <c r="E95" s="136"/>
      <c r="F95" s="419">
        <f t="shared" ref="F95:F101" si="79">D95+E95</f>
        <v>5100</v>
      </c>
      <c r="G95" s="418"/>
      <c r="H95" s="72"/>
      <c r="I95" s="136">
        <f t="shared" ref="I95:I101" si="80">G95+H95</f>
        <v>0</v>
      </c>
      <c r="J95" s="417"/>
      <c r="K95" s="136"/>
      <c r="L95" s="419">
        <f t="shared" ref="L95:L101" si="81">J95+K95</f>
        <v>0</v>
      </c>
      <c r="M95" s="418"/>
      <c r="N95" s="72"/>
      <c r="O95" s="136">
        <f t="shared" ref="O95:O101" si="82">M95+N95</f>
        <v>0</v>
      </c>
      <c r="P95" s="419"/>
      <c r="Q95" s="311"/>
    </row>
    <row r="96" spans="1:17" ht="27" customHeight="1" x14ac:dyDescent="0.25">
      <c r="A96" s="43">
        <v>2232</v>
      </c>
      <c r="B96" s="69" t="s">
        <v>105</v>
      </c>
      <c r="C96" s="358">
        <f t="shared" si="22"/>
        <v>2995</v>
      </c>
      <c r="D96" s="417">
        <v>2995</v>
      </c>
      <c r="E96" s="136"/>
      <c r="F96" s="419">
        <f t="shared" si="79"/>
        <v>2995</v>
      </c>
      <c r="G96" s="418"/>
      <c r="H96" s="72"/>
      <c r="I96" s="136">
        <f t="shared" si="80"/>
        <v>0</v>
      </c>
      <c r="J96" s="417"/>
      <c r="K96" s="136"/>
      <c r="L96" s="419">
        <f t="shared" si="81"/>
        <v>0</v>
      </c>
      <c r="M96" s="418"/>
      <c r="N96" s="72"/>
      <c r="O96" s="136">
        <f t="shared" si="82"/>
        <v>0</v>
      </c>
      <c r="P96" s="419"/>
      <c r="Q96" s="311"/>
    </row>
    <row r="97" spans="1:17" ht="24" hidden="1" x14ac:dyDescent="0.25">
      <c r="A97" s="37">
        <v>2233</v>
      </c>
      <c r="B97" s="63" t="s">
        <v>106</v>
      </c>
      <c r="C97" s="353">
        <f t="shared" si="22"/>
        <v>0</v>
      </c>
      <c r="D97" s="377">
        <v>0</v>
      </c>
      <c r="E97" s="66"/>
      <c r="F97" s="134">
        <f t="shared" si="79"/>
        <v>0</v>
      </c>
      <c r="G97" s="376"/>
      <c r="H97" s="66"/>
      <c r="I97" s="133">
        <f t="shared" si="80"/>
        <v>0</v>
      </c>
      <c r="J97" s="377"/>
      <c r="K97" s="66"/>
      <c r="L97" s="134">
        <f t="shared" si="81"/>
        <v>0</v>
      </c>
      <c r="M97" s="376"/>
      <c r="N97" s="66"/>
      <c r="O97" s="133">
        <f t="shared" si="82"/>
        <v>0</v>
      </c>
      <c r="P97" s="416"/>
    </row>
    <row r="98" spans="1:17" ht="36" hidden="1" x14ac:dyDescent="0.25">
      <c r="A98" s="43">
        <v>2234</v>
      </c>
      <c r="B98" s="69" t="s">
        <v>107</v>
      </c>
      <c r="C98" s="358">
        <f t="shared" si="22"/>
        <v>0</v>
      </c>
      <c r="D98" s="417">
        <v>0</v>
      </c>
      <c r="E98" s="72"/>
      <c r="F98" s="137">
        <f t="shared" si="79"/>
        <v>0</v>
      </c>
      <c r="G98" s="418"/>
      <c r="H98" s="72"/>
      <c r="I98" s="136">
        <f t="shared" si="80"/>
        <v>0</v>
      </c>
      <c r="J98" s="417"/>
      <c r="K98" s="72"/>
      <c r="L98" s="137">
        <f t="shared" si="81"/>
        <v>0</v>
      </c>
      <c r="M98" s="418"/>
      <c r="N98" s="72"/>
      <c r="O98" s="136">
        <f t="shared" si="82"/>
        <v>0</v>
      </c>
      <c r="P98" s="419"/>
    </row>
    <row r="99" spans="1:17" ht="24" hidden="1" x14ac:dyDescent="0.25">
      <c r="A99" s="43">
        <v>2235</v>
      </c>
      <c r="B99" s="69" t="s">
        <v>108</v>
      </c>
      <c r="C99" s="358">
        <f t="shared" si="22"/>
        <v>0</v>
      </c>
      <c r="D99" s="417">
        <v>0</v>
      </c>
      <c r="E99" s="72"/>
      <c r="F99" s="137">
        <f t="shared" si="79"/>
        <v>0</v>
      </c>
      <c r="G99" s="418"/>
      <c r="H99" s="72"/>
      <c r="I99" s="136">
        <f t="shared" si="80"/>
        <v>0</v>
      </c>
      <c r="J99" s="417"/>
      <c r="K99" s="72"/>
      <c r="L99" s="137">
        <f t="shared" si="81"/>
        <v>0</v>
      </c>
      <c r="M99" s="418"/>
      <c r="N99" s="72"/>
      <c r="O99" s="136">
        <f t="shared" si="82"/>
        <v>0</v>
      </c>
      <c r="P99" s="419"/>
    </row>
    <row r="100" spans="1:17" hidden="1" x14ac:dyDescent="0.25">
      <c r="A100" s="43">
        <v>2236</v>
      </c>
      <c r="B100" s="69" t="s">
        <v>109</v>
      </c>
      <c r="C100" s="358">
        <f t="shared" si="22"/>
        <v>0</v>
      </c>
      <c r="D100" s="417">
        <v>0</v>
      </c>
      <c r="E100" s="72"/>
      <c r="F100" s="137">
        <f t="shared" si="79"/>
        <v>0</v>
      </c>
      <c r="G100" s="418"/>
      <c r="H100" s="72"/>
      <c r="I100" s="136">
        <f t="shared" si="80"/>
        <v>0</v>
      </c>
      <c r="J100" s="417"/>
      <c r="K100" s="72"/>
      <c r="L100" s="137">
        <f t="shared" si="81"/>
        <v>0</v>
      </c>
      <c r="M100" s="418"/>
      <c r="N100" s="72"/>
      <c r="O100" s="136">
        <f t="shared" si="82"/>
        <v>0</v>
      </c>
      <c r="P100" s="419"/>
    </row>
    <row r="101" spans="1:17" ht="24" x14ac:dyDescent="0.25">
      <c r="A101" s="43">
        <v>2239</v>
      </c>
      <c r="B101" s="69" t="s">
        <v>110</v>
      </c>
      <c r="C101" s="358">
        <f t="shared" si="22"/>
        <v>278209</v>
      </c>
      <c r="D101" s="417">
        <v>278209</v>
      </c>
      <c r="E101" s="136"/>
      <c r="F101" s="419">
        <f t="shared" si="79"/>
        <v>278209</v>
      </c>
      <c r="G101" s="418"/>
      <c r="H101" s="72"/>
      <c r="I101" s="136">
        <f t="shared" si="80"/>
        <v>0</v>
      </c>
      <c r="J101" s="417"/>
      <c r="K101" s="136"/>
      <c r="L101" s="419">
        <f t="shared" si="81"/>
        <v>0</v>
      </c>
      <c r="M101" s="418"/>
      <c r="N101" s="72"/>
      <c r="O101" s="136">
        <f t="shared" si="82"/>
        <v>0</v>
      </c>
      <c r="P101" s="419"/>
      <c r="Q101" s="311"/>
    </row>
    <row r="102" spans="1:17" ht="36" hidden="1" x14ac:dyDescent="0.25">
      <c r="A102" s="138">
        <v>2240</v>
      </c>
      <c r="B102" s="69" t="s">
        <v>111</v>
      </c>
      <c r="C102" s="358">
        <f t="shared" si="22"/>
        <v>0</v>
      </c>
      <c r="D102" s="70">
        <f>SUM(D103:D110)</f>
        <v>0</v>
      </c>
      <c r="E102" s="135">
        <f t="shared" ref="E102" si="83">SUM(E103:E110)</f>
        <v>0</v>
      </c>
      <c r="F102" s="140">
        <f>SUM(F103:F110)</f>
        <v>0</v>
      </c>
      <c r="G102" s="420">
        <f t="shared" ref="G102:N102" si="84">SUM(G103:G110)</f>
        <v>0</v>
      </c>
      <c r="H102" s="135">
        <f t="shared" si="84"/>
        <v>0</v>
      </c>
      <c r="I102" s="139">
        <f t="shared" si="84"/>
        <v>0</v>
      </c>
      <c r="J102" s="70">
        <f t="shared" si="84"/>
        <v>0</v>
      </c>
      <c r="K102" s="135">
        <f t="shared" si="84"/>
        <v>0</v>
      </c>
      <c r="L102" s="140">
        <f t="shared" si="84"/>
        <v>0</v>
      </c>
      <c r="M102" s="420">
        <f t="shared" si="84"/>
        <v>0</v>
      </c>
      <c r="N102" s="135">
        <f t="shared" si="84"/>
        <v>0</v>
      </c>
      <c r="O102" s="139">
        <f>SUM(O103:O110)</f>
        <v>0</v>
      </c>
      <c r="P102" s="421"/>
    </row>
    <row r="103" spans="1:17" hidden="1" x14ac:dyDescent="0.25">
      <c r="A103" s="43">
        <v>2241</v>
      </c>
      <c r="B103" s="69" t="s">
        <v>112</v>
      </c>
      <c r="C103" s="358">
        <f t="shared" si="22"/>
        <v>0</v>
      </c>
      <c r="D103" s="417">
        <v>0</v>
      </c>
      <c r="E103" s="72"/>
      <c r="F103" s="137">
        <f t="shared" ref="F103:F110" si="85">D103+E103</f>
        <v>0</v>
      </c>
      <c r="G103" s="418"/>
      <c r="H103" s="72"/>
      <c r="I103" s="136">
        <f t="shared" ref="I103:I110" si="86">G103+H103</f>
        <v>0</v>
      </c>
      <c r="J103" s="417"/>
      <c r="K103" s="72"/>
      <c r="L103" s="137">
        <f t="shared" ref="L103:L110" si="87">J103+K103</f>
        <v>0</v>
      </c>
      <c r="M103" s="418"/>
      <c r="N103" s="72"/>
      <c r="O103" s="136">
        <f t="shared" ref="O103:O110" si="88">M103+N103</f>
        <v>0</v>
      </c>
      <c r="P103" s="419"/>
    </row>
    <row r="104" spans="1:17" ht="24" hidden="1" x14ac:dyDescent="0.25">
      <c r="A104" s="43">
        <v>2242</v>
      </c>
      <c r="B104" s="69" t="s">
        <v>113</v>
      </c>
      <c r="C104" s="358">
        <f t="shared" si="22"/>
        <v>0</v>
      </c>
      <c r="D104" s="417">
        <v>0</v>
      </c>
      <c r="E104" s="72"/>
      <c r="F104" s="137">
        <f t="shared" si="85"/>
        <v>0</v>
      </c>
      <c r="G104" s="418"/>
      <c r="H104" s="72"/>
      <c r="I104" s="136">
        <f t="shared" si="86"/>
        <v>0</v>
      </c>
      <c r="J104" s="417"/>
      <c r="K104" s="72"/>
      <c r="L104" s="137">
        <f t="shared" si="87"/>
        <v>0</v>
      </c>
      <c r="M104" s="418"/>
      <c r="N104" s="72"/>
      <c r="O104" s="136">
        <f t="shared" si="88"/>
        <v>0</v>
      </c>
      <c r="P104" s="419"/>
    </row>
    <row r="105" spans="1:17" ht="24" hidden="1" x14ac:dyDescent="0.25">
      <c r="A105" s="43">
        <v>2243</v>
      </c>
      <c r="B105" s="69" t="s">
        <v>114</v>
      </c>
      <c r="C105" s="358">
        <f t="shared" si="22"/>
        <v>0</v>
      </c>
      <c r="D105" s="417">
        <v>0</v>
      </c>
      <c r="E105" s="72"/>
      <c r="F105" s="137">
        <f t="shared" si="85"/>
        <v>0</v>
      </c>
      <c r="G105" s="418"/>
      <c r="H105" s="72"/>
      <c r="I105" s="136">
        <f t="shared" si="86"/>
        <v>0</v>
      </c>
      <c r="J105" s="417"/>
      <c r="K105" s="72"/>
      <c r="L105" s="137">
        <f t="shared" si="87"/>
        <v>0</v>
      </c>
      <c r="M105" s="418"/>
      <c r="N105" s="72"/>
      <c r="O105" s="136">
        <f t="shared" si="88"/>
        <v>0</v>
      </c>
      <c r="P105" s="419"/>
    </row>
    <row r="106" spans="1:17" hidden="1" x14ac:dyDescent="0.25">
      <c r="A106" s="43">
        <v>2244</v>
      </c>
      <c r="B106" s="69" t="s">
        <v>115</v>
      </c>
      <c r="C106" s="358">
        <f t="shared" si="22"/>
        <v>0</v>
      </c>
      <c r="D106" s="417">
        <v>0</v>
      </c>
      <c r="E106" s="72"/>
      <c r="F106" s="137">
        <f t="shared" si="85"/>
        <v>0</v>
      </c>
      <c r="G106" s="418"/>
      <c r="H106" s="72"/>
      <c r="I106" s="136">
        <f t="shared" si="86"/>
        <v>0</v>
      </c>
      <c r="J106" s="417"/>
      <c r="K106" s="72"/>
      <c r="L106" s="137">
        <f t="shared" si="87"/>
        <v>0</v>
      </c>
      <c r="M106" s="418"/>
      <c r="N106" s="72"/>
      <c r="O106" s="136">
        <f t="shared" si="88"/>
        <v>0</v>
      </c>
      <c r="P106" s="419"/>
    </row>
    <row r="107" spans="1:17" ht="24" hidden="1" x14ac:dyDescent="0.25">
      <c r="A107" s="43">
        <v>2246</v>
      </c>
      <c r="B107" s="69" t="s">
        <v>116</v>
      </c>
      <c r="C107" s="358">
        <f t="shared" si="22"/>
        <v>0</v>
      </c>
      <c r="D107" s="417">
        <v>0</v>
      </c>
      <c r="E107" s="72"/>
      <c r="F107" s="137">
        <f t="shared" si="85"/>
        <v>0</v>
      </c>
      <c r="G107" s="418"/>
      <c r="H107" s="72"/>
      <c r="I107" s="136">
        <f t="shared" si="86"/>
        <v>0</v>
      </c>
      <c r="J107" s="417"/>
      <c r="K107" s="72"/>
      <c r="L107" s="137">
        <f t="shared" si="87"/>
        <v>0</v>
      </c>
      <c r="M107" s="418"/>
      <c r="N107" s="72"/>
      <c r="O107" s="136">
        <f t="shared" si="88"/>
        <v>0</v>
      </c>
      <c r="P107" s="419"/>
    </row>
    <row r="108" spans="1:17" hidden="1" x14ac:dyDescent="0.25">
      <c r="A108" s="43">
        <v>2247</v>
      </c>
      <c r="B108" s="69" t="s">
        <v>117</v>
      </c>
      <c r="C108" s="358">
        <f t="shared" si="22"/>
        <v>0</v>
      </c>
      <c r="D108" s="417">
        <v>0</v>
      </c>
      <c r="E108" s="72"/>
      <c r="F108" s="137">
        <f t="shared" si="85"/>
        <v>0</v>
      </c>
      <c r="G108" s="418"/>
      <c r="H108" s="72"/>
      <c r="I108" s="136">
        <f t="shared" si="86"/>
        <v>0</v>
      </c>
      <c r="J108" s="417"/>
      <c r="K108" s="72"/>
      <c r="L108" s="137">
        <f t="shared" si="87"/>
        <v>0</v>
      </c>
      <c r="M108" s="418"/>
      <c r="N108" s="72"/>
      <c r="O108" s="136">
        <f t="shared" si="88"/>
        <v>0</v>
      </c>
      <c r="P108" s="419"/>
    </row>
    <row r="109" spans="1:17" ht="24" hidden="1" x14ac:dyDescent="0.25">
      <c r="A109" s="43">
        <v>2248</v>
      </c>
      <c r="B109" s="69" t="s">
        <v>118</v>
      </c>
      <c r="C109" s="358">
        <f t="shared" si="22"/>
        <v>0</v>
      </c>
      <c r="D109" s="417">
        <v>0</v>
      </c>
      <c r="E109" s="72"/>
      <c r="F109" s="137">
        <f t="shared" si="85"/>
        <v>0</v>
      </c>
      <c r="G109" s="418"/>
      <c r="H109" s="72"/>
      <c r="I109" s="136">
        <f t="shared" si="86"/>
        <v>0</v>
      </c>
      <c r="J109" s="417"/>
      <c r="K109" s="72"/>
      <c r="L109" s="137">
        <f t="shared" si="87"/>
        <v>0</v>
      </c>
      <c r="M109" s="418"/>
      <c r="N109" s="72"/>
      <c r="O109" s="136">
        <f t="shared" si="88"/>
        <v>0</v>
      </c>
      <c r="P109" s="419"/>
    </row>
    <row r="110" spans="1:17" ht="24" hidden="1" x14ac:dyDescent="0.25">
      <c r="A110" s="43">
        <v>2249</v>
      </c>
      <c r="B110" s="69" t="s">
        <v>119</v>
      </c>
      <c r="C110" s="358">
        <f t="shared" si="22"/>
        <v>0</v>
      </c>
      <c r="D110" s="417">
        <v>0</v>
      </c>
      <c r="E110" s="72"/>
      <c r="F110" s="137">
        <f t="shared" si="85"/>
        <v>0</v>
      </c>
      <c r="G110" s="418"/>
      <c r="H110" s="72"/>
      <c r="I110" s="136">
        <f t="shared" si="86"/>
        <v>0</v>
      </c>
      <c r="J110" s="417"/>
      <c r="K110" s="72"/>
      <c r="L110" s="137">
        <f t="shared" si="87"/>
        <v>0</v>
      </c>
      <c r="M110" s="418"/>
      <c r="N110" s="72"/>
      <c r="O110" s="136">
        <f t="shared" si="88"/>
        <v>0</v>
      </c>
      <c r="P110" s="419"/>
    </row>
    <row r="111" spans="1:17" hidden="1" x14ac:dyDescent="0.25">
      <c r="A111" s="138">
        <v>2250</v>
      </c>
      <c r="B111" s="69" t="s">
        <v>120</v>
      </c>
      <c r="C111" s="358">
        <f t="shared" si="22"/>
        <v>0</v>
      </c>
      <c r="D111" s="70">
        <f>SUM(D112:D114)</f>
        <v>0</v>
      </c>
      <c r="E111" s="135">
        <f t="shared" ref="E111" si="89">SUM(E112:E114)</f>
        <v>0</v>
      </c>
      <c r="F111" s="140">
        <f>SUM(F112:F114)</f>
        <v>0</v>
      </c>
      <c r="G111" s="420">
        <f t="shared" ref="G111:N111" si="90">SUM(G112:G114)</f>
        <v>0</v>
      </c>
      <c r="H111" s="135">
        <f t="shared" si="90"/>
        <v>0</v>
      </c>
      <c r="I111" s="139">
        <f t="shared" si="90"/>
        <v>0</v>
      </c>
      <c r="J111" s="70">
        <f t="shared" si="90"/>
        <v>0</v>
      </c>
      <c r="K111" s="135">
        <f t="shared" si="90"/>
        <v>0</v>
      </c>
      <c r="L111" s="140">
        <f t="shared" si="90"/>
        <v>0</v>
      </c>
      <c r="M111" s="420">
        <f t="shared" si="90"/>
        <v>0</v>
      </c>
      <c r="N111" s="135">
        <f t="shared" si="90"/>
        <v>0</v>
      </c>
      <c r="O111" s="139">
        <f>SUM(O112:O114)</f>
        <v>0</v>
      </c>
      <c r="P111" s="421"/>
    </row>
    <row r="112" spans="1:17" hidden="1" x14ac:dyDescent="0.25">
      <c r="A112" s="43">
        <v>2251</v>
      </c>
      <c r="B112" s="69" t="s">
        <v>121</v>
      </c>
      <c r="C112" s="358">
        <f t="shared" si="22"/>
        <v>0</v>
      </c>
      <c r="D112" s="417">
        <v>0</v>
      </c>
      <c r="E112" s="72"/>
      <c r="F112" s="137">
        <f t="shared" ref="F112:F114" si="91">D112+E112</f>
        <v>0</v>
      </c>
      <c r="G112" s="418"/>
      <c r="H112" s="72"/>
      <c r="I112" s="136">
        <f t="shared" ref="I112:I114" si="92">G112+H112</f>
        <v>0</v>
      </c>
      <c r="J112" s="417"/>
      <c r="K112" s="72"/>
      <c r="L112" s="137">
        <f t="shared" ref="L112:L114" si="93">J112+K112</f>
        <v>0</v>
      </c>
      <c r="M112" s="418"/>
      <c r="N112" s="72"/>
      <c r="O112" s="136">
        <f t="shared" ref="O112:O114" si="94">M112+N112</f>
        <v>0</v>
      </c>
      <c r="P112" s="419"/>
    </row>
    <row r="113" spans="1:17" ht="24" hidden="1" x14ac:dyDescent="0.25">
      <c r="A113" s="43">
        <v>2252</v>
      </c>
      <c r="B113" s="69" t="s">
        <v>122</v>
      </c>
      <c r="C113" s="358">
        <f t="shared" ref="C113:C176" si="95">SUM(F113,I113,L113,O113)</f>
        <v>0</v>
      </c>
      <c r="D113" s="417">
        <v>0</v>
      </c>
      <c r="E113" s="72"/>
      <c r="F113" s="137">
        <f t="shared" si="91"/>
        <v>0</v>
      </c>
      <c r="G113" s="418"/>
      <c r="H113" s="72"/>
      <c r="I113" s="136">
        <f t="shared" si="92"/>
        <v>0</v>
      </c>
      <c r="J113" s="417"/>
      <c r="K113" s="72"/>
      <c r="L113" s="137">
        <f t="shared" si="93"/>
        <v>0</v>
      </c>
      <c r="M113" s="418"/>
      <c r="N113" s="72"/>
      <c r="O113" s="136">
        <f t="shared" si="94"/>
        <v>0</v>
      </c>
      <c r="P113" s="419"/>
    </row>
    <row r="114" spans="1:17" ht="24" hidden="1" x14ac:dyDescent="0.25">
      <c r="A114" s="43">
        <v>2259</v>
      </c>
      <c r="B114" s="69" t="s">
        <v>123</v>
      </c>
      <c r="C114" s="358">
        <f t="shared" si="95"/>
        <v>0</v>
      </c>
      <c r="D114" s="417">
        <v>0</v>
      </c>
      <c r="E114" s="72"/>
      <c r="F114" s="137">
        <f t="shared" si="91"/>
        <v>0</v>
      </c>
      <c r="G114" s="418"/>
      <c r="H114" s="72"/>
      <c r="I114" s="136">
        <f t="shared" si="92"/>
        <v>0</v>
      </c>
      <c r="J114" s="417"/>
      <c r="K114" s="72"/>
      <c r="L114" s="137">
        <f t="shared" si="93"/>
        <v>0</v>
      </c>
      <c r="M114" s="418"/>
      <c r="N114" s="72"/>
      <c r="O114" s="136">
        <f t="shared" si="94"/>
        <v>0</v>
      </c>
      <c r="P114" s="419"/>
    </row>
    <row r="115" spans="1:17" x14ac:dyDescent="0.25">
      <c r="A115" s="138">
        <v>2260</v>
      </c>
      <c r="B115" s="69" t="s">
        <v>124</v>
      </c>
      <c r="C115" s="358">
        <f t="shared" si="95"/>
        <v>8000</v>
      </c>
      <c r="D115" s="70">
        <f>SUM(D116:D120)</f>
        <v>8000</v>
      </c>
      <c r="E115" s="139">
        <f t="shared" ref="E115" si="96">SUM(E116:E120)</f>
        <v>0</v>
      </c>
      <c r="F115" s="421">
        <f>SUM(F116:F120)</f>
        <v>8000</v>
      </c>
      <c r="G115" s="420">
        <f t="shared" ref="G115:N115" si="97">SUM(G116:G120)</f>
        <v>0</v>
      </c>
      <c r="H115" s="135">
        <f t="shared" si="97"/>
        <v>0</v>
      </c>
      <c r="I115" s="139">
        <f t="shared" si="97"/>
        <v>0</v>
      </c>
      <c r="J115" s="70">
        <f t="shared" si="97"/>
        <v>0</v>
      </c>
      <c r="K115" s="139">
        <f t="shared" si="97"/>
        <v>0</v>
      </c>
      <c r="L115" s="421">
        <f t="shared" si="97"/>
        <v>0</v>
      </c>
      <c r="M115" s="420">
        <f t="shared" si="97"/>
        <v>0</v>
      </c>
      <c r="N115" s="135">
        <f t="shared" si="97"/>
        <v>0</v>
      </c>
      <c r="O115" s="139">
        <f>SUM(O116:O120)</f>
        <v>0</v>
      </c>
      <c r="P115" s="421"/>
      <c r="Q115" s="311"/>
    </row>
    <row r="116" spans="1:17" x14ac:dyDescent="0.25">
      <c r="A116" s="43">
        <v>2261</v>
      </c>
      <c r="B116" s="69" t="s">
        <v>125</v>
      </c>
      <c r="C116" s="358">
        <f t="shared" si="95"/>
        <v>4000</v>
      </c>
      <c r="D116" s="417">
        <v>4000</v>
      </c>
      <c r="E116" s="136"/>
      <c r="F116" s="419">
        <f t="shared" ref="F116:F120" si="98">D116+E116</f>
        <v>4000</v>
      </c>
      <c r="G116" s="418"/>
      <c r="H116" s="72"/>
      <c r="I116" s="136">
        <f t="shared" ref="I116:I120" si="99">G116+H116</f>
        <v>0</v>
      </c>
      <c r="J116" s="417"/>
      <c r="K116" s="136"/>
      <c r="L116" s="419">
        <f t="shared" ref="L116:L120" si="100">J116+K116</f>
        <v>0</v>
      </c>
      <c r="M116" s="418"/>
      <c r="N116" s="72"/>
      <c r="O116" s="136">
        <f t="shared" ref="O116:O120" si="101">M116+N116</f>
        <v>0</v>
      </c>
      <c r="P116" s="419"/>
      <c r="Q116" s="311"/>
    </row>
    <row r="117" spans="1:17" hidden="1" x14ac:dyDescent="0.25">
      <c r="A117" s="43">
        <v>2262</v>
      </c>
      <c r="B117" s="69" t="s">
        <v>126</v>
      </c>
      <c r="C117" s="358">
        <f t="shared" si="95"/>
        <v>0</v>
      </c>
      <c r="D117" s="417">
        <v>0</v>
      </c>
      <c r="E117" s="72"/>
      <c r="F117" s="137">
        <f t="shared" si="98"/>
        <v>0</v>
      </c>
      <c r="G117" s="418"/>
      <c r="H117" s="72"/>
      <c r="I117" s="136">
        <f t="shared" si="99"/>
        <v>0</v>
      </c>
      <c r="J117" s="417"/>
      <c r="K117" s="72"/>
      <c r="L117" s="137">
        <f t="shared" si="100"/>
        <v>0</v>
      </c>
      <c r="M117" s="418"/>
      <c r="N117" s="72"/>
      <c r="O117" s="136">
        <f t="shared" si="101"/>
        <v>0</v>
      </c>
      <c r="P117" s="419"/>
    </row>
    <row r="118" spans="1:17" hidden="1" x14ac:dyDescent="0.25">
      <c r="A118" s="43">
        <v>2263</v>
      </c>
      <c r="B118" s="69" t="s">
        <v>127</v>
      </c>
      <c r="C118" s="358">
        <f t="shared" si="95"/>
        <v>0</v>
      </c>
      <c r="D118" s="417">
        <v>0</v>
      </c>
      <c r="E118" s="72"/>
      <c r="F118" s="137">
        <f t="shared" si="98"/>
        <v>0</v>
      </c>
      <c r="G118" s="418"/>
      <c r="H118" s="72"/>
      <c r="I118" s="136">
        <f t="shared" si="99"/>
        <v>0</v>
      </c>
      <c r="J118" s="417"/>
      <c r="K118" s="72"/>
      <c r="L118" s="137">
        <f t="shared" si="100"/>
        <v>0</v>
      </c>
      <c r="M118" s="418"/>
      <c r="N118" s="72"/>
      <c r="O118" s="136">
        <f t="shared" si="101"/>
        <v>0</v>
      </c>
      <c r="P118" s="419"/>
    </row>
    <row r="119" spans="1:17" ht="24" x14ac:dyDescent="0.25">
      <c r="A119" s="43">
        <v>2264</v>
      </c>
      <c r="B119" s="69" t="s">
        <v>128</v>
      </c>
      <c r="C119" s="358">
        <f t="shared" si="95"/>
        <v>4000</v>
      </c>
      <c r="D119" s="417">
        <v>4000</v>
      </c>
      <c r="E119" s="136"/>
      <c r="F119" s="419">
        <f t="shared" si="98"/>
        <v>4000</v>
      </c>
      <c r="G119" s="418"/>
      <c r="H119" s="72"/>
      <c r="I119" s="136">
        <f t="shared" si="99"/>
        <v>0</v>
      </c>
      <c r="J119" s="417"/>
      <c r="K119" s="136"/>
      <c r="L119" s="419">
        <f t="shared" si="100"/>
        <v>0</v>
      </c>
      <c r="M119" s="418"/>
      <c r="N119" s="72"/>
      <c r="O119" s="136">
        <f t="shared" si="101"/>
        <v>0</v>
      </c>
      <c r="P119" s="419"/>
      <c r="Q119" s="311"/>
    </row>
    <row r="120" spans="1:17" hidden="1" x14ac:dyDescent="0.25">
      <c r="A120" s="43">
        <v>2269</v>
      </c>
      <c r="B120" s="69" t="s">
        <v>129</v>
      </c>
      <c r="C120" s="358">
        <f t="shared" si="95"/>
        <v>0</v>
      </c>
      <c r="D120" s="417">
        <v>0</v>
      </c>
      <c r="E120" s="72"/>
      <c r="F120" s="137">
        <f t="shared" si="98"/>
        <v>0</v>
      </c>
      <c r="G120" s="418"/>
      <c r="H120" s="72"/>
      <c r="I120" s="136">
        <f t="shared" si="99"/>
        <v>0</v>
      </c>
      <c r="J120" s="417"/>
      <c r="K120" s="72"/>
      <c r="L120" s="137">
        <f t="shared" si="100"/>
        <v>0</v>
      </c>
      <c r="M120" s="418"/>
      <c r="N120" s="72"/>
      <c r="O120" s="136">
        <f t="shared" si="101"/>
        <v>0</v>
      </c>
      <c r="P120" s="419"/>
    </row>
    <row r="121" spans="1:17" x14ac:dyDescent="0.25">
      <c r="A121" s="138">
        <v>2270</v>
      </c>
      <c r="B121" s="69" t="s">
        <v>130</v>
      </c>
      <c r="C121" s="358">
        <f t="shared" si="95"/>
        <v>473168</v>
      </c>
      <c r="D121" s="70">
        <f>SUM(D122:D126)</f>
        <v>474593</v>
      </c>
      <c r="E121" s="139">
        <f t="shared" ref="E121" si="102">SUM(E122:E126)</f>
        <v>-1425</v>
      </c>
      <c r="F121" s="421">
        <f>SUM(F122:F126)</f>
        <v>473168</v>
      </c>
      <c r="G121" s="420">
        <f t="shared" ref="G121:N121" si="103">SUM(G122:G126)</f>
        <v>0</v>
      </c>
      <c r="H121" s="135">
        <f t="shared" si="103"/>
        <v>0</v>
      </c>
      <c r="I121" s="139">
        <f t="shared" si="103"/>
        <v>0</v>
      </c>
      <c r="J121" s="70">
        <f t="shared" si="103"/>
        <v>0</v>
      </c>
      <c r="K121" s="139">
        <f t="shared" si="103"/>
        <v>0</v>
      </c>
      <c r="L121" s="421">
        <f t="shared" si="103"/>
        <v>0</v>
      </c>
      <c r="M121" s="420">
        <f t="shared" si="103"/>
        <v>0</v>
      </c>
      <c r="N121" s="135">
        <f t="shared" si="103"/>
        <v>0</v>
      </c>
      <c r="O121" s="139">
        <f>SUM(O122:O126)</f>
        <v>0</v>
      </c>
      <c r="P121" s="421"/>
      <c r="Q121" s="311"/>
    </row>
    <row r="122" spans="1:17" hidden="1" x14ac:dyDescent="0.25">
      <c r="A122" s="43">
        <v>2272</v>
      </c>
      <c r="B122" s="148" t="s">
        <v>131</v>
      </c>
      <c r="C122" s="358">
        <f t="shared" si="95"/>
        <v>0</v>
      </c>
      <c r="D122" s="417">
        <v>0</v>
      </c>
      <c r="E122" s="72"/>
      <c r="F122" s="137">
        <f t="shared" ref="F122:F126" si="104">D122+E122</f>
        <v>0</v>
      </c>
      <c r="G122" s="418"/>
      <c r="H122" s="72"/>
      <c r="I122" s="136">
        <f t="shared" ref="I122:I126" si="105">G122+H122</f>
        <v>0</v>
      </c>
      <c r="J122" s="417"/>
      <c r="K122" s="72"/>
      <c r="L122" s="137">
        <f t="shared" ref="L122:L126" si="106">J122+K122</f>
        <v>0</v>
      </c>
      <c r="M122" s="418"/>
      <c r="N122" s="72"/>
      <c r="O122" s="136">
        <f t="shared" ref="O122:O126" si="107">M122+N122</f>
        <v>0</v>
      </c>
      <c r="P122" s="419"/>
    </row>
    <row r="123" spans="1:17" ht="24" hidden="1" x14ac:dyDescent="0.25">
      <c r="A123" s="43">
        <v>2274</v>
      </c>
      <c r="B123" s="149" t="s">
        <v>132</v>
      </c>
      <c r="C123" s="358">
        <f t="shared" si="95"/>
        <v>0</v>
      </c>
      <c r="D123" s="417">
        <v>0</v>
      </c>
      <c r="E123" s="72"/>
      <c r="F123" s="137">
        <f t="shared" si="104"/>
        <v>0</v>
      </c>
      <c r="G123" s="418"/>
      <c r="H123" s="72"/>
      <c r="I123" s="136">
        <f t="shared" si="105"/>
        <v>0</v>
      </c>
      <c r="J123" s="417"/>
      <c r="K123" s="72"/>
      <c r="L123" s="137">
        <f t="shared" si="106"/>
        <v>0</v>
      </c>
      <c r="M123" s="418"/>
      <c r="N123" s="72"/>
      <c r="O123" s="136">
        <f t="shared" si="107"/>
        <v>0</v>
      </c>
      <c r="P123" s="419"/>
    </row>
    <row r="124" spans="1:17" ht="24" hidden="1" x14ac:dyDescent="0.25">
      <c r="A124" s="43">
        <v>2275</v>
      </c>
      <c r="B124" s="69" t="s">
        <v>133</v>
      </c>
      <c r="C124" s="358">
        <f t="shared" si="95"/>
        <v>0</v>
      </c>
      <c r="D124" s="417">
        <v>0</v>
      </c>
      <c r="E124" s="72"/>
      <c r="F124" s="137">
        <f t="shared" si="104"/>
        <v>0</v>
      </c>
      <c r="G124" s="418"/>
      <c r="H124" s="72"/>
      <c r="I124" s="136">
        <f t="shared" si="105"/>
        <v>0</v>
      </c>
      <c r="J124" s="417"/>
      <c r="K124" s="72"/>
      <c r="L124" s="137">
        <f t="shared" si="106"/>
        <v>0</v>
      </c>
      <c r="M124" s="418"/>
      <c r="N124" s="72"/>
      <c r="O124" s="136">
        <f t="shared" si="107"/>
        <v>0</v>
      </c>
      <c r="P124" s="419"/>
    </row>
    <row r="125" spans="1:17" ht="36" hidden="1" x14ac:dyDescent="0.25">
      <c r="A125" s="43">
        <v>2276</v>
      </c>
      <c r="B125" s="69" t="s">
        <v>134</v>
      </c>
      <c r="C125" s="358">
        <f t="shared" si="95"/>
        <v>0</v>
      </c>
      <c r="D125" s="417">
        <v>0</v>
      </c>
      <c r="E125" s="72"/>
      <c r="F125" s="137">
        <f t="shared" si="104"/>
        <v>0</v>
      </c>
      <c r="G125" s="418"/>
      <c r="H125" s="72"/>
      <c r="I125" s="136">
        <f t="shared" si="105"/>
        <v>0</v>
      </c>
      <c r="J125" s="417"/>
      <c r="K125" s="72"/>
      <c r="L125" s="137">
        <f t="shared" si="106"/>
        <v>0</v>
      </c>
      <c r="M125" s="418"/>
      <c r="N125" s="72"/>
      <c r="O125" s="136">
        <f t="shared" si="107"/>
        <v>0</v>
      </c>
      <c r="P125" s="419"/>
    </row>
    <row r="126" spans="1:17" ht="24" x14ac:dyDescent="0.25">
      <c r="A126" s="43">
        <v>2279</v>
      </c>
      <c r="B126" s="69" t="s">
        <v>135</v>
      </c>
      <c r="C126" s="358">
        <f t="shared" si="95"/>
        <v>473168</v>
      </c>
      <c r="D126" s="417">
        <v>474593</v>
      </c>
      <c r="E126" s="136">
        <v>-1425</v>
      </c>
      <c r="F126" s="419">
        <f t="shared" si="104"/>
        <v>473168</v>
      </c>
      <c r="G126" s="418"/>
      <c r="H126" s="72"/>
      <c r="I126" s="136">
        <f t="shared" si="105"/>
        <v>0</v>
      </c>
      <c r="J126" s="417"/>
      <c r="K126" s="136"/>
      <c r="L126" s="419">
        <f t="shared" si="106"/>
        <v>0</v>
      </c>
      <c r="M126" s="418"/>
      <c r="N126" s="72"/>
      <c r="O126" s="136">
        <f t="shared" si="107"/>
        <v>0</v>
      </c>
      <c r="P126" s="419"/>
      <c r="Q126" s="311"/>
    </row>
    <row r="127" spans="1:17" ht="24" hidden="1" x14ac:dyDescent="0.25">
      <c r="A127" s="477">
        <v>2280</v>
      </c>
      <c r="B127" s="63" t="s">
        <v>136</v>
      </c>
      <c r="C127" s="353">
        <f t="shared" si="95"/>
        <v>0</v>
      </c>
      <c r="D127" s="64">
        <f>SUM(D128)</f>
        <v>0</v>
      </c>
      <c r="E127" s="132">
        <f t="shared" ref="E127:O127" si="108">SUM(E128)</f>
        <v>0</v>
      </c>
      <c r="F127" s="146">
        <f t="shared" si="108"/>
        <v>0</v>
      </c>
      <c r="G127" s="426">
        <f t="shared" si="108"/>
        <v>0</v>
      </c>
      <c r="H127" s="132">
        <f t="shared" si="108"/>
        <v>0</v>
      </c>
      <c r="I127" s="150">
        <f t="shared" si="108"/>
        <v>0</v>
      </c>
      <c r="J127" s="64">
        <f t="shared" si="108"/>
        <v>0</v>
      </c>
      <c r="K127" s="132">
        <f t="shared" si="108"/>
        <v>0</v>
      </c>
      <c r="L127" s="146">
        <f t="shared" si="108"/>
        <v>0</v>
      </c>
      <c r="M127" s="426">
        <f t="shared" si="108"/>
        <v>0</v>
      </c>
      <c r="N127" s="132">
        <f t="shared" si="108"/>
        <v>0</v>
      </c>
      <c r="O127" s="139">
        <f t="shared" si="108"/>
        <v>0</v>
      </c>
      <c r="P127" s="421"/>
    </row>
    <row r="128" spans="1:17" ht="24" hidden="1" x14ac:dyDescent="0.25">
      <c r="A128" s="43">
        <v>2283</v>
      </c>
      <c r="B128" s="69" t="s">
        <v>137</v>
      </c>
      <c r="C128" s="358">
        <f t="shared" si="95"/>
        <v>0</v>
      </c>
      <c r="D128" s="417">
        <v>0</v>
      </c>
      <c r="E128" s="72"/>
      <c r="F128" s="137">
        <f>D128+E128</f>
        <v>0</v>
      </c>
      <c r="G128" s="418"/>
      <c r="H128" s="72"/>
      <c r="I128" s="136">
        <f>G128+H128</f>
        <v>0</v>
      </c>
      <c r="J128" s="417"/>
      <c r="K128" s="72"/>
      <c r="L128" s="137">
        <f>J128+K128</f>
        <v>0</v>
      </c>
      <c r="M128" s="418"/>
      <c r="N128" s="72"/>
      <c r="O128" s="136">
        <f>M128+N128</f>
        <v>0</v>
      </c>
      <c r="P128" s="419"/>
    </row>
    <row r="129" spans="1:17" ht="38.25" customHeight="1" x14ac:dyDescent="0.25">
      <c r="A129" s="55">
        <v>2300</v>
      </c>
      <c r="B129" s="127" t="s">
        <v>138</v>
      </c>
      <c r="C129" s="347">
        <f t="shared" si="95"/>
        <v>36060</v>
      </c>
      <c r="D129" s="56">
        <f>SUM(D130,D135,D139,D140,D143,D150,D158,D159,D162)</f>
        <v>36060</v>
      </c>
      <c r="E129" s="144">
        <f t="shared" ref="E129" si="109">SUM(E130,E135,E139,E140,E143,E150,E158,E159,E162)</f>
        <v>0</v>
      </c>
      <c r="F129" s="424">
        <f>SUM(F130,F135,F139,F140,F143,F150,F158,F159,F162)</f>
        <v>36060</v>
      </c>
      <c r="G129" s="412">
        <f t="shared" ref="G129:N129" si="110">SUM(G130,G135,G139,G140,G143,G150,G158,G159,G162)</f>
        <v>0</v>
      </c>
      <c r="H129" s="57">
        <f t="shared" si="110"/>
        <v>0</v>
      </c>
      <c r="I129" s="144">
        <f t="shared" si="110"/>
        <v>0</v>
      </c>
      <c r="J129" s="56">
        <f t="shared" si="110"/>
        <v>0</v>
      </c>
      <c r="K129" s="144">
        <f t="shared" si="110"/>
        <v>0</v>
      </c>
      <c r="L129" s="424">
        <f t="shared" si="110"/>
        <v>0</v>
      </c>
      <c r="M129" s="412">
        <f t="shared" si="110"/>
        <v>0</v>
      </c>
      <c r="N129" s="57">
        <f t="shared" si="110"/>
        <v>0</v>
      </c>
      <c r="O129" s="144">
        <f>SUM(O130,O135,O139,O140,O143,O150,O158,O159,O162)</f>
        <v>0</v>
      </c>
      <c r="P129" s="424"/>
      <c r="Q129" s="311"/>
    </row>
    <row r="130" spans="1:17" ht="24" x14ac:dyDescent="0.25">
      <c r="A130" s="477">
        <v>2310</v>
      </c>
      <c r="B130" s="63" t="s">
        <v>139</v>
      </c>
      <c r="C130" s="353">
        <f t="shared" si="95"/>
        <v>36060</v>
      </c>
      <c r="D130" s="64">
        <f>SUM(D131:D134)</f>
        <v>36060</v>
      </c>
      <c r="E130" s="150">
        <f t="shared" ref="E130:O130" si="111">SUM(E131:E134)</f>
        <v>0</v>
      </c>
      <c r="F130" s="427">
        <f t="shared" si="111"/>
        <v>36060</v>
      </c>
      <c r="G130" s="426">
        <f t="shared" si="111"/>
        <v>0</v>
      </c>
      <c r="H130" s="132">
        <f t="shared" si="111"/>
        <v>0</v>
      </c>
      <c r="I130" s="150">
        <f t="shared" si="111"/>
        <v>0</v>
      </c>
      <c r="J130" s="64">
        <f t="shared" si="111"/>
        <v>0</v>
      </c>
      <c r="K130" s="150">
        <f t="shared" si="111"/>
        <v>0</v>
      </c>
      <c r="L130" s="427">
        <f t="shared" si="111"/>
        <v>0</v>
      </c>
      <c r="M130" s="426">
        <f t="shared" si="111"/>
        <v>0</v>
      </c>
      <c r="N130" s="132">
        <f t="shared" si="111"/>
        <v>0</v>
      </c>
      <c r="O130" s="150">
        <f t="shared" si="111"/>
        <v>0</v>
      </c>
      <c r="P130" s="427"/>
      <c r="Q130" s="311"/>
    </row>
    <row r="131" spans="1:17" hidden="1" x14ac:dyDescent="0.25">
      <c r="A131" s="43">
        <v>2311</v>
      </c>
      <c r="B131" s="69" t="s">
        <v>140</v>
      </c>
      <c r="C131" s="358">
        <f t="shared" si="95"/>
        <v>0</v>
      </c>
      <c r="D131" s="417">
        <v>0</v>
      </c>
      <c r="E131" s="72"/>
      <c r="F131" s="137">
        <f t="shared" ref="F131:F134" si="112">D131+E131</f>
        <v>0</v>
      </c>
      <c r="G131" s="418"/>
      <c r="H131" s="72"/>
      <c r="I131" s="136">
        <f t="shared" ref="I131:I134" si="113">G131+H131</f>
        <v>0</v>
      </c>
      <c r="J131" s="417"/>
      <c r="K131" s="72"/>
      <c r="L131" s="137">
        <f t="shared" ref="L131:L134" si="114">J131+K131</f>
        <v>0</v>
      </c>
      <c r="M131" s="418"/>
      <c r="N131" s="72"/>
      <c r="O131" s="136">
        <f t="shared" ref="O131:O134" si="115">M131+N131</f>
        <v>0</v>
      </c>
      <c r="P131" s="419"/>
    </row>
    <row r="132" spans="1:17" hidden="1" x14ac:dyDescent="0.25">
      <c r="A132" s="43">
        <v>2312</v>
      </c>
      <c r="B132" s="69" t="s">
        <v>141</v>
      </c>
      <c r="C132" s="358">
        <f t="shared" si="95"/>
        <v>0</v>
      </c>
      <c r="D132" s="417">
        <v>0</v>
      </c>
      <c r="E132" s="72"/>
      <c r="F132" s="137">
        <f t="shared" si="112"/>
        <v>0</v>
      </c>
      <c r="G132" s="418"/>
      <c r="H132" s="72"/>
      <c r="I132" s="136">
        <f t="shared" si="113"/>
        <v>0</v>
      </c>
      <c r="J132" s="417"/>
      <c r="K132" s="72"/>
      <c r="L132" s="137">
        <f t="shared" si="114"/>
        <v>0</v>
      </c>
      <c r="M132" s="418"/>
      <c r="N132" s="72"/>
      <c r="O132" s="136">
        <f t="shared" si="115"/>
        <v>0</v>
      </c>
      <c r="P132" s="419"/>
    </row>
    <row r="133" spans="1:17" hidden="1" x14ac:dyDescent="0.25">
      <c r="A133" s="43">
        <v>2313</v>
      </c>
      <c r="B133" s="69" t="s">
        <v>142</v>
      </c>
      <c r="C133" s="358">
        <f t="shared" si="95"/>
        <v>0</v>
      </c>
      <c r="D133" s="417">
        <v>0</v>
      </c>
      <c r="E133" s="72"/>
      <c r="F133" s="137">
        <f t="shared" si="112"/>
        <v>0</v>
      </c>
      <c r="G133" s="418"/>
      <c r="H133" s="72"/>
      <c r="I133" s="136">
        <f t="shared" si="113"/>
        <v>0</v>
      </c>
      <c r="J133" s="417"/>
      <c r="K133" s="72"/>
      <c r="L133" s="137">
        <f t="shared" si="114"/>
        <v>0</v>
      </c>
      <c r="M133" s="418"/>
      <c r="N133" s="72"/>
      <c r="O133" s="136">
        <f t="shared" si="115"/>
        <v>0</v>
      </c>
      <c r="P133" s="419"/>
    </row>
    <row r="134" spans="1:17" ht="38.25" customHeight="1" x14ac:dyDescent="0.25">
      <c r="A134" s="43">
        <v>2314</v>
      </c>
      <c r="B134" s="69" t="s">
        <v>143</v>
      </c>
      <c r="C134" s="358">
        <f t="shared" si="95"/>
        <v>36060</v>
      </c>
      <c r="D134" s="417">
        <v>36060</v>
      </c>
      <c r="E134" s="136"/>
      <c r="F134" s="419">
        <f t="shared" si="112"/>
        <v>36060</v>
      </c>
      <c r="G134" s="418"/>
      <c r="H134" s="72"/>
      <c r="I134" s="136">
        <f t="shared" si="113"/>
        <v>0</v>
      </c>
      <c r="J134" s="417"/>
      <c r="K134" s="136"/>
      <c r="L134" s="419">
        <f t="shared" si="114"/>
        <v>0</v>
      </c>
      <c r="M134" s="418"/>
      <c r="N134" s="72"/>
      <c r="O134" s="136">
        <f t="shared" si="115"/>
        <v>0</v>
      </c>
      <c r="P134" s="419"/>
      <c r="Q134" s="311"/>
    </row>
    <row r="135" spans="1:17" hidden="1" x14ac:dyDescent="0.25">
      <c r="A135" s="138">
        <v>2320</v>
      </c>
      <c r="B135" s="69" t="s">
        <v>144</v>
      </c>
      <c r="C135" s="358">
        <f t="shared" si="95"/>
        <v>0</v>
      </c>
      <c r="D135" s="70">
        <f>SUM(D136:D138)</f>
        <v>0</v>
      </c>
      <c r="E135" s="135">
        <f t="shared" ref="E135" si="116">SUM(E136:E138)</f>
        <v>0</v>
      </c>
      <c r="F135" s="140">
        <f>SUM(F136:F138)</f>
        <v>0</v>
      </c>
      <c r="G135" s="420">
        <f t="shared" ref="G135:N135" si="117">SUM(G136:G138)</f>
        <v>0</v>
      </c>
      <c r="H135" s="135">
        <f t="shared" si="117"/>
        <v>0</v>
      </c>
      <c r="I135" s="139">
        <f t="shared" si="117"/>
        <v>0</v>
      </c>
      <c r="J135" s="70">
        <f t="shared" si="117"/>
        <v>0</v>
      </c>
      <c r="K135" s="135">
        <f t="shared" si="117"/>
        <v>0</v>
      </c>
      <c r="L135" s="140">
        <f t="shared" si="117"/>
        <v>0</v>
      </c>
      <c r="M135" s="420">
        <f t="shared" si="117"/>
        <v>0</v>
      </c>
      <c r="N135" s="135">
        <f t="shared" si="117"/>
        <v>0</v>
      </c>
      <c r="O135" s="139">
        <f>SUM(O136:O138)</f>
        <v>0</v>
      </c>
      <c r="P135" s="421"/>
    </row>
    <row r="136" spans="1:17" hidden="1" x14ac:dyDescent="0.25">
      <c r="A136" s="43">
        <v>2321</v>
      </c>
      <c r="B136" s="69" t="s">
        <v>145</v>
      </c>
      <c r="C136" s="358">
        <f t="shared" si="95"/>
        <v>0</v>
      </c>
      <c r="D136" s="417">
        <v>0</v>
      </c>
      <c r="E136" s="72"/>
      <c r="F136" s="137">
        <f t="shared" ref="F136:F139" si="118">D136+E136</f>
        <v>0</v>
      </c>
      <c r="G136" s="418"/>
      <c r="H136" s="72"/>
      <c r="I136" s="136">
        <f t="shared" ref="I136:I139" si="119">G136+H136</f>
        <v>0</v>
      </c>
      <c r="J136" s="417"/>
      <c r="K136" s="72"/>
      <c r="L136" s="137">
        <f t="shared" ref="L136:L139" si="120">J136+K136</f>
        <v>0</v>
      </c>
      <c r="M136" s="418"/>
      <c r="N136" s="72"/>
      <c r="O136" s="136">
        <f t="shared" ref="O136:O139" si="121">M136+N136</f>
        <v>0</v>
      </c>
      <c r="P136" s="419"/>
    </row>
    <row r="137" spans="1:17" hidden="1" x14ac:dyDescent="0.25">
      <c r="A137" s="43">
        <v>2322</v>
      </c>
      <c r="B137" s="69" t="s">
        <v>146</v>
      </c>
      <c r="C137" s="358">
        <f t="shared" si="95"/>
        <v>0</v>
      </c>
      <c r="D137" s="417">
        <v>0</v>
      </c>
      <c r="E137" s="72"/>
      <c r="F137" s="137">
        <f t="shared" si="118"/>
        <v>0</v>
      </c>
      <c r="G137" s="418"/>
      <c r="H137" s="72"/>
      <c r="I137" s="136">
        <f t="shared" si="119"/>
        <v>0</v>
      </c>
      <c r="J137" s="417"/>
      <c r="K137" s="72"/>
      <c r="L137" s="137">
        <f t="shared" si="120"/>
        <v>0</v>
      </c>
      <c r="M137" s="418"/>
      <c r="N137" s="72"/>
      <c r="O137" s="136">
        <f t="shared" si="121"/>
        <v>0</v>
      </c>
      <c r="P137" s="419"/>
    </row>
    <row r="138" spans="1:17" ht="10.5" hidden="1" customHeight="1" x14ac:dyDescent="0.25">
      <c r="A138" s="43">
        <v>2329</v>
      </c>
      <c r="B138" s="69" t="s">
        <v>147</v>
      </c>
      <c r="C138" s="358">
        <f t="shared" si="95"/>
        <v>0</v>
      </c>
      <c r="D138" s="417">
        <v>0</v>
      </c>
      <c r="E138" s="72"/>
      <c r="F138" s="137">
        <f t="shared" si="118"/>
        <v>0</v>
      </c>
      <c r="G138" s="418"/>
      <c r="H138" s="72"/>
      <c r="I138" s="136">
        <f t="shared" si="119"/>
        <v>0</v>
      </c>
      <c r="J138" s="417"/>
      <c r="K138" s="72"/>
      <c r="L138" s="137">
        <f t="shared" si="120"/>
        <v>0</v>
      </c>
      <c r="M138" s="418"/>
      <c r="N138" s="72"/>
      <c r="O138" s="136">
        <f t="shared" si="121"/>
        <v>0</v>
      </c>
      <c r="P138" s="419"/>
    </row>
    <row r="139" spans="1:17" hidden="1" x14ac:dyDescent="0.25">
      <c r="A139" s="138">
        <v>2330</v>
      </c>
      <c r="B139" s="69" t="s">
        <v>148</v>
      </c>
      <c r="C139" s="358">
        <f t="shared" si="95"/>
        <v>0</v>
      </c>
      <c r="D139" s="417">
        <v>0</v>
      </c>
      <c r="E139" s="72"/>
      <c r="F139" s="137">
        <f t="shared" si="118"/>
        <v>0</v>
      </c>
      <c r="G139" s="418"/>
      <c r="H139" s="72"/>
      <c r="I139" s="136">
        <f t="shared" si="119"/>
        <v>0</v>
      </c>
      <c r="J139" s="417"/>
      <c r="K139" s="72"/>
      <c r="L139" s="137">
        <f t="shared" si="120"/>
        <v>0</v>
      </c>
      <c r="M139" s="418"/>
      <c r="N139" s="72"/>
      <c r="O139" s="136">
        <f t="shared" si="121"/>
        <v>0</v>
      </c>
      <c r="P139" s="419"/>
    </row>
    <row r="140" spans="1:17" ht="48" hidden="1" x14ac:dyDescent="0.25">
      <c r="A140" s="138">
        <v>2340</v>
      </c>
      <c r="B140" s="69" t="s">
        <v>149</v>
      </c>
      <c r="C140" s="358">
        <f t="shared" si="95"/>
        <v>0</v>
      </c>
      <c r="D140" s="70">
        <f>SUM(D141:D142)</f>
        <v>0</v>
      </c>
      <c r="E140" s="135">
        <f t="shared" ref="E140" si="122">SUM(E141:E142)</f>
        <v>0</v>
      </c>
      <c r="F140" s="140">
        <f>SUM(F141:F142)</f>
        <v>0</v>
      </c>
      <c r="G140" s="420">
        <f t="shared" ref="G140:N140" si="123">SUM(G141:G142)</f>
        <v>0</v>
      </c>
      <c r="H140" s="135">
        <f t="shared" si="123"/>
        <v>0</v>
      </c>
      <c r="I140" s="139">
        <f t="shared" si="123"/>
        <v>0</v>
      </c>
      <c r="J140" s="70">
        <f t="shared" si="123"/>
        <v>0</v>
      </c>
      <c r="K140" s="135">
        <f t="shared" si="123"/>
        <v>0</v>
      </c>
      <c r="L140" s="140">
        <f t="shared" si="123"/>
        <v>0</v>
      </c>
      <c r="M140" s="420">
        <f t="shared" si="123"/>
        <v>0</v>
      </c>
      <c r="N140" s="135">
        <f t="shared" si="123"/>
        <v>0</v>
      </c>
      <c r="O140" s="139">
        <f>SUM(O141:O142)</f>
        <v>0</v>
      </c>
      <c r="P140" s="421"/>
    </row>
    <row r="141" spans="1:17" hidden="1" x14ac:dyDescent="0.25">
      <c r="A141" s="43">
        <v>2341</v>
      </c>
      <c r="B141" s="69" t="s">
        <v>150</v>
      </c>
      <c r="C141" s="358">
        <f t="shared" si="95"/>
        <v>0</v>
      </c>
      <c r="D141" s="417">
        <v>0</v>
      </c>
      <c r="E141" s="72"/>
      <c r="F141" s="137">
        <f t="shared" ref="F141:F142" si="124">D141+E141</f>
        <v>0</v>
      </c>
      <c r="G141" s="418"/>
      <c r="H141" s="72"/>
      <c r="I141" s="136">
        <f t="shared" ref="I141:I142" si="125">G141+H141</f>
        <v>0</v>
      </c>
      <c r="J141" s="417"/>
      <c r="K141" s="72"/>
      <c r="L141" s="137">
        <f t="shared" ref="L141:L142" si="126">J141+K141</f>
        <v>0</v>
      </c>
      <c r="M141" s="418"/>
      <c r="N141" s="72"/>
      <c r="O141" s="136">
        <f t="shared" ref="O141:O142" si="127">M141+N141</f>
        <v>0</v>
      </c>
      <c r="P141" s="419"/>
    </row>
    <row r="142" spans="1:17" ht="24" hidden="1" x14ac:dyDescent="0.25">
      <c r="A142" s="43">
        <v>2344</v>
      </c>
      <c r="B142" s="69" t="s">
        <v>151</v>
      </c>
      <c r="C142" s="358">
        <f t="shared" si="95"/>
        <v>0</v>
      </c>
      <c r="D142" s="417">
        <v>0</v>
      </c>
      <c r="E142" s="72"/>
      <c r="F142" s="137">
        <f t="shared" si="124"/>
        <v>0</v>
      </c>
      <c r="G142" s="418"/>
      <c r="H142" s="72"/>
      <c r="I142" s="136">
        <f t="shared" si="125"/>
        <v>0</v>
      </c>
      <c r="J142" s="417"/>
      <c r="K142" s="72"/>
      <c r="L142" s="137">
        <f t="shared" si="126"/>
        <v>0</v>
      </c>
      <c r="M142" s="418"/>
      <c r="N142" s="72"/>
      <c r="O142" s="136">
        <f t="shared" si="127"/>
        <v>0</v>
      </c>
      <c r="P142" s="419"/>
    </row>
    <row r="143" spans="1:17" ht="24" hidden="1" x14ac:dyDescent="0.25">
      <c r="A143" s="129">
        <v>2350</v>
      </c>
      <c r="B143" s="93" t="s">
        <v>152</v>
      </c>
      <c r="C143" s="390">
        <f t="shared" si="95"/>
        <v>0</v>
      </c>
      <c r="D143" s="99">
        <f>SUM(D144:D149)</f>
        <v>0</v>
      </c>
      <c r="E143" s="100">
        <f t="shared" ref="E143" si="128">SUM(E144:E149)</f>
        <v>0</v>
      </c>
      <c r="F143" s="131">
        <f>SUM(F144:F149)</f>
        <v>0</v>
      </c>
      <c r="G143" s="414">
        <f t="shared" ref="G143:N143" si="129">SUM(G144:G149)</f>
        <v>0</v>
      </c>
      <c r="H143" s="100">
        <f t="shared" si="129"/>
        <v>0</v>
      </c>
      <c r="I143" s="130">
        <f t="shared" si="129"/>
        <v>0</v>
      </c>
      <c r="J143" s="99">
        <f t="shared" si="129"/>
        <v>0</v>
      </c>
      <c r="K143" s="100">
        <f t="shared" si="129"/>
        <v>0</v>
      </c>
      <c r="L143" s="131">
        <f t="shared" si="129"/>
        <v>0</v>
      </c>
      <c r="M143" s="414">
        <f t="shared" si="129"/>
        <v>0</v>
      </c>
      <c r="N143" s="100">
        <f t="shared" si="129"/>
        <v>0</v>
      </c>
      <c r="O143" s="130">
        <f>SUM(O144:O149)</f>
        <v>0</v>
      </c>
      <c r="P143" s="415"/>
    </row>
    <row r="144" spans="1:17" hidden="1" x14ac:dyDescent="0.25">
      <c r="A144" s="37">
        <v>2351</v>
      </c>
      <c r="B144" s="63" t="s">
        <v>153</v>
      </c>
      <c r="C144" s="353">
        <f t="shared" si="95"/>
        <v>0</v>
      </c>
      <c r="D144" s="377">
        <v>0</v>
      </c>
      <c r="E144" s="66"/>
      <c r="F144" s="134">
        <f t="shared" ref="F144:F149" si="130">D144+E144</f>
        <v>0</v>
      </c>
      <c r="G144" s="376"/>
      <c r="H144" s="66"/>
      <c r="I144" s="133">
        <f t="shared" ref="I144:I149" si="131">G144+H144</f>
        <v>0</v>
      </c>
      <c r="J144" s="377"/>
      <c r="K144" s="66"/>
      <c r="L144" s="134">
        <f t="shared" ref="L144:L149" si="132">J144+K144</f>
        <v>0</v>
      </c>
      <c r="M144" s="376"/>
      <c r="N144" s="66"/>
      <c r="O144" s="133">
        <f t="shared" ref="O144:O149" si="133">M144+N144</f>
        <v>0</v>
      </c>
      <c r="P144" s="416"/>
    </row>
    <row r="145" spans="1:16" hidden="1" x14ac:dyDescent="0.25">
      <c r="A145" s="43">
        <v>2352</v>
      </c>
      <c r="B145" s="69" t="s">
        <v>154</v>
      </c>
      <c r="C145" s="358">
        <f t="shared" si="95"/>
        <v>0</v>
      </c>
      <c r="D145" s="417">
        <v>0</v>
      </c>
      <c r="E145" s="72"/>
      <c r="F145" s="137">
        <f t="shared" si="130"/>
        <v>0</v>
      </c>
      <c r="G145" s="418"/>
      <c r="H145" s="72"/>
      <c r="I145" s="136">
        <f t="shared" si="131"/>
        <v>0</v>
      </c>
      <c r="J145" s="417"/>
      <c r="K145" s="72"/>
      <c r="L145" s="137">
        <f t="shared" si="132"/>
        <v>0</v>
      </c>
      <c r="M145" s="418"/>
      <c r="N145" s="72"/>
      <c r="O145" s="136">
        <f t="shared" si="133"/>
        <v>0</v>
      </c>
      <c r="P145" s="419"/>
    </row>
    <row r="146" spans="1:16" ht="24" hidden="1" x14ac:dyDescent="0.25">
      <c r="A146" s="43">
        <v>2353</v>
      </c>
      <c r="B146" s="69" t="s">
        <v>155</v>
      </c>
      <c r="C146" s="358">
        <f t="shared" si="95"/>
        <v>0</v>
      </c>
      <c r="D146" s="417">
        <v>0</v>
      </c>
      <c r="E146" s="72"/>
      <c r="F146" s="137">
        <f t="shared" si="130"/>
        <v>0</v>
      </c>
      <c r="G146" s="418"/>
      <c r="H146" s="72"/>
      <c r="I146" s="136">
        <f t="shared" si="131"/>
        <v>0</v>
      </c>
      <c r="J146" s="417"/>
      <c r="K146" s="72"/>
      <c r="L146" s="137">
        <f t="shared" si="132"/>
        <v>0</v>
      </c>
      <c r="M146" s="418"/>
      <c r="N146" s="72"/>
      <c r="O146" s="136">
        <f t="shared" si="133"/>
        <v>0</v>
      </c>
      <c r="P146" s="419"/>
    </row>
    <row r="147" spans="1:16" ht="24" hidden="1" x14ac:dyDescent="0.25">
      <c r="A147" s="43">
        <v>2354</v>
      </c>
      <c r="B147" s="69" t="s">
        <v>156</v>
      </c>
      <c r="C147" s="358">
        <f t="shared" si="95"/>
        <v>0</v>
      </c>
      <c r="D147" s="417">
        <v>0</v>
      </c>
      <c r="E147" s="72"/>
      <c r="F147" s="137">
        <f t="shared" si="130"/>
        <v>0</v>
      </c>
      <c r="G147" s="418"/>
      <c r="H147" s="72"/>
      <c r="I147" s="136">
        <f t="shared" si="131"/>
        <v>0</v>
      </c>
      <c r="J147" s="417"/>
      <c r="K147" s="72"/>
      <c r="L147" s="137">
        <f t="shared" si="132"/>
        <v>0</v>
      </c>
      <c r="M147" s="418"/>
      <c r="N147" s="72"/>
      <c r="O147" s="136">
        <f t="shared" si="133"/>
        <v>0</v>
      </c>
      <c r="P147" s="419"/>
    </row>
    <row r="148" spans="1:16" ht="24" hidden="1" x14ac:dyDescent="0.25">
      <c r="A148" s="43">
        <v>2355</v>
      </c>
      <c r="B148" s="69" t="s">
        <v>157</v>
      </c>
      <c r="C148" s="358">
        <f t="shared" si="95"/>
        <v>0</v>
      </c>
      <c r="D148" s="417">
        <v>0</v>
      </c>
      <c r="E148" s="72"/>
      <c r="F148" s="137">
        <f t="shared" si="130"/>
        <v>0</v>
      </c>
      <c r="G148" s="418"/>
      <c r="H148" s="72"/>
      <c r="I148" s="136">
        <f t="shared" si="131"/>
        <v>0</v>
      </c>
      <c r="J148" s="417"/>
      <c r="K148" s="72"/>
      <c r="L148" s="137">
        <f t="shared" si="132"/>
        <v>0</v>
      </c>
      <c r="M148" s="418"/>
      <c r="N148" s="72"/>
      <c r="O148" s="136">
        <f t="shared" si="133"/>
        <v>0</v>
      </c>
      <c r="P148" s="419"/>
    </row>
    <row r="149" spans="1:16" ht="24" hidden="1" x14ac:dyDescent="0.25">
      <c r="A149" s="43">
        <v>2359</v>
      </c>
      <c r="B149" s="69" t="s">
        <v>158</v>
      </c>
      <c r="C149" s="358">
        <f t="shared" si="95"/>
        <v>0</v>
      </c>
      <c r="D149" s="417">
        <v>0</v>
      </c>
      <c r="E149" s="72"/>
      <c r="F149" s="137">
        <f t="shared" si="130"/>
        <v>0</v>
      </c>
      <c r="G149" s="418"/>
      <c r="H149" s="72"/>
      <c r="I149" s="136">
        <f t="shared" si="131"/>
        <v>0</v>
      </c>
      <c r="J149" s="417"/>
      <c r="K149" s="72"/>
      <c r="L149" s="137">
        <f t="shared" si="132"/>
        <v>0</v>
      </c>
      <c r="M149" s="418"/>
      <c r="N149" s="72"/>
      <c r="O149" s="136">
        <f t="shared" si="133"/>
        <v>0</v>
      </c>
      <c r="P149" s="419"/>
    </row>
    <row r="150" spans="1:16" ht="24.75" hidden="1" customHeight="1" x14ac:dyDescent="0.25">
      <c r="A150" s="138">
        <v>2360</v>
      </c>
      <c r="B150" s="69" t="s">
        <v>159</v>
      </c>
      <c r="C150" s="358">
        <f t="shared" si="95"/>
        <v>0</v>
      </c>
      <c r="D150" s="70">
        <f>SUM(D151:D157)</f>
        <v>0</v>
      </c>
      <c r="E150" s="135">
        <f t="shared" ref="E150" si="134">SUM(E151:E157)</f>
        <v>0</v>
      </c>
      <c r="F150" s="140">
        <f>SUM(F151:F157)</f>
        <v>0</v>
      </c>
      <c r="G150" s="420">
        <f t="shared" ref="G150:N150" si="135">SUM(G151:G157)</f>
        <v>0</v>
      </c>
      <c r="H150" s="135">
        <f t="shared" si="135"/>
        <v>0</v>
      </c>
      <c r="I150" s="139">
        <f t="shared" si="135"/>
        <v>0</v>
      </c>
      <c r="J150" s="70">
        <f t="shared" si="135"/>
        <v>0</v>
      </c>
      <c r="K150" s="135">
        <f t="shared" si="135"/>
        <v>0</v>
      </c>
      <c r="L150" s="140">
        <f t="shared" si="135"/>
        <v>0</v>
      </c>
      <c r="M150" s="420">
        <f t="shared" si="135"/>
        <v>0</v>
      </c>
      <c r="N150" s="135">
        <f t="shared" si="135"/>
        <v>0</v>
      </c>
      <c r="O150" s="139">
        <f>SUM(O151:O157)</f>
        <v>0</v>
      </c>
      <c r="P150" s="421"/>
    </row>
    <row r="151" spans="1:16" hidden="1" x14ac:dyDescent="0.25">
      <c r="A151" s="42">
        <v>2361</v>
      </c>
      <c r="B151" s="69" t="s">
        <v>160</v>
      </c>
      <c r="C151" s="358">
        <f t="shared" si="95"/>
        <v>0</v>
      </c>
      <c r="D151" s="417">
        <v>0</v>
      </c>
      <c r="E151" s="72"/>
      <c r="F151" s="137">
        <f t="shared" ref="F151:F158" si="136">D151+E151</f>
        <v>0</v>
      </c>
      <c r="G151" s="418"/>
      <c r="H151" s="72"/>
      <c r="I151" s="136">
        <f t="shared" ref="I151:I158" si="137">G151+H151</f>
        <v>0</v>
      </c>
      <c r="J151" s="417"/>
      <c r="K151" s="72"/>
      <c r="L151" s="137">
        <f t="shared" ref="L151:L158" si="138">J151+K151</f>
        <v>0</v>
      </c>
      <c r="M151" s="418"/>
      <c r="N151" s="72"/>
      <c r="O151" s="136">
        <f t="shared" ref="O151:O158" si="139">M151+N151</f>
        <v>0</v>
      </c>
      <c r="P151" s="419"/>
    </row>
    <row r="152" spans="1:16" ht="24" hidden="1" x14ac:dyDescent="0.25">
      <c r="A152" s="42">
        <v>2362</v>
      </c>
      <c r="B152" s="69" t="s">
        <v>161</v>
      </c>
      <c r="C152" s="358">
        <f t="shared" si="95"/>
        <v>0</v>
      </c>
      <c r="D152" s="417">
        <v>0</v>
      </c>
      <c r="E152" s="72"/>
      <c r="F152" s="137">
        <f t="shared" si="136"/>
        <v>0</v>
      </c>
      <c r="G152" s="418"/>
      <c r="H152" s="72"/>
      <c r="I152" s="136">
        <f t="shared" si="137"/>
        <v>0</v>
      </c>
      <c r="J152" s="417"/>
      <c r="K152" s="72"/>
      <c r="L152" s="137">
        <f t="shared" si="138"/>
        <v>0</v>
      </c>
      <c r="M152" s="418"/>
      <c r="N152" s="72"/>
      <c r="O152" s="136">
        <f t="shared" si="139"/>
        <v>0</v>
      </c>
      <c r="P152" s="419"/>
    </row>
    <row r="153" spans="1:16" hidden="1" x14ac:dyDescent="0.25">
      <c r="A153" s="42">
        <v>2363</v>
      </c>
      <c r="B153" s="69" t="s">
        <v>162</v>
      </c>
      <c r="C153" s="358">
        <f t="shared" si="95"/>
        <v>0</v>
      </c>
      <c r="D153" s="417">
        <v>0</v>
      </c>
      <c r="E153" s="72"/>
      <c r="F153" s="137">
        <f t="shared" si="136"/>
        <v>0</v>
      </c>
      <c r="G153" s="418"/>
      <c r="H153" s="72"/>
      <c r="I153" s="136">
        <f t="shared" si="137"/>
        <v>0</v>
      </c>
      <c r="J153" s="417"/>
      <c r="K153" s="72"/>
      <c r="L153" s="137">
        <f t="shared" si="138"/>
        <v>0</v>
      </c>
      <c r="M153" s="418"/>
      <c r="N153" s="72"/>
      <c r="O153" s="136">
        <f t="shared" si="139"/>
        <v>0</v>
      </c>
      <c r="P153" s="419"/>
    </row>
    <row r="154" spans="1:16" hidden="1" x14ac:dyDescent="0.25">
      <c r="A154" s="42">
        <v>2364</v>
      </c>
      <c r="B154" s="69" t="s">
        <v>163</v>
      </c>
      <c r="C154" s="358">
        <f t="shared" si="95"/>
        <v>0</v>
      </c>
      <c r="D154" s="417">
        <v>0</v>
      </c>
      <c r="E154" s="72"/>
      <c r="F154" s="137">
        <f t="shared" si="136"/>
        <v>0</v>
      </c>
      <c r="G154" s="418"/>
      <c r="H154" s="72"/>
      <c r="I154" s="136">
        <f t="shared" si="137"/>
        <v>0</v>
      </c>
      <c r="J154" s="417"/>
      <c r="K154" s="72"/>
      <c r="L154" s="137">
        <f t="shared" si="138"/>
        <v>0</v>
      </c>
      <c r="M154" s="418"/>
      <c r="N154" s="72"/>
      <c r="O154" s="136">
        <f t="shared" si="139"/>
        <v>0</v>
      </c>
      <c r="P154" s="419"/>
    </row>
    <row r="155" spans="1:16" ht="12.75" hidden="1" customHeight="1" x14ac:dyDescent="0.25">
      <c r="A155" s="42">
        <v>2365</v>
      </c>
      <c r="B155" s="69" t="s">
        <v>164</v>
      </c>
      <c r="C155" s="358">
        <f t="shared" si="95"/>
        <v>0</v>
      </c>
      <c r="D155" s="417">
        <v>0</v>
      </c>
      <c r="E155" s="72"/>
      <c r="F155" s="137">
        <f t="shared" si="136"/>
        <v>0</v>
      </c>
      <c r="G155" s="418"/>
      <c r="H155" s="72"/>
      <c r="I155" s="136">
        <f t="shared" si="137"/>
        <v>0</v>
      </c>
      <c r="J155" s="417"/>
      <c r="K155" s="72"/>
      <c r="L155" s="137">
        <f t="shared" si="138"/>
        <v>0</v>
      </c>
      <c r="M155" s="418"/>
      <c r="N155" s="72"/>
      <c r="O155" s="136">
        <f t="shared" si="139"/>
        <v>0</v>
      </c>
      <c r="P155" s="419"/>
    </row>
    <row r="156" spans="1:16" ht="36" hidden="1" x14ac:dyDescent="0.25">
      <c r="A156" s="42">
        <v>2366</v>
      </c>
      <c r="B156" s="69" t="s">
        <v>165</v>
      </c>
      <c r="C156" s="358">
        <f t="shared" si="95"/>
        <v>0</v>
      </c>
      <c r="D156" s="417">
        <v>0</v>
      </c>
      <c r="E156" s="72"/>
      <c r="F156" s="137">
        <f t="shared" si="136"/>
        <v>0</v>
      </c>
      <c r="G156" s="418"/>
      <c r="H156" s="72"/>
      <c r="I156" s="136">
        <f t="shared" si="137"/>
        <v>0</v>
      </c>
      <c r="J156" s="417"/>
      <c r="K156" s="72"/>
      <c r="L156" s="137">
        <f t="shared" si="138"/>
        <v>0</v>
      </c>
      <c r="M156" s="418"/>
      <c r="N156" s="72"/>
      <c r="O156" s="136">
        <f t="shared" si="139"/>
        <v>0</v>
      </c>
      <c r="P156" s="419"/>
    </row>
    <row r="157" spans="1:16" ht="48" hidden="1" x14ac:dyDescent="0.25">
      <c r="A157" s="42">
        <v>2369</v>
      </c>
      <c r="B157" s="69" t="s">
        <v>166</v>
      </c>
      <c r="C157" s="358">
        <f t="shared" si="95"/>
        <v>0</v>
      </c>
      <c r="D157" s="417">
        <v>0</v>
      </c>
      <c r="E157" s="72"/>
      <c r="F157" s="137">
        <f t="shared" si="136"/>
        <v>0</v>
      </c>
      <c r="G157" s="418"/>
      <c r="H157" s="72"/>
      <c r="I157" s="136">
        <f t="shared" si="137"/>
        <v>0</v>
      </c>
      <c r="J157" s="417"/>
      <c r="K157" s="72"/>
      <c r="L157" s="137">
        <f t="shared" si="138"/>
        <v>0</v>
      </c>
      <c r="M157" s="418"/>
      <c r="N157" s="72"/>
      <c r="O157" s="136">
        <f t="shared" si="139"/>
        <v>0</v>
      </c>
      <c r="P157" s="419"/>
    </row>
    <row r="158" spans="1:16" hidden="1" x14ac:dyDescent="0.25">
      <c r="A158" s="129">
        <v>2370</v>
      </c>
      <c r="B158" s="93" t="s">
        <v>167</v>
      </c>
      <c r="C158" s="390">
        <f t="shared" si="95"/>
        <v>0</v>
      </c>
      <c r="D158" s="391">
        <v>0</v>
      </c>
      <c r="E158" s="141"/>
      <c r="F158" s="143">
        <f t="shared" si="136"/>
        <v>0</v>
      </c>
      <c r="G158" s="422"/>
      <c r="H158" s="141"/>
      <c r="I158" s="142">
        <f t="shared" si="137"/>
        <v>0</v>
      </c>
      <c r="J158" s="391"/>
      <c r="K158" s="141"/>
      <c r="L158" s="143">
        <f t="shared" si="138"/>
        <v>0</v>
      </c>
      <c r="M158" s="422"/>
      <c r="N158" s="141"/>
      <c r="O158" s="142">
        <f t="shared" si="139"/>
        <v>0</v>
      </c>
      <c r="P158" s="423"/>
    </row>
    <row r="159" spans="1:16" hidden="1" x14ac:dyDescent="0.25">
      <c r="A159" s="129">
        <v>2380</v>
      </c>
      <c r="B159" s="93" t="s">
        <v>168</v>
      </c>
      <c r="C159" s="390">
        <f t="shared" si="95"/>
        <v>0</v>
      </c>
      <c r="D159" s="99">
        <f>SUM(D160:D161)</f>
        <v>0</v>
      </c>
      <c r="E159" s="100">
        <f t="shared" ref="E159" si="140">SUM(E160:E161)</f>
        <v>0</v>
      </c>
      <c r="F159" s="131">
        <f>SUM(F160:F161)</f>
        <v>0</v>
      </c>
      <c r="G159" s="414">
        <f t="shared" ref="G159:N159" si="141">SUM(G160:G161)</f>
        <v>0</v>
      </c>
      <c r="H159" s="100">
        <f t="shared" si="141"/>
        <v>0</v>
      </c>
      <c r="I159" s="130">
        <f t="shared" si="141"/>
        <v>0</v>
      </c>
      <c r="J159" s="99">
        <f t="shared" si="141"/>
        <v>0</v>
      </c>
      <c r="K159" s="100">
        <f t="shared" si="141"/>
        <v>0</v>
      </c>
      <c r="L159" s="131">
        <f t="shared" si="141"/>
        <v>0</v>
      </c>
      <c r="M159" s="414">
        <f t="shared" si="141"/>
        <v>0</v>
      </c>
      <c r="N159" s="100">
        <f t="shared" si="141"/>
        <v>0</v>
      </c>
      <c r="O159" s="130">
        <f>SUM(O160:O161)</f>
        <v>0</v>
      </c>
      <c r="P159" s="415"/>
    </row>
    <row r="160" spans="1:16" hidden="1" x14ac:dyDescent="0.25">
      <c r="A160" s="36">
        <v>2381</v>
      </c>
      <c r="B160" s="63" t="s">
        <v>169</v>
      </c>
      <c r="C160" s="353">
        <f t="shared" si="95"/>
        <v>0</v>
      </c>
      <c r="D160" s="377">
        <v>0</v>
      </c>
      <c r="E160" s="66"/>
      <c r="F160" s="134">
        <f t="shared" ref="F160:F163" si="142">D160+E160</f>
        <v>0</v>
      </c>
      <c r="G160" s="376"/>
      <c r="H160" s="66"/>
      <c r="I160" s="133">
        <f t="shared" ref="I160:I163" si="143">G160+H160</f>
        <v>0</v>
      </c>
      <c r="J160" s="377"/>
      <c r="K160" s="66"/>
      <c r="L160" s="134">
        <f t="shared" ref="L160:L163" si="144">J160+K160</f>
        <v>0</v>
      </c>
      <c r="M160" s="376"/>
      <c r="N160" s="66"/>
      <c r="O160" s="133">
        <f t="shared" ref="O160:O163" si="145">M160+N160</f>
        <v>0</v>
      </c>
      <c r="P160" s="416"/>
    </row>
    <row r="161" spans="1:17" ht="24" hidden="1" x14ac:dyDescent="0.25">
      <c r="A161" s="42">
        <v>2389</v>
      </c>
      <c r="B161" s="69" t="s">
        <v>170</v>
      </c>
      <c r="C161" s="358">
        <f t="shared" si="95"/>
        <v>0</v>
      </c>
      <c r="D161" s="417">
        <v>0</v>
      </c>
      <c r="E161" s="72"/>
      <c r="F161" s="137">
        <f t="shared" si="142"/>
        <v>0</v>
      </c>
      <c r="G161" s="418"/>
      <c r="H161" s="72"/>
      <c r="I161" s="136">
        <f t="shared" si="143"/>
        <v>0</v>
      </c>
      <c r="J161" s="417"/>
      <c r="K161" s="72"/>
      <c r="L161" s="137">
        <f t="shared" si="144"/>
        <v>0</v>
      </c>
      <c r="M161" s="418"/>
      <c r="N161" s="72"/>
      <c r="O161" s="136">
        <f t="shared" si="145"/>
        <v>0</v>
      </c>
      <c r="P161" s="419"/>
    </row>
    <row r="162" spans="1:17" hidden="1" x14ac:dyDescent="0.25">
      <c r="A162" s="129">
        <v>2390</v>
      </c>
      <c r="B162" s="93" t="s">
        <v>171</v>
      </c>
      <c r="C162" s="390">
        <f t="shared" si="95"/>
        <v>0</v>
      </c>
      <c r="D162" s="391">
        <v>0</v>
      </c>
      <c r="E162" s="141"/>
      <c r="F162" s="143">
        <f t="shared" si="142"/>
        <v>0</v>
      </c>
      <c r="G162" s="422"/>
      <c r="H162" s="141"/>
      <c r="I162" s="142">
        <f t="shared" si="143"/>
        <v>0</v>
      </c>
      <c r="J162" s="391"/>
      <c r="K162" s="141"/>
      <c r="L162" s="143">
        <f t="shared" si="144"/>
        <v>0</v>
      </c>
      <c r="M162" s="422"/>
      <c r="N162" s="141"/>
      <c r="O162" s="142">
        <f t="shared" si="145"/>
        <v>0</v>
      </c>
      <c r="P162" s="423"/>
    </row>
    <row r="163" spans="1:17" hidden="1" x14ac:dyDescent="0.25">
      <c r="A163" s="55">
        <v>2400</v>
      </c>
      <c r="B163" s="127" t="s">
        <v>172</v>
      </c>
      <c r="C163" s="347">
        <f t="shared" si="95"/>
        <v>0</v>
      </c>
      <c r="D163" s="348">
        <v>0</v>
      </c>
      <c r="E163" s="151"/>
      <c r="F163" s="153">
        <f t="shared" si="142"/>
        <v>0</v>
      </c>
      <c r="G163" s="429"/>
      <c r="H163" s="151"/>
      <c r="I163" s="152">
        <f t="shared" si="143"/>
        <v>0</v>
      </c>
      <c r="J163" s="348"/>
      <c r="K163" s="151"/>
      <c r="L163" s="153">
        <f t="shared" si="144"/>
        <v>0</v>
      </c>
      <c r="M163" s="429"/>
      <c r="N163" s="151"/>
      <c r="O163" s="152">
        <f t="shared" si="145"/>
        <v>0</v>
      </c>
      <c r="P163" s="430"/>
    </row>
    <row r="164" spans="1:17" ht="24" hidden="1" x14ac:dyDescent="0.25">
      <c r="A164" s="55">
        <v>2500</v>
      </c>
      <c r="B164" s="127" t="s">
        <v>173</v>
      </c>
      <c r="C164" s="347">
        <f t="shared" si="95"/>
        <v>0</v>
      </c>
      <c r="D164" s="56">
        <f>SUM(D165,D170)</f>
        <v>0</v>
      </c>
      <c r="E164" s="57">
        <f t="shared" ref="E164" si="146">SUM(E165,E170)</f>
        <v>0</v>
      </c>
      <c r="F164" s="145">
        <f>SUM(F165,F170)</f>
        <v>0</v>
      </c>
      <c r="G164" s="412">
        <f t="shared" ref="G164:O164" si="147">SUM(G165,G170)</f>
        <v>0</v>
      </c>
      <c r="H164" s="57">
        <f t="shared" si="147"/>
        <v>0</v>
      </c>
      <c r="I164" s="144">
        <f t="shared" si="147"/>
        <v>0</v>
      </c>
      <c r="J164" s="56">
        <f t="shared" si="147"/>
        <v>0</v>
      </c>
      <c r="K164" s="57">
        <f t="shared" si="147"/>
        <v>0</v>
      </c>
      <c r="L164" s="145">
        <f t="shared" si="147"/>
        <v>0</v>
      </c>
      <c r="M164" s="412">
        <f t="shared" si="147"/>
        <v>0</v>
      </c>
      <c r="N164" s="57">
        <f t="shared" si="147"/>
        <v>0</v>
      </c>
      <c r="O164" s="144">
        <f t="shared" si="147"/>
        <v>0</v>
      </c>
      <c r="P164" s="413"/>
    </row>
    <row r="165" spans="1:17" ht="16.5" hidden="1" customHeight="1" x14ac:dyDescent="0.25">
      <c r="A165" s="477">
        <v>2510</v>
      </c>
      <c r="B165" s="63" t="s">
        <v>174</v>
      </c>
      <c r="C165" s="353">
        <f t="shared" si="95"/>
        <v>0</v>
      </c>
      <c r="D165" s="64">
        <f>SUM(D166:D169)</f>
        <v>0</v>
      </c>
      <c r="E165" s="132">
        <f t="shared" ref="E165" si="148">SUM(E166:E169)</f>
        <v>0</v>
      </c>
      <c r="F165" s="146">
        <f>SUM(F166:F169)</f>
        <v>0</v>
      </c>
      <c r="G165" s="426">
        <f t="shared" ref="G165:O165" si="149">SUM(G166:G169)</f>
        <v>0</v>
      </c>
      <c r="H165" s="132">
        <f t="shared" si="149"/>
        <v>0</v>
      </c>
      <c r="I165" s="150">
        <f t="shared" si="149"/>
        <v>0</v>
      </c>
      <c r="J165" s="64">
        <f t="shared" si="149"/>
        <v>0</v>
      </c>
      <c r="K165" s="132">
        <f t="shared" si="149"/>
        <v>0</v>
      </c>
      <c r="L165" s="146">
        <f t="shared" si="149"/>
        <v>0</v>
      </c>
      <c r="M165" s="426">
        <f t="shared" si="149"/>
        <v>0</v>
      </c>
      <c r="N165" s="132">
        <f t="shared" si="149"/>
        <v>0</v>
      </c>
      <c r="O165" s="154">
        <f t="shared" si="149"/>
        <v>0</v>
      </c>
      <c r="P165" s="431"/>
    </row>
    <row r="166" spans="1:17" ht="24" hidden="1" x14ac:dyDescent="0.25">
      <c r="A166" s="43">
        <v>2512</v>
      </c>
      <c r="B166" s="69" t="s">
        <v>175</v>
      </c>
      <c r="C166" s="358">
        <f t="shared" si="95"/>
        <v>0</v>
      </c>
      <c r="D166" s="417">
        <v>0</v>
      </c>
      <c r="E166" s="72"/>
      <c r="F166" s="137">
        <f t="shared" ref="F166:F171" si="150">D166+E166</f>
        <v>0</v>
      </c>
      <c r="G166" s="418"/>
      <c r="H166" s="72"/>
      <c r="I166" s="136">
        <f t="shared" ref="I166:I171" si="151">G166+H166</f>
        <v>0</v>
      </c>
      <c r="J166" s="417"/>
      <c r="K166" s="72"/>
      <c r="L166" s="137">
        <f t="shared" ref="L166:L171" si="152">J166+K166</f>
        <v>0</v>
      </c>
      <c r="M166" s="418"/>
      <c r="N166" s="72"/>
      <c r="O166" s="136">
        <f t="shared" ref="O166:O171" si="153">M166+N166</f>
        <v>0</v>
      </c>
      <c r="P166" s="419"/>
    </row>
    <row r="167" spans="1:17" ht="36" hidden="1" x14ac:dyDescent="0.25">
      <c r="A167" s="43">
        <v>2513</v>
      </c>
      <c r="B167" s="69" t="s">
        <v>176</v>
      </c>
      <c r="C167" s="358">
        <f t="shared" si="95"/>
        <v>0</v>
      </c>
      <c r="D167" s="417">
        <v>0</v>
      </c>
      <c r="E167" s="72"/>
      <c r="F167" s="137">
        <f t="shared" si="150"/>
        <v>0</v>
      </c>
      <c r="G167" s="418"/>
      <c r="H167" s="72"/>
      <c r="I167" s="136">
        <f t="shared" si="151"/>
        <v>0</v>
      </c>
      <c r="J167" s="417"/>
      <c r="K167" s="72"/>
      <c r="L167" s="137">
        <f t="shared" si="152"/>
        <v>0</v>
      </c>
      <c r="M167" s="418"/>
      <c r="N167" s="72"/>
      <c r="O167" s="136">
        <f t="shared" si="153"/>
        <v>0</v>
      </c>
      <c r="P167" s="419"/>
    </row>
    <row r="168" spans="1:17" ht="24" hidden="1" x14ac:dyDescent="0.25">
      <c r="A168" s="43">
        <v>2515</v>
      </c>
      <c r="B168" s="69" t="s">
        <v>177</v>
      </c>
      <c r="C168" s="358">
        <f t="shared" si="95"/>
        <v>0</v>
      </c>
      <c r="D168" s="417">
        <v>0</v>
      </c>
      <c r="E168" s="72"/>
      <c r="F168" s="137">
        <f t="shared" si="150"/>
        <v>0</v>
      </c>
      <c r="G168" s="418"/>
      <c r="H168" s="72"/>
      <c r="I168" s="136">
        <f t="shared" si="151"/>
        <v>0</v>
      </c>
      <c r="J168" s="417"/>
      <c r="K168" s="72"/>
      <c r="L168" s="137">
        <f t="shared" si="152"/>
        <v>0</v>
      </c>
      <c r="M168" s="418"/>
      <c r="N168" s="72"/>
      <c r="O168" s="136">
        <f t="shared" si="153"/>
        <v>0</v>
      </c>
      <c r="P168" s="419"/>
    </row>
    <row r="169" spans="1:17" ht="24" hidden="1" x14ac:dyDescent="0.25">
      <c r="A169" s="43">
        <v>2519</v>
      </c>
      <c r="B169" s="69" t="s">
        <v>178</v>
      </c>
      <c r="C169" s="358">
        <f t="shared" si="95"/>
        <v>0</v>
      </c>
      <c r="D169" s="417">
        <v>0</v>
      </c>
      <c r="E169" s="72"/>
      <c r="F169" s="137">
        <f t="shared" si="150"/>
        <v>0</v>
      </c>
      <c r="G169" s="418"/>
      <c r="H169" s="72"/>
      <c r="I169" s="136">
        <f t="shared" si="151"/>
        <v>0</v>
      </c>
      <c r="J169" s="417"/>
      <c r="K169" s="72"/>
      <c r="L169" s="137">
        <f t="shared" si="152"/>
        <v>0</v>
      </c>
      <c r="M169" s="418"/>
      <c r="N169" s="72"/>
      <c r="O169" s="136">
        <f t="shared" si="153"/>
        <v>0</v>
      </c>
      <c r="P169" s="419"/>
    </row>
    <row r="170" spans="1:17" ht="24" hidden="1" x14ac:dyDescent="0.25">
      <c r="A170" s="138">
        <v>2520</v>
      </c>
      <c r="B170" s="69" t="s">
        <v>179</v>
      </c>
      <c r="C170" s="358">
        <f t="shared" si="95"/>
        <v>0</v>
      </c>
      <c r="D170" s="417">
        <v>0</v>
      </c>
      <c r="E170" s="72"/>
      <c r="F170" s="137">
        <f t="shared" si="150"/>
        <v>0</v>
      </c>
      <c r="G170" s="418"/>
      <c r="H170" s="72"/>
      <c r="I170" s="136">
        <f t="shared" si="151"/>
        <v>0</v>
      </c>
      <c r="J170" s="417"/>
      <c r="K170" s="72"/>
      <c r="L170" s="137">
        <f t="shared" si="152"/>
        <v>0</v>
      </c>
      <c r="M170" s="418"/>
      <c r="N170" s="72"/>
      <c r="O170" s="136">
        <f t="shared" si="153"/>
        <v>0</v>
      </c>
      <c r="P170" s="419"/>
    </row>
    <row r="171" spans="1:17" s="156" customFormat="1" ht="48" hidden="1" x14ac:dyDescent="0.25">
      <c r="A171" s="20">
        <v>2800</v>
      </c>
      <c r="B171" s="63" t="s">
        <v>180</v>
      </c>
      <c r="C171" s="353">
        <f t="shared" si="95"/>
        <v>0</v>
      </c>
      <c r="D171" s="377">
        <v>0</v>
      </c>
      <c r="E171" s="66"/>
      <c r="F171" s="41">
        <f t="shared" si="150"/>
        <v>0</v>
      </c>
      <c r="G171" s="332"/>
      <c r="H171" s="39"/>
      <c r="I171" s="40">
        <f t="shared" si="151"/>
        <v>0</v>
      </c>
      <c r="J171" s="331"/>
      <c r="K171" s="39"/>
      <c r="L171" s="41">
        <f t="shared" si="152"/>
        <v>0</v>
      </c>
      <c r="M171" s="332"/>
      <c r="N171" s="39"/>
      <c r="O171" s="40">
        <f t="shared" si="153"/>
        <v>0</v>
      </c>
      <c r="P171" s="333"/>
    </row>
    <row r="172" spans="1:17" x14ac:dyDescent="0.25">
      <c r="A172" s="123">
        <v>3000</v>
      </c>
      <c r="B172" s="123" t="s">
        <v>181</v>
      </c>
      <c r="C172" s="409">
        <f t="shared" si="95"/>
        <v>13870</v>
      </c>
      <c r="D172" s="124">
        <f>SUM(D173,D183)</f>
        <v>13870</v>
      </c>
      <c r="E172" s="157">
        <f t="shared" ref="E172" si="154">SUM(E173,E183)</f>
        <v>0</v>
      </c>
      <c r="F172" s="411">
        <f>SUM(F173,F183)</f>
        <v>13870</v>
      </c>
      <c r="G172" s="410">
        <f t="shared" ref="G172:N172" si="155">SUM(G173,G183)</f>
        <v>0</v>
      </c>
      <c r="H172" s="125">
        <f t="shared" si="155"/>
        <v>0</v>
      </c>
      <c r="I172" s="157">
        <f t="shared" si="155"/>
        <v>0</v>
      </c>
      <c r="J172" s="124">
        <f t="shared" si="155"/>
        <v>0</v>
      </c>
      <c r="K172" s="157">
        <f t="shared" si="155"/>
        <v>0</v>
      </c>
      <c r="L172" s="411">
        <f t="shared" si="155"/>
        <v>0</v>
      </c>
      <c r="M172" s="410">
        <f t="shared" si="155"/>
        <v>0</v>
      </c>
      <c r="N172" s="125">
        <f t="shared" si="155"/>
        <v>0</v>
      </c>
      <c r="O172" s="157">
        <f>SUM(O173,O183)</f>
        <v>0</v>
      </c>
      <c r="P172" s="411"/>
      <c r="Q172" s="311"/>
    </row>
    <row r="173" spans="1:17" ht="24" x14ac:dyDescent="0.25">
      <c r="A173" s="55">
        <v>3200</v>
      </c>
      <c r="B173" s="158" t="s">
        <v>182</v>
      </c>
      <c r="C173" s="347">
        <f t="shared" si="95"/>
        <v>13870</v>
      </c>
      <c r="D173" s="56">
        <f>SUM(D174,D178)</f>
        <v>13870</v>
      </c>
      <c r="E173" s="144">
        <f t="shared" ref="E173" si="156">SUM(E174,E178)</f>
        <v>0</v>
      </c>
      <c r="F173" s="424">
        <f>SUM(F174,F178)</f>
        <v>13870</v>
      </c>
      <c r="G173" s="412">
        <f t="shared" ref="G173:O173" si="157">SUM(G174,G178)</f>
        <v>0</v>
      </c>
      <c r="H173" s="57">
        <f t="shared" si="157"/>
        <v>0</v>
      </c>
      <c r="I173" s="144">
        <f t="shared" si="157"/>
        <v>0</v>
      </c>
      <c r="J173" s="56">
        <f t="shared" si="157"/>
        <v>0</v>
      </c>
      <c r="K173" s="144">
        <f t="shared" si="157"/>
        <v>0</v>
      </c>
      <c r="L173" s="424">
        <f t="shared" si="157"/>
        <v>0</v>
      </c>
      <c r="M173" s="412">
        <f t="shared" si="157"/>
        <v>0</v>
      </c>
      <c r="N173" s="57">
        <f t="shared" si="157"/>
        <v>0</v>
      </c>
      <c r="O173" s="159">
        <f t="shared" si="157"/>
        <v>0</v>
      </c>
      <c r="P173" s="413"/>
      <c r="Q173" s="311"/>
    </row>
    <row r="174" spans="1:17" ht="36" x14ac:dyDescent="0.25">
      <c r="A174" s="477">
        <v>3260</v>
      </c>
      <c r="B174" s="63" t="s">
        <v>183</v>
      </c>
      <c r="C174" s="353">
        <f t="shared" si="95"/>
        <v>13870</v>
      </c>
      <c r="D174" s="64">
        <f>SUM(D175:D177)</f>
        <v>13870</v>
      </c>
      <c r="E174" s="150">
        <f t="shared" ref="E174" si="158">SUM(E175:E177)</f>
        <v>0</v>
      </c>
      <c r="F174" s="427">
        <f>SUM(F175:F177)</f>
        <v>13870</v>
      </c>
      <c r="G174" s="426">
        <f t="shared" ref="G174:N174" si="159">SUM(G175:G177)</f>
        <v>0</v>
      </c>
      <c r="H174" s="132">
        <f t="shared" si="159"/>
        <v>0</v>
      </c>
      <c r="I174" s="150">
        <f t="shared" si="159"/>
        <v>0</v>
      </c>
      <c r="J174" s="64">
        <f t="shared" si="159"/>
        <v>0</v>
      </c>
      <c r="K174" s="150">
        <f t="shared" si="159"/>
        <v>0</v>
      </c>
      <c r="L174" s="427">
        <f t="shared" si="159"/>
        <v>0</v>
      </c>
      <c r="M174" s="426">
        <f t="shared" si="159"/>
        <v>0</v>
      </c>
      <c r="N174" s="132">
        <f t="shared" si="159"/>
        <v>0</v>
      </c>
      <c r="O174" s="150">
        <f>SUM(O175:O177)</f>
        <v>0</v>
      </c>
      <c r="P174" s="427"/>
      <c r="Q174" s="311"/>
    </row>
    <row r="175" spans="1:17" ht="24" hidden="1" x14ac:dyDescent="0.25">
      <c r="A175" s="43">
        <v>3261</v>
      </c>
      <c r="B175" s="69" t="s">
        <v>184</v>
      </c>
      <c r="C175" s="358">
        <f t="shared" si="95"/>
        <v>0</v>
      </c>
      <c r="D175" s="417">
        <v>0</v>
      </c>
      <c r="E175" s="72"/>
      <c r="F175" s="137">
        <f t="shared" ref="F175:F177" si="160">D175+E175</f>
        <v>0</v>
      </c>
      <c r="G175" s="418"/>
      <c r="H175" s="72"/>
      <c r="I175" s="136">
        <f t="shared" ref="I175:I177" si="161">G175+H175</f>
        <v>0</v>
      </c>
      <c r="J175" s="417"/>
      <c r="K175" s="72"/>
      <c r="L175" s="137">
        <f t="shared" ref="L175:L177" si="162">J175+K175</f>
        <v>0</v>
      </c>
      <c r="M175" s="418"/>
      <c r="N175" s="72"/>
      <c r="O175" s="136">
        <f t="shared" ref="O175:O177" si="163">M175+N175</f>
        <v>0</v>
      </c>
      <c r="P175" s="419"/>
    </row>
    <row r="176" spans="1:17" ht="36" x14ac:dyDescent="0.25">
      <c r="A176" s="43">
        <v>3262</v>
      </c>
      <c r="B176" s="69" t="s">
        <v>185</v>
      </c>
      <c r="C176" s="358">
        <f t="shared" si="95"/>
        <v>13870</v>
      </c>
      <c r="D176" s="417">
        <v>13870</v>
      </c>
      <c r="E176" s="136"/>
      <c r="F176" s="419">
        <f t="shared" si="160"/>
        <v>13870</v>
      </c>
      <c r="G176" s="418"/>
      <c r="H176" s="72"/>
      <c r="I176" s="136">
        <f t="shared" si="161"/>
        <v>0</v>
      </c>
      <c r="J176" s="417"/>
      <c r="K176" s="136"/>
      <c r="L176" s="419">
        <f t="shared" si="162"/>
        <v>0</v>
      </c>
      <c r="M176" s="418"/>
      <c r="N176" s="72"/>
      <c r="O176" s="136">
        <f t="shared" si="163"/>
        <v>0</v>
      </c>
      <c r="P176" s="419"/>
      <c r="Q176" s="311"/>
    </row>
    <row r="177" spans="1:16" ht="24" hidden="1" x14ac:dyDescent="0.25">
      <c r="A177" s="43">
        <v>3263</v>
      </c>
      <c r="B177" s="69" t="s">
        <v>186</v>
      </c>
      <c r="C177" s="358">
        <f t="shared" ref="C177:C240" si="164">SUM(F177,I177,L177,O177)</f>
        <v>0</v>
      </c>
      <c r="D177" s="417">
        <v>0</v>
      </c>
      <c r="E177" s="72"/>
      <c r="F177" s="137">
        <f t="shared" si="160"/>
        <v>0</v>
      </c>
      <c r="G177" s="418"/>
      <c r="H177" s="72"/>
      <c r="I177" s="136">
        <f t="shared" si="161"/>
        <v>0</v>
      </c>
      <c r="J177" s="417"/>
      <c r="K177" s="72"/>
      <c r="L177" s="137">
        <f t="shared" si="162"/>
        <v>0</v>
      </c>
      <c r="M177" s="418"/>
      <c r="N177" s="72"/>
      <c r="O177" s="136">
        <f t="shared" si="163"/>
        <v>0</v>
      </c>
      <c r="P177" s="419"/>
    </row>
    <row r="178" spans="1:16" ht="84" hidden="1" x14ac:dyDescent="0.25">
      <c r="A178" s="477">
        <v>3290</v>
      </c>
      <c r="B178" s="63" t="s">
        <v>187</v>
      </c>
      <c r="C178" s="432">
        <f t="shared" si="164"/>
        <v>0</v>
      </c>
      <c r="D178" s="64">
        <f>SUM(D179:D182)</f>
        <v>0</v>
      </c>
      <c r="E178" s="132">
        <f t="shared" ref="E178" si="165">SUM(E179:E182)</f>
        <v>0</v>
      </c>
      <c r="F178" s="146">
        <f>SUM(F179:F182)</f>
        <v>0</v>
      </c>
      <c r="G178" s="426">
        <f t="shared" ref="G178:O178" si="166">SUM(G179:G182)</f>
        <v>0</v>
      </c>
      <c r="H178" s="132">
        <f t="shared" si="166"/>
        <v>0</v>
      </c>
      <c r="I178" s="150">
        <f t="shared" si="166"/>
        <v>0</v>
      </c>
      <c r="J178" s="64">
        <f t="shared" si="166"/>
        <v>0</v>
      </c>
      <c r="K178" s="132">
        <f t="shared" si="166"/>
        <v>0</v>
      </c>
      <c r="L178" s="146">
        <f t="shared" si="166"/>
        <v>0</v>
      </c>
      <c r="M178" s="426">
        <f t="shared" si="166"/>
        <v>0</v>
      </c>
      <c r="N178" s="132">
        <f t="shared" si="166"/>
        <v>0</v>
      </c>
      <c r="O178" s="161">
        <f t="shared" si="166"/>
        <v>0</v>
      </c>
      <c r="P178" s="433"/>
    </row>
    <row r="179" spans="1:16" ht="72" hidden="1" x14ac:dyDescent="0.25">
      <c r="A179" s="43">
        <v>3291</v>
      </c>
      <c r="B179" s="69" t="s">
        <v>188</v>
      </c>
      <c r="C179" s="358">
        <f t="shared" si="164"/>
        <v>0</v>
      </c>
      <c r="D179" s="417">
        <v>0</v>
      </c>
      <c r="E179" s="72"/>
      <c r="F179" s="137">
        <f t="shared" ref="F179:F182" si="167">D179+E179</f>
        <v>0</v>
      </c>
      <c r="G179" s="418"/>
      <c r="H179" s="72"/>
      <c r="I179" s="136">
        <f t="shared" ref="I179:I182" si="168">G179+H179</f>
        <v>0</v>
      </c>
      <c r="J179" s="417"/>
      <c r="K179" s="72"/>
      <c r="L179" s="137">
        <f t="shared" ref="L179:L182" si="169">J179+K179</f>
        <v>0</v>
      </c>
      <c r="M179" s="418"/>
      <c r="N179" s="72"/>
      <c r="O179" s="136">
        <f t="shared" ref="O179:O182" si="170">M179+N179</f>
        <v>0</v>
      </c>
      <c r="P179" s="419"/>
    </row>
    <row r="180" spans="1:16" ht="72" hidden="1" x14ac:dyDescent="0.25">
      <c r="A180" s="43">
        <v>3292</v>
      </c>
      <c r="B180" s="69" t="s">
        <v>189</v>
      </c>
      <c r="C180" s="358">
        <f t="shared" si="164"/>
        <v>0</v>
      </c>
      <c r="D180" s="417">
        <v>0</v>
      </c>
      <c r="E180" s="72"/>
      <c r="F180" s="137">
        <f t="shared" si="167"/>
        <v>0</v>
      </c>
      <c r="G180" s="418"/>
      <c r="H180" s="72"/>
      <c r="I180" s="136">
        <f t="shared" si="168"/>
        <v>0</v>
      </c>
      <c r="J180" s="417"/>
      <c r="K180" s="72"/>
      <c r="L180" s="137">
        <f t="shared" si="169"/>
        <v>0</v>
      </c>
      <c r="M180" s="418"/>
      <c r="N180" s="72"/>
      <c r="O180" s="136">
        <f t="shared" si="170"/>
        <v>0</v>
      </c>
      <c r="P180" s="419"/>
    </row>
    <row r="181" spans="1:16" ht="72" hidden="1" x14ac:dyDescent="0.25">
      <c r="A181" s="43">
        <v>3293</v>
      </c>
      <c r="B181" s="69" t="s">
        <v>190</v>
      </c>
      <c r="C181" s="358">
        <f t="shared" si="164"/>
        <v>0</v>
      </c>
      <c r="D181" s="417">
        <v>0</v>
      </c>
      <c r="E181" s="72"/>
      <c r="F181" s="137">
        <f t="shared" si="167"/>
        <v>0</v>
      </c>
      <c r="G181" s="418"/>
      <c r="H181" s="72"/>
      <c r="I181" s="136">
        <f t="shared" si="168"/>
        <v>0</v>
      </c>
      <c r="J181" s="417"/>
      <c r="K181" s="72"/>
      <c r="L181" s="137">
        <f t="shared" si="169"/>
        <v>0</v>
      </c>
      <c r="M181" s="418"/>
      <c r="N181" s="72"/>
      <c r="O181" s="136">
        <f t="shared" si="170"/>
        <v>0</v>
      </c>
      <c r="P181" s="419"/>
    </row>
    <row r="182" spans="1:16" ht="60" hidden="1" x14ac:dyDescent="0.25">
      <c r="A182" s="163">
        <v>3294</v>
      </c>
      <c r="B182" s="69" t="s">
        <v>191</v>
      </c>
      <c r="C182" s="432">
        <f t="shared" si="164"/>
        <v>0</v>
      </c>
      <c r="D182" s="434">
        <v>0</v>
      </c>
      <c r="E182" s="164"/>
      <c r="F182" s="166">
        <f t="shared" si="167"/>
        <v>0</v>
      </c>
      <c r="G182" s="435"/>
      <c r="H182" s="164"/>
      <c r="I182" s="165">
        <f t="shared" si="168"/>
        <v>0</v>
      </c>
      <c r="J182" s="434"/>
      <c r="K182" s="164"/>
      <c r="L182" s="166">
        <f t="shared" si="169"/>
        <v>0</v>
      </c>
      <c r="M182" s="435"/>
      <c r="N182" s="164"/>
      <c r="O182" s="165">
        <f t="shared" si="170"/>
        <v>0</v>
      </c>
      <c r="P182" s="436"/>
    </row>
    <row r="183" spans="1:16" ht="48" hidden="1" x14ac:dyDescent="0.25">
      <c r="A183" s="84">
        <v>3300</v>
      </c>
      <c r="B183" s="158" t="s">
        <v>192</v>
      </c>
      <c r="C183" s="437">
        <f t="shared" si="164"/>
        <v>0</v>
      </c>
      <c r="D183" s="167">
        <f>SUM(D184:D185)</f>
        <v>0</v>
      </c>
      <c r="E183" s="168">
        <f t="shared" ref="E183" si="171">SUM(E184:E185)</f>
        <v>0</v>
      </c>
      <c r="F183" s="128">
        <f>SUM(F184:F185)</f>
        <v>0</v>
      </c>
      <c r="G183" s="438">
        <f t="shared" ref="G183:O183" si="172">SUM(G184:G185)</f>
        <v>0</v>
      </c>
      <c r="H183" s="168">
        <f t="shared" si="172"/>
        <v>0</v>
      </c>
      <c r="I183" s="159">
        <f t="shared" si="172"/>
        <v>0</v>
      </c>
      <c r="J183" s="167">
        <f t="shared" si="172"/>
        <v>0</v>
      </c>
      <c r="K183" s="168">
        <f t="shared" si="172"/>
        <v>0</v>
      </c>
      <c r="L183" s="128">
        <f t="shared" si="172"/>
        <v>0</v>
      </c>
      <c r="M183" s="438">
        <f t="shared" si="172"/>
        <v>0</v>
      </c>
      <c r="N183" s="168">
        <f t="shared" si="172"/>
        <v>0</v>
      </c>
      <c r="O183" s="159">
        <f t="shared" si="172"/>
        <v>0</v>
      </c>
      <c r="P183" s="413"/>
    </row>
    <row r="184" spans="1:16" ht="48" hidden="1" x14ac:dyDescent="0.25">
      <c r="A184" s="92">
        <v>3310</v>
      </c>
      <c r="B184" s="93" t="s">
        <v>193</v>
      </c>
      <c r="C184" s="390">
        <f t="shared" si="164"/>
        <v>0</v>
      </c>
      <c r="D184" s="391">
        <v>0</v>
      </c>
      <c r="E184" s="141"/>
      <c r="F184" s="143">
        <f t="shared" ref="F184:F185" si="173">D184+E184</f>
        <v>0</v>
      </c>
      <c r="G184" s="422"/>
      <c r="H184" s="141"/>
      <c r="I184" s="142">
        <f t="shared" ref="I184:I185" si="174">G184+H184</f>
        <v>0</v>
      </c>
      <c r="J184" s="391"/>
      <c r="K184" s="141"/>
      <c r="L184" s="143">
        <f t="shared" ref="L184:L185" si="175">J184+K184</f>
        <v>0</v>
      </c>
      <c r="M184" s="422"/>
      <c r="N184" s="141"/>
      <c r="O184" s="142">
        <f t="shared" ref="O184:O185" si="176">M184+N184</f>
        <v>0</v>
      </c>
      <c r="P184" s="423"/>
    </row>
    <row r="185" spans="1:16" ht="60" hidden="1" x14ac:dyDescent="0.25">
      <c r="A185" s="37">
        <v>3320</v>
      </c>
      <c r="B185" s="63" t="s">
        <v>194</v>
      </c>
      <c r="C185" s="353">
        <f t="shared" si="164"/>
        <v>0</v>
      </c>
      <c r="D185" s="377">
        <v>0</v>
      </c>
      <c r="E185" s="66"/>
      <c r="F185" s="134">
        <f t="shared" si="173"/>
        <v>0</v>
      </c>
      <c r="G185" s="376"/>
      <c r="H185" s="66"/>
      <c r="I185" s="133">
        <f t="shared" si="174"/>
        <v>0</v>
      </c>
      <c r="J185" s="377"/>
      <c r="K185" s="66"/>
      <c r="L185" s="134">
        <f t="shared" si="175"/>
        <v>0</v>
      </c>
      <c r="M185" s="376"/>
      <c r="N185" s="66"/>
      <c r="O185" s="133">
        <f t="shared" si="176"/>
        <v>0</v>
      </c>
      <c r="P185" s="416"/>
    </row>
    <row r="186" spans="1:16" hidden="1" x14ac:dyDescent="0.25">
      <c r="A186" s="169">
        <v>4000</v>
      </c>
      <c r="B186" s="123" t="s">
        <v>195</v>
      </c>
      <c r="C186" s="409">
        <f t="shared" si="164"/>
        <v>0</v>
      </c>
      <c r="D186" s="124">
        <f>SUM(D187,D190)</f>
        <v>0</v>
      </c>
      <c r="E186" s="125">
        <f t="shared" ref="E186" si="177">SUM(E187,E190)</f>
        <v>0</v>
      </c>
      <c r="F186" s="126">
        <f>SUM(F187,F190)</f>
        <v>0</v>
      </c>
      <c r="G186" s="410">
        <f t="shared" ref="G186:N186" si="178">SUM(G187,G190)</f>
        <v>0</v>
      </c>
      <c r="H186" s="125">
        <f t="shared" si="178"/>
        <v>0</v>
      </c>
      <c r="I186" s="157">
        <f t="shared" si="178"/>
        <v>0</v>
      </c>
      <c r="J186" s="124">
        <f t="shared" si="178"/>
        <v>0</v>
      </c>
      <c r="K186" s="125">
        <f t="shared" si="178"/>
        <v>0</v>
      </c>
      <c r="L186" s="126">
        <f t="shared" si="178"/>
        <v>0</v>
      </c>
      <c r="M186" s="410">
        <f t="shared" si="178"/>
        <v>0</v>
      </c>
      <c r="N186" s="125">
        <f t="shared" si="178"/>
        <v>0</v>
      </c>
      <c r="O186" s="157">
        <f>SUM(O187,O190)</f>
        <v>0</v>
      </c>
      <c r="P186" s="411"/>
    </row>
    <row r="187" spans="1:16" ht="24" hidden="1" x14ac:dyDescent="0.25">
      <c r="A187" s="170">
        <v>4200</v>
      </c>
      <c r="B187" s="127" t="s">
        <v>196</v>
      </c>
      <c r="C187" s="347">
        <f t="shared" si="164"/>
        <v>0</v>
      </c>
      <c r="D187" s="56">
        <f>SUM(D188,D189)</f>
        <v>0</v>
      </c>
      <c r="E187" s="57">
        <f t="shared" ref="E187" si="179">SUM(E188,E189)</f>
        <v>0</v>
      </c>
      <c r="F187" s="145">
        <f>SUM(F188,F189)</f>
        <v>0</v>
      </c>
      <c r="G187" s="412">
        <f t="shared" ref="G187:N187" si="180">SUM(G188,G189)</f>
        <v>0</v>
      </c>
      <c r="H187" s="57">
        <f t="shared" si="180"/>
        <v>0</v>
      </c>
      <c r="I187" s="144">
        <f t="shared" si="180"/>
        <v>0</v>
      </c>
      <c r="J187" s="56">
        <f t="shared" si="180"/>
        <v>0</v>
      </c>
      <c r="K187" s="57">
        <f t="shared" si="180"/>
        <v>0</v>
      </c>
      <c r="L187" s="145">
        <f t="shared" si="180"/>
        <v>0</v>
      </c>
      <c r="M187" s="412">
        <f t="shared" si="180"/>
        <v>0</v>
      </c>
      <c r="N187" s="57">
        <f t="shared" si="180"/>
        <v>0</v>
      </c>
      <c r="O187" s="144">
        <f>SUM(O188,O189)</f>
        <v>0</v>
      </c>
      <c r="P187" s="424"/>
    </row>
    <row r="188" spans="1:16" ht="36" hidden="1" x14ac:dyDescent="0.25">
      <c r="A188" s="477">
        <v>4240</v>
      </c>
      <c r="B188" s="63" t="s">
        <v>197</v>
      </c>
      <c r="C188" s="353">
        <f t="shared" si="164"/>
        <v>0</v>
      </c>
      <c r="D188" s="377">
        <v>0</v>
      </c>
      <c r="E188" s="66"/>
      <c r="F188" s="134">
        <f t="shared" ref="F188:F189" si="181">D188+E188</f>
        <v>0</v>
      </c>
      <c r="G188" s="376"/>
      <c r="H188" s="66"/>
      <c r="I188" s="133">
        <f t="shared" ref="I188:I189" si="182">G188+H188</f>
        <v>0</v>
      </c>
      <c r="J188" s="377"/>
      <c r="K188" s="66"/>
      <c r="L188" s="134">
        <f t="shared" ref="L188:L189" si="183">J188+K188</f>
        <v>0</v>
      </c>
      <c r="M188" s="376"/>
      <c r="N188" s="66"/>
      <c r="O188" s="133">
        <f t="shared" ref="O188:O189" si="184">M188+N188</f>
        <v>0</v>
      </c>
      <c r="P188" s="416"/>
    </row>
    <row r="189" spans="1:16" ht="24" hidden="1" x14ac:dyDescent="0.25">
      <c r="A189" s="138">
        <v>4250</v>
      </c>
      <c r="B189" s="69" t="s">
        <v>198</v>
      </c>
      <c r="C189" s="358">
        <f t="shared" si="164"/>
        <v>0</v>
      </c>
      <c r="D189" s="417">
        <v>0</v>
      </c>
      <c r="E189" s="72"/>
      <c r="F189" s="137">
        <f t="shared" si="181"/>
        <v>0</v>
      </c>
      <c r="G189" s="418"/>
      <c r="H189" s="72"/>
      <c r="I189" s="136">
        <f t="shared" si="182"/>
        <v>0</v>
      </c>
      <c r="J189" s="417"/>
      <c r="K189" s="72"/>
      <c r="L189" s="137">
        <f t="shared" si="183"/>
        <v>0</v>
      </c>
      <c r="M189" s="418"/>
      <c r="N189" s="72"/>
      <c r="O189" s="136">
        <f t="shared" si="184"/>
        <v>0</v>
      </c>
      <c r="P189" s="419"/>
    </row>
    <row r="190" spans="1:16" hidden="1" x14ac:dyDescent="0.25">
      <c r="A190" s="55">
        <v>4300</v>
      </c>
      <c r="B190" s="127" t="s">
        <v>199</v>
      </c>
      <c r="C190" s="347">
        <f t="shared" si="164"/>
        <v>0</v>
      </c>
      <c r="D190" s="56">
        <f>SUM(D191)</f>
        <v>0</v>
      </c>
      <c r="E190" s="57">
        <f t="shared" ref="E190" si="185">SUM(E191)</f>
        <v>0</v>
      </c>
      <c r="F190" s="145">
        <f>SUM(F191)</f>
        <v>0</v>
      </c>
      <c r="G190" s="412">
        <f t="shared" ref="G190:N190" si="186">SUM(G191)</f>
        <v>0</v>
      </c>
      <c r="H190" s="57">
        <f t="shared" si="186"/>
        <v>0</v>
      </c>
      <c r="I190" s="144">
        <f t="shared" si="186"/>
        <v>0</v>
      </c>
      <c r="J190" s="56">
        <f t="shared" si="186"/>
        <v>0</v>
      </c>
      <c r="K190" s="57">
        <f t="shared" si="186"/>
        <v>0</v>
      </c>
      <c r="L190" s="145">
        <f t="shared" si="186"/>
        <v>0</v>
      </c>
      <c r="M190" s="412">
        <f t="shared" si="186"/>
        <v>0</v>
      </c>
      <c r="N190" s="57">
        <f t="shared" si="186"/>
        <v>0</v>
      </c>
      <c r="O190" s="144">
        <f>SUM(O191)</f>
        <v>0</v>
      </c>
      <c r="P190" s="424"/>
    </row>
    <row r="191" spans="1:16" ht="24" hidden="1" x14ac:dyDescent="0.25">
      <c r="A191" s="477">
        <v>4310</v>
      </c>
      <c r="B191" s="63" t="s">
        <v>200</v>
      </c>
      <c r="C191" s="353">
        <f t="shared" si="164"/>
        <v>0</v>
      </c>
      <c r="D191" s="64">
        <f>SUM(D192:D192)</f>
        <v>0</v>
      </c>
      <c r="E191" s="132">
        <f t="shared" ref="E191" si="187">SUM(E192:E192)</f>
        <v>0</v>
      </c>
      <c r="F191" s="146">
        <f>SUM(F192:F192)</f>
        <v>0</v>
      </c>
      <c r="G191" s="426">
        <f t="shared" ref="G191:N191" si="188">SUM(G192:G192)</f>
        <v>0</v>
      </c>
      <c r="H191" s="132">
        <f t="shared" si="188"/>
        <v>0</v>
      </c>
      <c r="I191" s="150">
        <f t="shared" si="188"/>
        <v>0</v>
      </c>
      <c r="J191" s="64">
        <f t="shared" si="188"/>
        <v>0</v>
      </c>
      <c r="K191" s="132">
        <f t="shared" si="188"/>
        <v>0</v>
      </c>
      <c r="L191" s="146">
        <f t="shared" si="188"/>
        <v>0</v>
      </c>
      <c r="M191" s="426">
        <f t="shared" si="188"/>
        <v>0</v>
      </c>
      <c r="N191" s="132">
        <f t="shared" si="188"/>
        <v>0</v>
      </c>
      <c r="O191" s="150">
        <f>SUM(O192:O192)</f>
        <v>0</v>
      </c>
      <c r="P191" s="427"/>
    </row>
    <row r="192" spans="1:16" ht="36" hidden="1" x14ac:dyDescent="0.25">
      <c r="A192" s="43">
        <v>4311</v>
      </c>
      <c r="B192" s="69" t="s">
        <v>201</v>
      </c>
      <c r="C192" s="358">
        <f t="shared" si="164"/>
        <v>0</v>
      </c>
      <c r="D192" s="417">
        <v>0</v>
      </c>
      <c r="E192" s="72"/>
      <c r="F192" s="137">
        <f>D192+E192</f>
        <v>0</v>
      </c>
      <c r="G192" s="418"/>
      <c r="H192" s="72"/>
      <c r="I192" s="136">
        <f>G192+H192</f>
        <v>0</v>
      </c>
      <c r="J192" s="417"/>
      <c r="K192" s="72"/>
      <c r="L192" s="137">
        <f>J192+K192</f>
        <v>0</v>
      </c>
      <c r="M192" s="418"/>
      <c r="N192" s="72"/>
      <c r="O192" s="136">
        <f>M192+N192</f>
        <v>0</v>
      </c>
      <c r="P192" s="419"/>
    </row>
    <row r="193" spans="1:17" s="25" customFormat="1" ht="24" x14ac:dyDescent="0.25">
      <c r="A193" s="171"/>
      <c r="B193" s="20" t="s">
        <v>202</v>
      </c>
      <c r="C193" s="405">
        <f t="shared" si="164"/>
        <v>181683</v>
      </c>
      <c r="D193" s="120">
        <f>SUM(D194,D229,D268)</f>
        <v>181683</v>
      </c>
      <c r="E193" s="407">
        <f t="shared" ref="E193" si="189">SUM(E194,E229,E268)</f>
        <v>0</v>
      </c>
      <c r="F193" s="408">
        <f>SUM(F194,F229,F268)</f>
        <v>181683</v>
      </c>
      <c r="G193" s="406">
        <f t="shared" ref="G193:N193" si="190">SUM(G194,G229,G268)</f>
        <v>0</v>
      </c>
      <c r="H193" s="121">
        <f t="shared" si="190"/>
        <v>0</v>
      </c>
      <c r="I193" s="407">
        <f t="shared" si="190"/>
        <v>0</v>
      </c>
      <c r="J193" s="120">
        <f t="shared" si="190"/>
        <v>0</v>
      </c>
      <c r="K193" s="407">
        <f t="shared" si="190"/>
        <v>0</v>
      </c>
      <c r="L193" s="408">
        <f t="shared" si="190"/>
        <v>0</v>
      </c>
      <c r="M193" s="406">
        <f t="shared" si="190"/>
        <v>0</v>
      </c>
      <c r="N193" s="121">
        <f t="shared" si="190"/>
        <v>0</v>
      </c>
      <c r="O193" s="172">
        <f>SUM(O194,O229,O268)</f>
        <v>0</v>
      </c>
      <c r="P193" s="439"/>
      <c r="Q193" s="314"/>
    </row>
    <row r="194" spans="1:17" x14ac:dyDescent="0.25">
      <c r="A194" s="123">
        <v>5000</v>
      </c>
      <c r="B194" s="123" t="s">
        <v>203</v>
      </c>
      <c r="C194" s="409">
        <f t="shared" si="164"/>
        <v>181683</v>
      </c>
      <c r="D194" s="124">
        <f>D195+D203</f>
        <v>181683</v>
      </c>
      <c r="E194" s="157">
        <f t="shared" ref="E194" si="191">E195+E203</f>
        <v>0</v>
      </c>
      <c r="F194" s="411">
        <f>F195+F203</f>
        <v>181683</v>
      </c>
      <c r="G194" s="410">
        <f t="shared" ref="G194:N194" si="192">G195+G203</f>
        <v>0</v>
      </c>
      <c r="H194" s="125">
        <f t="shared" si="192"/>
        <v>0</v>
      </c>
      <c r="I194" s="157">
        <f t="shared" si="192"/>
        <v>0</v>
      </c>
      <c r="J194" s="124">
        <f t="shared" si="192"/>
        <v>0</v>
      </c>
      <c r="K194" s="157">
        <f t="shared" si="192"/>
        <v>0</v>
      </c>
      <c r="L194" s="411">
        <f t="shared" si="192"/>
        <v>0</v>
      </c>
      <c r="M194" s="410">
        <f t="shared" si="192"/>
        <v>0</v>
      </c>
      <c r="N194" s="125">
        <f t="shared" si="192"/>
        <v>0</v>
      </c>
      <c r="O194" s="157">
        <f>O195+O203</f>
        <v>0</v>
      </c>
      <c r="P194" s="411"/>
      <c r="Q194" s="311"/>
    </row>
    <row r="195" spans="1:17" x14ac:dyDescent="0.25">
      <c r="A195" s="55">
        <v>5100</v>
      </c>
      <c r="B195" s="127" t="s">
        <v>204</v>
      </c>
      <c r="C195" s="347">
        <f t="shared" si="164"/>
        <v>12005</v>
      </c>
      <c r="D195" s="56">
        <f>D196+D197+D200+D201+D202</f>
        <v>12005</v>
      </c>
      <c r="E195" s="144">
        <f t="shared" ref="E195" si="193">E196+E197+E200+E201+E202</f>
        <v>0</v>
      </c>
      <c r="F195" s="424">
        <f>F196+F197+F200+F201+F202</f>
        <v>12005</v>
      </c>
      <c r="G195" s="412">
        <f t="shared" ref="G195:N195" si="194">G196+G197+G200+G201+G202</f>
        <v>0</v>
      </c>
      <c r="H195" s="57">
        <f t="shared" si="194"/>
        <v>0</v>
      </c>
      <c r="I195" s="144">
        <f t="shared" si="194"/>
        <v>0</v>
      </c>
      <c r="J195" s="56">
        <f t="shared" si="194"/>
        <v>0</v>
      </c>
      <c r="K195" s="144">
        <f t="shared" si="194"/>
        <v>0</v>
      </c>
      <c r="L195" s="424">
        <f t="shared" si="194"/>
        <v>0</v>
      </c>
      <c r="M195" s="412">
        <f t="shared" si="194"/>
        <v>0</v>
      </c>
      <c r="N195" s="57">
        <f t="shared" si="194"/>
        <v>0</v>
      </c>
      <c r="O195" s="144">
        <f>O196+O197+O200+O201+O202</f>
        <v>0</v>
      </c>
      <c r="P195" s="424"/>
      <c r="Q195" s="311"/>
    </row>
    <row r="196" spans="1:17" x14ac:dyDescent="0.25">
      <c r="A196" s="477">
        <v>5110</v>
      </c>
      <c r="B196" s="63" t="s">
        <v>205</v>
      </c>
      <c r="C196" s="353">
        <f t="shared" si="164"/>
        <v>12005</v>
      </c>
      <c r="D196" s="377">
        <v>12005</v>
      </c>
      <c r="E196" s="133"/>
      <c r="F196" s="416">
        <f>D196+E196</f>
        <v>12005</v>
      </c>
      <c r="G196" s="376"/>
      <c r="H196" s="66"/>
      <c r="I196" s="133">
        <f>G196+H196</f>
        <v>0</v>
      </c>
      <c r="J196" s="377"/>
      <c r="K196" s="133"/>
      <c r="L196" s="416">
        <f>J196+K196</f>
        <v>0</v>
      </c>
      <c r="M196" s="376"/>
      <c r="N196" s="66"/>
      <c r="O196" s="133">
        <f>M196+N196</f>
        <v>0</v>
      </c>
      <c r="P196" s="416"/>
      <c r="Q196" s="311"/>
    </row>
    <row r="197" spans="1:17" ht="24" hidden="1" x14ac:dyDescent="0.25">
      <c r="A197" s="138">
        <v>5120</v>
      </c>
      <c r="B197" s="69" t="s">
        <v>206</v>
      </c>
      <c r="C197" s="358">
        <f t="shared" si="164"/>
        <v>0</v>
      </c>
      <c r="D197" s="70">
        <f>D198+D199</f>
        <v>0</v>
      </c>
      <c r="E197" s="135">
        <f t="shared" ref="E197" si="195">E198+E199</f>
        <v>0</v>
      </c>
      <c r="F197" s="140">
        <f>F198+F199</f>
        <v>0</v>
      </c>
      <c r="G197" s="420">
        <f t="shared" ref="G197:O197" si="196">G198+G199</f>
        <v>0</v>
      </c>
      <c r="H197" s="135">
        <f t="shared" si="196"/>
        <v>0</v>
      </c>
      <c r="I197" s="139">
        <f t="shared" si="196"/>
        <v>0</v>
      </c>
      <c r="J197" s="70">
        <f t="shared" si="196"/>
        <v>0</v>
      </c>
      <c r="K197" s="135">
        <f t="shared" si="196"/>
        <v>0</v>
      </c>
      <c r="L197" s="140">
        <f t="shared" si="196"/>
        <v>0</v>
      </c>
      <c r="M197" s="420">
        <f t="shared" si="196"/>
        <v>0</v>
      </c>
      <c r="N197" s="135">
        <f t="shared" si="196"/>
        <v>0</v>
      </c>
      <c r="O197" s="139">
        <f t="shared" si="196"/>
        <v>0</v>
      </c>
      <c r="P197" s="421"/>
    </row>
    <row r="198" spans="1:17" hidden="1" x14ac:dyDescent="0.25">
      <c r="A198" s="43">
        <v>5121</v>
      </c>
      <c r="B198" s="69" t="s">
        <v>207</v>
      </c>
      <c r="C198" s="358">
        <f t="shared" si="164"/>
        <v>0</v>
      </c>
      <c r="D198" s="417">
        <v>0</v>
      </c>
      <c r="E198" s="72"/>
      <c r="F198" s="137">
        <f t="shared" ref="F198:F202" si="197">D198+E198</f>
        <v>0</v>
      </c>
      <c r="G198" s="418"/>
      <c r="H198" s="72"/>
      <c r="I198" s="136">
        <f t="shared" ref="I198:I202" si="198">G198+H198</f>
        <v>0</v>
      </c>
      <c r="J198" s="417"/>
      <c r="K198" s="72"/>
      <c r="L198" s="137">
        <f t="shared" ref="L198:L202" si="199">J198+K198</f>
        <v>0</v>
      </c>
      <c r="M198" s="418"/>
      <c r="N198" s="72"/>
      <c r="O198" s="136">
        <f t="shared" ref="O198:O202" si="200">M198+N198</f>
        <v>0</v>
      </c>
      <c r="P198" s="419"/>
    </row>
    <row r="199" spans="1:17" ht="24" hidden="1" x14ac:dyDescent="0.25">
      <c r="A199" s="43">
        <v>5129</v>
      </c>
      <c r="B199" s="69" t="s">
        <v>208</v>
      </c>
      <c r="C199" s="358">
        <f t="shared" si="164"/>
        <v>0</v>
      </c>
      <c r="D199" s="417">
        <v>0</v>
      </c>
      <c r="E199" s="72"/>
      <c r="F199" s="137">
        <f t="shared" si="197"/>
        <v>0</v>
      </c>
      <c r="G199" s="418"/>
      <c r="H199" s="72"/>
      <c r="I199" s="136">
        <f t="shared" si="198"/>
        <v>0</v>
      </c>
      <c r="J199" s="417"/>
      <c r="K199" s="72"/>
      <c r="L199" s="137">
        <f t="shared" si="199"/>
        <v>0</v>
      </c>
      <c r="M199" s="418"/>
      <c r="N199" s="72"/>
      <c r="O199" s="136">
        <f t="shared" si="200"/>
        <v>0</v>
      </c>
      <c r="P199" s="419"/>
    </row>
    <row r="200" spans="1:17" hidden="1" x14ac:dyDescent="0.25">
      <c r="A200" s="138">
        <v>5130</v>
      </c>
      <c r="B200" s="69" t="s">
        <v>209</v>
      </c>
      <c r="C200" s="358">
        <f t="shared" si="164"/>
        <v>0</v>
      </c>
      <c r="D200" s="417">
        <v>0</v>
      </c>
      <c r="E200" s="72"/>
      <c r="F200" s="137">
        <f t="shared" si="197"/>
        <v>0</v>
      </c>
      <c r="G200" s="418"/>
      <c r="H200" s="72"/>
      <c r="I200" s="136">
        <f t="shared" si="198"/>
        <v>0</v>
      </c>
      <c r="J200" s="417"/>
      <c r="K200" s="72"/>
      <c r="L200" s="137">
        <f t="shared" si="199"/>
        <v>0</v>
      </c>
      <c r="M200" s="418"/>
      <c r="N200" s="72"/>
      <c r="O200" s="136">
        <f t="shared" si="200"/>
        <v>0</v>
      </c>
      <c r="P200" s="419"/>
    </row>
    <row r="201" spans="1:17" hidden="1" x14ac:dyDescent="0.25">
      <c r="A201" s="138">
        <v>5140</v>
      </c>
      <c r="B201" s="69" t="s">
        <v>210</v>
      </c>
      <c r="C201" s="358">
        <f t="shared" si="164"/>
        <v>0</v>
      </c>
      <c r="D201" s="417">
        <v>0</v>
      </c>
      <c r="E201" s="72"/>
      <c r="F201" s="137">
        <f t="shared" si="197"/>
        <v>0</v>
      </c>
      <c r="G201" s="418"/>
      <c r="H201" s="72"/>
      <c r="I201" s="136">
        <f t="shared" si="198"/>
        <v>0</v>
      </c>
      <c r="J201" s="417"/>
      <c r="K201" s="72"/>
      <c r="L201" s="137">
        <f t="shared" si="199"/>
        <v>0</v>
      </c>
      <c r="M201" s="418"/>
      <c r="N201" s="72"/>
      <c r="O201" s="136">
        <f t="shared" si="200"/>
        <v>0</v>
      </c>
      <c r="P201" s="419"/>
    </row>
    <row r="202" spans="1:17" ht="24" hidden="1" x14ac:dyDescent="0.25">
      <c r="A202" s="138">
        <v>5170</v>
      </c>
      <c r="B202" s="69" t="s">
        <v>211</v>
      </c>
      <c r="C202" s="358">
        <f t="shared" si="164"/>
        <v>0</v>
      </c>
      <c r="D202" s="417">
        <v>0</v>
      </c>
      <c r="E202" s="72"/>
      <c r="F202" s="137">
        <f t="shared" si="197"/>
        <v>0</v>
      </c>
      <c r="G202" s="418"/>
      <c r="H202" s="72"/>
      <c r="I202" s="136">
        <f t="shared" si="198"/>
        <v>0</v>
      </c>
      <c r="J202" s="417"/>
      <c r="K202" s="72"/>
      <c r="L202" s="137">
        <f t="shared" si="199"/>
        <v>0</v>
      </c>
      <c r="M202" s="418"/>
      <c r="N202" s="72"/>
      <c r="O202" s="136">
        <f t="shared" si="200"/>
        <v>0</v>
      </c>
      <c r="P202" s="419"/>
    </row>
    <row r="203" spans="1:17" x14ac:dyDescent="0.25">
      <c r="A203" s="55">
        <v>5200</v>
      </c>
      <c r="B203" s="127" t="s">
        <v>212</v>
      </c>
      <c r="C203" s="347">
        <f t="shared" si="164"/>
        <v>169678</v>
      </c>
      <c r="D203" s="56">
        <f>D204+D214+D215+D224+D225+D226+D228</f>
        <v>169678</v>
      </c>
      <c r="E203" s="144">
        <f t="shared" ref="E203" si="201">E204+E214+E215+E224+E225+E226+E228</f>
        <v>0</v>
      </c>
      <c r="F203" s="424">
        <f>F204+F214+F215+F224+F225+F226+F228</f>
        <v>169678</v>
      </c>
      <c r="G203" s="412">
        <f t="shared" ref="G203:O203" si="202">G204+G214+G215+G224+G225+G226+G228</f>
        <v>0</v>
      </c>
      <c r="H203" s="57">
        <f t="shared" si="202"/>
        <v>0</v>
      </c>
      <c r="I203" s="144">
        <f t="shared" si="202"/>
        <v>0</v>
      </c>
      <c r="J203" s="56">
        <f t="shared" si="202"/>
        <v>0</v>
      </c>
      <c r="K203" s="144">
        <f t="shared" si="202"/>
        <v>0</v>
      </c>
      <c r="L203" s="424">
        <f t="shared" si="202"/>
        <v>0</v>
      </c>
      <c r="M203" s="412">
        <f t="shared" si="202"/>
        <v>0</v>
      </c>
      <c r="N203" s="57">
        <f t="shared" si="202"/>
        <v>0</v>
      </c>
      <c r="O203" s="144">
        <f t="shared" si="202"/>
        <v>0</v>
      </c>
      <c r="P203" s="424"/>
      <c r="Q203" s="311"/>
    </row>
    <row r="204" spans="1:17" hidden="1" x14ac:dyDescent="0.25">
      <c r="A204" s="129">
        <v>5210</v>
      </c>
      <c r="B204" s="93" t="s">
        <v>213</v>
      </c>
      <c r="C204" s="390">
        <f t="shared" si="164"/>
        <v>0</v>
      </c>
      <c r="D204" s="99">
        <f>SUM(D205:D213)</f>
        <v>0</v>
      </c>
      <c r="E204" s="100">
        <f>SUM(E205:E213)</f>
        <v>0</v>
      </c>
      <c r="F204" s="131">
        <f t="shared" ref="F204:N204" si="203">SUM(F205:F213)</f>
        <v>0</v>
      </c>
      <c r="G204" s="414">
        <f t="shared" si="203"/>
        <v>0</v>
      </c>
      <c r="H204" s="100">
        <f t="shared" si="203"/>
        <v>0</v>
      </c>
      <c r="I204" s="130">
        <f t="shared" si="203"/>
        <v>0</v>
      </c>
      <c r="J204" s="99">
        <f t="shared" si="203"/>
        <v>0</v>
      </c>
      <c r="K204" s="100">
        <f t="shared" si="203"/>
        <v>0</v>
      </c>
      <c r="L204" s="131">
        <f t="shared" si="203"/>
        <v>0</v>
      </c>
      <c r="M204" s="414">
        <f t="shared" si="203"/>
        <v>0</v>
      </c>
      <c r="N204" s="100">
        <f t="shared" si="203"/>
        <v>0</v>
      </c>
      <c r="O204" s="130">
        <f>SUM(O205:O213)</f>
        <v>0</v>
      </c>
      <c r="P204" s="415"/>
    </row>
    <row r="205" spans="1:17" hidden="1" x14ac:dyDescent="0.25">
      <c r="A205" s="37">
        <v>5211</v>
      </c>
      <c r="B205" s="63" t="s">
        <v>214</v>
      </c>
      <c r="C205" s="353">
        <f t="shared" si="164"/>
        <v>0</v>
      </c>
      <c r="D205" s="377">
        <v>0</v>
      </c>
      <c r="E205" s="66"/>
      <c r="F205" s="134">
        <f t="shared" ref="F205:F214" si="204">D205+E205</f>
        <v>0</v>
      </c>
      <c r="G205" s="376"/>
      <c r="H205" s="66"/>
      <c r="I205" s="133">
        <f t="shared" ref="I205:I214" si="205">G205+H205</f>
        <v>0</v>
      </c>
      <c r="J205" s="377"/>
      <c r="K205" s="66"/>
      <c r="L205" s="134">
        <f t="shared" ref="L205:L214" si="206">J205+K205</f>
        <v>0</v>
      </c>
      <c r="M205" s="376"/>
      <c r="N205" s="66"/>
      <c r="O205" s="133">
        <f t="shared" ref="O205:O214" si="207">M205+N205</f>
        <v>0</v>
      </c>
      <c r="P205" s="416"/>
    </row>
    <row r="206" spans="1:17" hidden="1" x14ac:dyDescent="0.25">
      <c r="A206" s="43">
        <v>5212</v>
      </c>
      <c r="B206" s="69" t="s">
        <v>215</v>
      </c>
      <c r="C206" s="358">
        <f t="shared" si="164"/>
        <v>0</v>
      </c>
      <c r="D206" s="417">
        <v>0</v>
      </c>
      <c r="E206" s="72"/>
      <c r="F206" s="137">
        <f t="shared" si="204"/>
        <v>0</v>
      </c>
      <c r="G206" s="418"/>
      <c r="H206" s="72"/>
      <c r="I206" s="136">
        <f t="shared" si="205"/>
        <v>0</v>
      </c>
      <c r="J206" s="417"/>
      <c r="K206" s="72"/>
      <c r="L206" s="137">
        <f t="shared" si="206"/>
        <v>0</v>
      </c>
      <c r="M206" s="418"/>
      <c r="N206" s="72"/>
      <c r="O206" s="136">
        <f t="shared" si="207"/>
        <v>0</v>
      </c>
      <c r="P206" s="419"/>
    </row>
    <row r="207" spans="1:17" hidden="1" x14ac:dyDescent="0.25">
      <c r="A207" s="43">
        <v>5213</v>
      </c>
      <c r="B207" s="69" t="s">
        <v>216</v>
      </c>
      <c r="C207" s="358">
        <f t="shared" si="164"/>
        <v>0</v>
      </c>
      <c r="D207" s="417">
        <v>0</v>
      </c>
      <c r="E207" s="72"/>
      <c r="F207" s="137">
        <f t="shared" si="204"/>
        <v>0</v>
      </c>
      <c r="G207" s="418"/>
      <c r="H207" s="72"/>
      <c r="I207" s="136">
        <f t="shared" si="205"/>
        <v>0</v>
      </c>
      <c r="J207" s="417"/>
      <c r="K207" s="72"/>
      <c r="L207" s="137">
        <f t="shared" si="206"/>
        <v>0</v>
      </c>
      <c r="M207" s="418"/>
      <c r="N207" s="72"/>
      <c r="O207" s="136">
        <f t="shared" si="207"/>
        <v>0</v>
      </c>
      <c r="P207" s="419"/>
    </row>
    <row r="208" spans="1:17" hidden="1" x14ac:dyDescent="0.25">
      <c r="A208" s="43">
        <v>5214</v>
      </c>
      <c r="B208" s="69" t="s">
        <v>217</v>
      </c>
      <c r="C208" s="358">
        <f t="shared" si="164"/>
        <v>0</v>
      </c>
      <c r="D208" s="417">
        <v>0</v>
      </c>
      <c r="E208" s="72"/>
      <c r="F208" s="137">
        <f t="shared" si="204"/>
        <v>0</v>
      </c>
      <c r="G208" s="418"/>
      <c r="H208" s="72"/>
      <c r="I208" s="136">
        <f t="shared" si="205"/>
        <v>0</v>
      </c>
      <c r="J208" s="417"/>
      <c r="K208" s="72"/>
      <c r="L208" s="137">
        <f t="shared" si="206"/>
        <v>0</v>
      </c>
      <c r="M208" s="418"/>
      <c r="N208" s="72"/>
      <c r="O208" s="136">
        <f t="shared" si="207"/>
        <v>0</v>
      </c>
      <c r="P208" s="419"/>
    </row>
    <row r="209" spans="1:17" hidden="1" x14ac:dyDescent="0.25">
      <c r="A209" s="43">
        <v>5215</v>
      </c>
      <c r="B209" s="69" t="s">
        <v>218</v>
      </c>
      <c r="C209" s="358">
        <f t="shared" si="164"/>
        <v>0</v>
      </c>
      <c r="D209" s="417">
        <v>0</v>
      </c>
      <c r="E209" s="72"/>
      <c r="F209" s="137">
        <f t="shared" si="204"/>
        <v>0</v>
      </c>
      <c r="G209" s="418"/>
      <c r="H209" s="72"/>
      <c r="I209" s="136">
        <f t="shared" si="205"/>
        <v>0</v>
      </c>
      <c r="J209" s="417"/>
      <c r="K209" s="72"/>
      <c r="L209" s="137">
        <f t="shared" si="206"/>
        <v>0</v>
      </c>
      <c r="M209" s="418"/>
      <c r="N209" s="72"/>
      <c r="O209" s="136">
        <f t="shared" si="207"/>
        <v>0</v>
      </c>
      <c r="P209" s="419"/>
    </row>
    <row r="210" spans="1:17" ht="24" hidden="1" x14ac:dyDescent="0.25">
      <c r="A210" s="43">
        <v>5216</v>
      </c>
      <c r="B210" s="69" t="s">
        <v>219</v>
      </c>
      <c r="C210" s="358">
        <f t="shared" si="164"/>
        <v>0</v>
      </c>
      <c r="D210" s="417">
        <v>0</v>
      </c>
      <c r="E210" s="72"/>
      <c r="F210" s="137">
        <f t="shared" si="204"/>
        <v>0</v>
      </c>
      <c r="G210" s="418"/>
      <c r="H210" s="72"/>
      <c r="I210" s="136">
        <f t="shared" si="205"/>
        <v>0</v>
      </c>
      <c r="J210" s="417"/>
      <c r="K210" s="72"/>
      <c r="L210" s="137">
        <f t="shared" si="206"/>
        <v>0</v>
      </c>
      <c r="M210" s="418"/>
      <c r="N210" s="72"/>
      <c r="O210" s="136">
        <f t="shared" si="207"/>
        <v>0</v>
      </c>
      <c r="P210" s="419"/>
    </row>
    <row r="211" spans="1:17" hidden="1" x14ac:dyDescent="0.25">
      <c r="A211" s="43">
        <v>5217</v>
      </c>
      <c r="B211" s="69" t="s">
        <v>220</v>
      </c>
      <c r="C211" s="358">
        <f t="shared" si="164"/>
        <v>0</v>
      </c>
      <c r="D211" s="417">
        <v>0</v>
      </c>
      <c r="E211" s="72"/>
      <c r="F211" s="137">
        <f t="shared" si="204"/>
        <v>0</v>
      </c>
      <c r="G211" s="418"/>
      <c r="H211" s="72"/>
      <c r="I211" s="136">
        <f t="shared" si="205"/>
        <v>0</v>
      </c>
      <c r="J211" s="417"/>
      <c r="K211" s="72"/>
      <c r="L211" s="137">
        <f t="shared" si="206"/>
        <v>0</v>
      </c>
      <c r="M211" s="418"/>
      <c r="N211" s="72"/>
      <c r="O211" s="136">
        <f t="shared" si="207"/>
        <v>0</v>
      </c>
      <c r="P211" s="419"/>
    </row>
    <row r="212" spans="1:17" hidden="1" x14ac:dyDescent="0.25">
      <c r="A212" s="43">
        <v>5218</v>
      </c>
      <c r="B212" s="69" t="s">
        <v>221</v>
      </c>
      <c r="C212" s="358">
        <f t="shared" si="164"/>
        <v>0</v>
      </c>
      <c r="D212" s="417">
        <v>0</v>
      </c>
      <c r="E212" s="72"/>
      <c r="F212" s="137">
        <f t="shared" si="204"/>
        <v>0</v>
      </c>
      <c r="G212" s="418"/>
      <c r="H212" s="72"/>
      <c r="I212" s="136">
        <f t="shared" si="205"/>
        <v>0</v>
      </c>
      <c r="J212" s="417"/>
      <c r="K212" s="72"/>
      <c r="L212" s="137">
        <f t="shared" si="206"/>
        <v>0</v>
      </c>
      <c r="M212" s="418"/>
      <c r="N212" s="72"/>
      <c r="O212" s="136">
        <f t="shared" si="207"/>
        <v>0</v>
      </c>
      <c r="P212" s="419"/>
    </row>
    <row r="213" spans="1:17" hidden="1" x14ac:dyDescent="0.25">
      <c r="A213" s="43">
        <v>5219</v>
      </c>
      <c r="B213" s="69" t="s">
        <v>222</v>
      </c>
      <c r="C213" s="358">
        <f t="shared" si="164"/>
        <v>0</v>
      </c>
      <c r="D213" s="417">
        <v>0</v>
      </c>
      <c r="E213" s="72"/>
      <c r="F213" s="137">
        <f t="shared" si="204"/>
        <v>0</v>
      </c>
      <c r="G213" s="418"/>
      <c r="H213" s="72"/>
      <c r="I213" s="136">
        <f t="shared" si="205"/>
        <v>0</v>
      </c>
      <c r="J213" s="417"/>
      <c r="K213" s="72"/>
      <c r="L213" s="137">
        <f t="shared" si="206"/>
        <v>0</v>
      </c>
      <c r="M213" s="418"/>
      <c r="N213" s="72"/>
      <c r="O213" s="136">
        <f t="shared" si="207"/>
        <v>0</v>
      </c>
      <c r="P213" s="419"/>
    </row>
    <row r="214" spans="1:17" ht="13.5" hidden="1" customHeight="1" x14ac:dyDescent="0.25">
      <c r="A214" s="138">
        <v>5220</v>
      </c>
      <c r="B214" s="69" t="s">
        <v>223</v>
      </c>
      <c r="C214" s="358">
        <f t="shared" si="164"/>
        <v>0</v>
      </c>
      <c r="D214" s="417">
        <v>0</v>
      </c>
      <c r="E214" s="72"/>
      <c r="F214" s="137">
        <f t="shared" si="204"/>
        <v>0</v>
      </c>
      <c r="G214" s="418"/>
      <c r="H214" s="72"/>
      <c r="I214" s="136">
        <f t="shared" si="205"/>
        <v>0</v>
      </c>
      <c r="J214" s="417"/>
      <c r="K214" s="72"/>
      <c r="L214" s="137">
        <f t="shared" si="206"/>
        <v>0</v>
      </c>
      <c r="M214" s="418"/>
      <c r="N214" s="72"/>
      <c r="O214" s="136">
        <f t="shared" si="207"/>
        <v>0</v>
      </c>
      <c r="P214" s="419"/>
    </row>
    <row r="215" spans="1:17" hidden="1" x14ac:dyDescent="0.25">
      <c r="A215" s="138">
        <v>5230</v>
      </c>
      <c r="B215" s="69" t="s">
        <v>224</v>
      </c>
      <c r="C215" s="358">
        <f t="shared" si="164"/>
        <v>0</v>
      </c>
      <c r="D215" s="70">
        <f>SUM(D216:D223)</f>
        <v>0</v>
      </c>
      <c r="E215" s="135">
        <f t="shared" ref="E215" si="208">SUM(E216:E223)</f>
        <v>0</v>
      </c>
      <c r="F215" s="140">
        <f>SUM(F216:F223)</f>
        <v>0</v>
      </c>
      <c r="G215" s="420">
        <f t="shared" ref="G215:N215" si="209">SUM(G216:G223)</f>
        <v>0</v>
      </c>
      <c r="H215" s="135">
        <f t="shared" si="209"/>
        <v>0</v>
      </c>
      <c r="I215" s="139">
        <f t="shared" si="209"/>
        <v>0</v>
      </c>
      <c r="J215" s="70">
        <f t="shared" si="209"/>
        <v>0</v>
      </c>
      <c r="K215" s="135">
        <f t="shared" si="209"/>
        <v>0</v>
      </c>
      <c r="L215" s="140">
        <f t="shared" si="209"/>
        <v>0</v>
      </c>
      <c r="M215" s="420">
        <f t="shared" si="209"/>
        <v>0</v>
      </c>
      <c r="N215" s="135">
        <f t="shared" si="209"/>
        <v>0</v>
      </c>
      <c r="O215" s="139">
        <f>SUM(O216:O223)</f>
        <v>0</v>
      </c>
      <c r="P215" s="421"/>
    </row>
    <row r="216" spans="1:17" hidden="1" x14ac:dyDescent="0.25">
      <c r="A216" s="43">
        <v>5231</v>
      </c>
      <c r="B216" s="69" t="s">
        <v>225</v>
      </c>
      <c r="C216" s="358">
        <f t="shared" si="164"/>
        <v>0</v>
      </c>
      <c r="D216" s="417">
        <v>0</v>
      </c>
      <c r="E216" s="72"/>
      <c r="F216" s="137">
        <f t="shared" ref="F216:F225" si="210">D216+E216</f>
        <v>0</v>
      </c>
      <c r="G216" s="418"/>
      <c r="H216" s="72"/>
      <c r="I216" s="136">
        <f t="shared" ref="I216:I225" si="211">G216+H216</f>
        <v>0</v>
      </c>
      <c r="J216" s="417"/>
      <c r="K216" s="72"/>
      <c r="L216" s="137">
        <f t="shared" ref="L216:L225" si="212">J216+K216</f>
        <v>0</v>
      </c>
      <c r="M216" s="418"/>
      <c r="N216" s="72"/>
      <c r="O216" s="136">
        <f t="shared" ref="O216:O225" si="213">M216+N216</f>
        <v>0</v>
      </c>
      <c r="P216" s="419"/>
    </row>
    <row r="217" spans="1:17" hidden="1" x14ac:dyDescent="0.25">
      <c r="A217" s="43">
        <v>5232</v>
      </c>
      <c r="B217" s="69" t="s">
        <v>226</v>
      </c>
      <c r="C217" s="358">
        <f t="shared" si="164"/>
        <v>0</v>
      </c>
      <c r="D217" s="417">
        <v>0</v>
      </c>
      <c r="E217" s="72"/>
      <c r="F217" s="137">
        <f t="shared" si="210"/>
        <v>0</v>
      </c>
      <c r="G217" s="418"/>
      <c r="H217" s="72"/>
      <c r="I217" s="136">
        <f t="shared" si="211"/>
        <v>0</v>
      </c>
      <c r="J217" s="417"/>
      <c r="K217" s="72"/>
      <c r="L217" s="137">
        <f t="shared" si="212"/>
        <v>0</v>
      </c>
      <c r="M217" s="418"/>
      <c r="N217" s="72"/>
      <c r="O217" s="136">
        <f t="shared" si="213"/>
        <v>0</v>
      </c>
      <c r="P217" s="419"/>
    </row>
    <row r="218" spans="1:17" hidden="1" x14ac:dyDescent="0.25">
      <c r="A218" s="43">
        <v>5233</v>
      </c>
      <c r="B218" s="69" t="s">
        <v>227</v>
      </c>
      <c r="C218" s="358">
        <f t="shared" si="164"/>
        <v>0</v>
      </c>
      <c r="D218" s="417">
        <v>0</v>
      </c>
      <c r="E218" s="72"/>
      <c r="F218" s="137">
        <f t="shared" si="210"/>
        <v>0</v>
      </c>
      <c r="G218" s="418"/>
      <c r="H218" s="72"/>
      <c r="I218" s="136">
        <f t="shared" si="211"/>
        <v>0</v>
      </c>
      <c r="J218" s="417"/>
      <c r="K218" s="72"/>
      <c r="L218" s="137">
        <f t="shared" si="212"/>
        <v>0</v>
      </c>
      <c r="M218" s="418"/>
      <c r="N218" s="72"/>
      <c r="O218" s="136">
        <f t="shared" si="213"/>
        <v>0</v>
      </c>
      <c r="P218" s="419"/>
    </row>
    <row r="219" spans="1:17" ht="24" hidden="1" x14ac:dyDescent="0.25">
      <c r="A219" s="43">
        <v>5234</v>
      </c>
      <c r="B219" s="69" t="s">
        <v>228</v>
      </c>
      <c r="C219" s="358">
        <f t="shared" si="164"/>
        <v>0</v>
      </c>
      <c r="D219" s="417">
        <v>0</v>
      </c>
      <c r="E219" s="72"/>
      <c r="F219" s="137">
        <f t="shared" si="210"/>
        <v>0</v>
      </c>
      <c r="G219" s="418"/>
      <c r="H219" s="72"/>
      <c r="I219" s="136">
        <f t="shared" si="211"/>
        <v>0</v>
      </c>
      <c r="J219" s="417"/>
      <c r="K219" s="72"/>
      <c r="L219" s="137">
        <f t="shared" si="212"/>
        <v>0</v>
      </c>
      <c r="M219" s="418"/>
      <c r="N219" s="72"/>
      <c r="O219" s="136">
        <f t="shared" si="213"/>
        <v>0</v>
      </c>
      <c r="P219" s="419"/>
    </row>
    <row r="220" spans="1:17" ht="14.25" hidden="1" customHeight="1" x14ac:dyDescent="0.25">
      <c r="A220" s="43">
        <v>5236</v>
      </c>
      <c r="B220" s="69" t="s">
        <v>229</v>
      </c>
      <c r="C220" s="358">
        <f t="shared" si="164"/>
        <v>0</v>
      </c>
      <c r="D220" s="417">
        <v>0</v>
      </c>
      <c r="E220" s="72"/>
      <c r="F220" s="137">
        <f t="shared" si="210"/>
        <v>0</v>
      </c>
      <c r="G220" s="418"/>
      <c r="H220" s="72"/>
      <c r="I220" s="136">
        <f t="shared" si="211"/>
        <v>0</v>
      </c>
      <c r="J220" s="417"/>
      <c r="K220" s="72"/>
      <c r="L220" s="137">
        <f t="shared" si="212"/>
        <v>0</v>
      </c>
      <c r="M220" s="418"/>
      <c r="N220" s="72"/>
      <c r="O220" s="136">
        <f t="shared" si="213"/>
        <v>0</v>
      </c>
      <c r="P220" s="419"/>
    </row>
    <row r="221" spans="1:17" ht="14.25" hidden="1" customHeight="1" x14ac:dyDescent="0.25">
      <c r="A221" s="43">
        <v>5237</v>
      </c>
      <c r="B221" s="69" t="s">
        <v>230</v>
      </c>
      <c r="C221" s="358">
        <f t="shared" si="164"/>
        <v>0</v>
      </c>
      <c r="D221" s="417">
        <v>0</v>
      </c>
      <c r="E221" s="72"/>
      <c r="F221" s="137">
        <f t="shared" si="210"/>
        <v>0</v>
      </c>
      <c r="G221" s="418"/>
      <c r="H221" s="72"/>
      <c r="I221" s="136">
        <f t="shared" si="211"/>
        <v>0</v>
      </c>
      <c r="J221" s="417"/>
      <c r="K221" s="72"/>
      <c r="L221" s="137">
        <f t="shared" si="212"/>
        <v>0</v>
      </c>
      <c r="M221" s="418"/>
      <c r="N221" s="72"/>
      <c r="O221" s="136">
        <f t="shared" si="213"/>
        <v>0</v>
      </c>
      <c r="P221" s="419"/>
    </row>
    <row r="222" spans="1:17" ht="24" hidden="1" x14ac:dyDescent="0.25">
      <c r="A222" s="43">
        <v>5238</v>
      </c>
      <c r="B222" s="69" t="s">
        <v>231</v>
      </c>
      <c r="C222" s="358">
        <f t="shared" si="164"/>
        <v>0</v>
      </c>
      <c r="D222" s="417">
        <v>0</v>
      </c>
      <c r="E222" s="72"/>
      <c r="F222" s="137">
        <f t="shared" si="210"/>
        <v>0</v>
      </c>
      <c r="G222" s="418"/>
      <c r="H222" s="72"/>
      <c r="I222" s="136">
        <f t="shared" si="211"/>
        <v>0</v>
      </c>
      <c r="J222" s="417"/>
      <c r="K222" s="72"/>
      <c r="L222" s="137">
        <f t="shared" si="212"/>
        <v>0</v>
      </c>
      <c r="M222" s="418"/>
      <c r="N222" s="72"/>
      <c r="O222" s="136">
        <f t="shared" si="213"/>
        <v>0</v>
      </c>
      <c r="P222" s="419"/>
    </row>
    <row r="223" spans="1:17" ht="24" hidden="1" x14ac:dyDescent="0.25">
      <c r="A223" s="43">
        <v>5239</v>
      </c>
      <c r="B223" s="69" t="s">
        <v>232</v>
      </c>
      <c r="C223" s="358">
        <f t="shared" si="164"/>
        <v>0</v>
      </c>
      <c r="D223" s="417">
        <v>0</v>
      </c>
      <c r="E223" s="72"/>
      <c r="F223" s="137">
        <f t="shared" si="210"/>
        <v>0</v>
      </c>
      <c r="G223" s="418"/>
      <c r="H223" s="72"/>
      <c r="I223" s="136">
        <f t="shared" si="211"/>
        <v>0</v>
      </c>
      <c r="J223" s="417"/>
      <c r="K223" s="72"/>
      <c r="L223" s="137">
        <f t="shared" si="212"/>
        <v>0</v>
      </c>
      <c r="M223" s="418"/>
      <c r="N223" s="72"/>
      <c r="O223" s="136">
        <f t="shared" si="213"/>
        <v>0</v>
      </c>
      <c r="P223" s="419"/>
    </row>
    <row r="224" spans="1:17" ht="24" x14ac:dyDescent="0.25">
      <c r="A224" s="138">
        <v>5240</v>
      </c>
      <c r="B224" s="69" t="s">
        <v>233</v>
      </c>
      <c r="C224" s="358">
        <f t="shared" si="164"/>
        <v>79678</v>
      </c>
      <c r="D224" s="417">
        <v>79678</v>
      </c>
      <c r="E224" s="136"/>
      <c r="F224" s="419">
        <f t="shared" si="210"/>
        <v>79678</v>
      </c>
      <c r="G224" s="418"/>
      <c r="H224" s="72"/>
      <c r="I224" s="136">
        <f t="shared" si="211"/>
        <v>0</v>
      </c>
      <c r="J224" s="417"/>
      <c r="K224" s="136"/>
      <c r="L224" s="419">
        <f t="shared" si="212"/>
        <v>0</v>
      </c>
      <c r="M224" s="418"/>
      <c r="N224" s="72"/>
      <c r="O224" s="136">
        <f t="shared" si="213"/>
        <v>0</v>
      </c>
      <c r="P224" s="419"/>
      <c r="Q224" s="311"/>
    </row>
    <row r="225" spans="1:17" x14ac:dyDescent="0.25">
      <c r="A225" s="138">
        <v>5250</v>
      </c>
      <c r="B225" s="69" t="s">
        <v>234</v>
      </c>
      <c r="C225" s="358">
        <f t="shared" si="164"/>
        <v>90000</v>
      </c>
      <c r="D225" s="417">
        <v>90000</v>
      </c>
      <c r="E225" s="136"/>
      <c r="F225" s="419">
        <f t="shared" si="210"/>
        <v>90000</v>
      </c>
      <c r="G225" s="418"/>
      <c r="H225" s="72"/>
      <c r="I225" s="136">
        <f t="shared" si="211"/>
        <v>0</v>
      </c>
      <c r="J225" s="417"/>
      <c r="K225" s="136"/>
      <c r="L225" s="419">
        <f t="shared" si="212"/>
        <v>0</v>
      </c>
      <c r="M225" s="418"/>
      <c r="N225" s="72"/>
      <c r="O225" s="136">
        <f t="shared" si="213"/>
        <v>0</v>
      </c>
      <c r="P225" s="419"/>
      <c r="Q225" s="311"/>
    </row>
    <row r="226" spans="1:17" hidden="1" x14ac:dyDescent="0.25">
      <c r="A226" s="138">
        <v>5260</v>
      </c>
      <c r="B226" s="69" t="s">
        <v>235</v>
      </c>
      <c r="C226" s="358">
        <f t="shared" si="164"/>
        <v>0</v>
      </c>
      <c r="D226" s="70">
        <f>SUM(D227)</f>
        <v>0</v>
      </c>
      <c r="E226" s="135">
        <f t="shared" ref="E226" si="214">SUM(E227)</f>
        <v>0</v>
      </c>
      <c r="F226" s="140">
        <f>SUM(F227)</f>
        <v>0</v>
      </c>
      <c r="G226" s="420">
        <f t="shared" ref="G226:N226" si="215">SUM(G227)</f>
        <v>0</v>
      </c>
      <c r="H226" s="135">
        <f t="shared" si="215"/>
        <v>0</v>
      </c>
      <c r="I226" s="139">
        <f t="shared" si="215"/>
        <v>0</v>
      </c>
      <c r="J226" s="70">
        <f t="shared" si="215"/>
        <v>0</v>
      </c>
      <c r="K226" s="135">
        <f t="shared" si="215"/>
        <v>0</v>
      </c>
      <c r="L226" s="140">
        <f t="shared" si="215"/>
        <v>0</v>
      </c>
      <c r="M226" s="420">
        <f t="shared" si="215"/>
        <v>0</v>
      </c>
      <c r="N226" s="135">
        <f t="shared" si="215"/>
        <v>0</v>
      </c>
      <c r="O226" s="139">
        <f>SUM(O227)</f>
        <v>0</v>
      </c>
      <c r="P226" s="421"/>
    </row>
    <row r="227" spans="1:17" ht="24" hidden="1" x14ac:dyDescent="0.25">
      <c r="A227" s="43">
        <v>5269</v>
      </c>
      <c r="B227" s="69" t="s">
        <v>236</v>
      </c>
      <c r="C227" s="358">
        <f t="shared" si="164"/>
        <v>0</v>
      </c>
      <c r="D227" s="417">
        <v>0</v>
      </c>
      <c r="E227" s="72"/>
      <c r="F227" s="137">
        <f t="shared" ref="F227:F228" si="216">D227+E227</f>
        <v>0</v>
      </c>
      <c r="G227" s="418"/>
      <c r="H227" s="72"/>
      <c r="I227" s="136">
        <f t="shared" ref="I227:I228" si="217">G227+H227</f>
        <v>0</v>
      </c>
      <c r="J227" s="417"/>
      <c r="K227" s="72"/>
      <c r="L227" s="137">
        <f t="shared" ref="L227:L228" si="218">J227+K227</f>
        <v>0</v>
      </c>
      <c r="M227" s="418"/>
      <c r="N227" s="72"/>
      <c r="O227" s="136">
        <f t="shared" ref="O227:O228" si="219">M227+N227</f>
        <v>0</v>
      </c>
      <c r="P227" s="419"/>
    </row>
    <row r="228" spans="1:17" ht="24" hidden="1" x14ac:dyDescent="0.25">
      <c r="A228" s="129">
        <v>5270</v>
      </c>
      <c r="B228" s="93" t="s">
        <v>237</v>
      </c>
      <c r="C228" s="390">
        <f t="shared" si="164"/>
        <v>0</v>
      </c>
      <c r="D228" s="391">
        <v>0</v>
      </c>
      <c r="E228" s="141"/>
      <c r="F228" s="143">
        <f t="shared" si="216"/>
        <v>0</v>
      </c>
      <c r="G228" s="422"/>
      <c r="H228" s="141"/>
      <c r="I228" s="142">
        <f t="shared" si="217"/>
        <v>0</v>
      </c>
      <c r="J228" s="391"/>
      <c r="K228" s="141"/>
      <c r="L228" s="143">
        <f t="shared" si="218"/>
        <v>0</v>
      </c>
      <c r="M228" s="422"/>
      <c r="N228" s="141"/>
      <c r="O228" s="142">
        <f t="shared" si="219"/>
        <v>0</v>
      </c>
      <c r="P228" s="423"/>
    </row>
    <row r="229" spans="1:17" hidden="1" x14ac:dyDescent="0.25">
      <c r="A229" s="123">
        <v>6000</v>
      </c>
      <c r="B229" s="123" t="s">
        <v>238</v>
      </c>
      <c r="C229" s="409">
        <f t="shared" si="164"/>
        <v>0</v>
      </c>
      <c r="D229" s="124">
        <f>D230+D250+D258</f>
        <v>0</v>
      </c>
      <c r="E229" s="125">
        <f t="shared" ref="E229" si="220">E230+E250+E258</f>
        <v>0</v>
      </c>
      <c r="F229" s="126">
        <f>F230+F250+F258</f>
        <v>0</v>
      </c>
      <c r="G229" s="410">
        <f t="shared" ref="G229:N229" si="221">G230+G250+G258</f>
        <v>0</v>
      </c>
      <c r="H229" s="125">
        <f t="shared" si="221"/>
        <v>0</v>
      </c>
      <c r="I229" s="157">
        <f t="shared" si="221"/>
        <v>0</v>
      </c>
      <c r="J229" s="124">
        <f t="shared" si="221"/>
        <v>0</v>
      </c>
      <c r="K229" s="125">
        <f t="shared" si="221"/>
        <v>0</v>
      </c>
      <c r="L229" s="126">
        <f t="shared" si="221"/>
        <v>0</v>
      </c>
      <c r="M229" s="410">
        <f t="shared" si="221"/>
        <v>0</v>
      </c>
      <c r="N229" s="125">
        <f t="shared" si="221"/>
        <v>0</v>
      </c>
      <c r="O229" s="157">
        <f>O230+O250+O258</f>
        <v>0</v>
      </c>
      <c r="P229" s="411"/>
    </row>
    <row r="230" spans="1:17" ht="14.25" hidden="1" customHeight="1" x14ac:dyDescent="0.25">
      <c r="A230" s="84">
        <v>6200</v>
      </c>
      <c r="B230" s="158" t="s">
        <v>239</v>
      </c>
      <c r="C230" s="437">
        <f t="shared" si="164"/>
        <v>0</v>
      </c>
      <c r="D230" s="167">
        <f>SUM(D231,D232,D234,D237,D243,D244,D245)</f>
        <v>0</v>
      </c>
      <c r="E230" s="168">
        <f t="shared" ref="E230" si="222">SUM(E231,E232,E234,E237,E243,E244,E245)</f>
        <v>0</v>
      </c>
      <c r="F230" s="128">
        <f>SUM(F231,F232,F234,F237,F243,F244,F245)</f>
        <v>0</v>
      </c>
      <c r="G230" s="438">
        <f t="shared" ref="G230:N230" si="223">SUM(G231,G232,G234,G237,G243,G244,G245)</f>
        <v>0</v>
      </c>
      <c r="H230" s="168">
        <f t="shared" si="223"/>
        <v>0</v>
      </c>
      <c r="I230" s="159">
        <f t="shared" si="223"/>
        <v>0</v>
      </c>
      <c r="J230" s="167">
        <f t="shared" si="223"/>
        <v>0</v>
      </c>
      <c r="K230" s="168">
        <f t="shared" si="223"/>
        <v>0</v>
      </c>
      <c r="L230" s="128">
        <f t="shared" si="223"/>
        <v>0</v>
      </c>
      <c r="M230" s="438">
        <f t="shared" si="223"/>
        <v>0</v>
      </c>
      <c r="N230" s="168">
        <f t="shared" si="223"/>
        <v>0</v>
      </c>
      <c r="O230" s="159">
        <f>SUM(O231,O232,O234,O237,O243,O244,O245)</f>
        <v>0</v>
      </c>
      <c r="P230" s="413"/>
    </row>
    <row r="231" spans="1:17" ht="24" hidden="1" x14ac:dyDescent="0.25">
      <c r="A231" s="477">
        <v>6220</v>
      </c>
      <c r="B231" s="63" t="s">
        <v>240</v>
      </c>
      <c r="C231" s="353">
        <f t="shared" si="164"/>
        <v>0</v>
      </c>
      <c r="D231" s="377">
        <v>0</v>
      </c>
      <c r="E231" s="66"/>
      <c r="F231" s="134">
        <f>D231+E231</f>
        <v>0</v>
      </c>
      <c r="G231" s="376"/>
      <c r="H231" s="66"/>
      <c r="I231" s="133">
        <f>G231+H231</f>
        <v>0</v>
      </c>
      <c r="J231" s="377"/>
      <c r="K231" s="66"/>
      <c r="L231" s="134">
        <f>J231+K231</f>
        <v>0</v>
      </c>
      <c r="M231" s="376"/>
      <c r="N231" s="66"/>
      <c r="O231" s="133">
        <f>M231+N231</f>
        <v>0</v>
      </c>
      <c r="P231" s="416"/>
    </row>
    <row r="232" spans="1:17" hidden="1" x14ac:dyDescent="0.25">
      <c r="A232" s="138">
        <v>6230</v>
      </c>
      <c r="B232" s="69" t="s">
        <v>241</v>
      </c>
      <c r="C232" s="358">
        <f t="shared" si="164"/>
        <v>0</v>
      </c>
      <c r="D232" s="70">
        <f>SUM(D233)</f>
        <v>0</v>
      </c>
      <c r="E232" s="135">
        <f t="shared" ref="E232:O232" si="224">SUM(E233)</f>
        <v>0</v>
      </c>
      <c r="F232" s="140">
        <f t="shared" si="224"/>
        <v>0</v>
      </c>
      <c r="G232" s="420">
        <f t="shared" si="224"/>
        <v>0</v>
      </c>
      <c r="H232" s="135">
        <f t="shared" si="224"/>
        <v>0</v>
      </c>
      <c r="I232" s="139">
        <f t="shared" si="224"/>
        <v>0</v>
      </c>
      <c r="J232" s="70">
        <f t="shared" si="224"/>
        <v>0</v>
      </c>
      <c r="K232" s="135">
        <f t="shared" si="224"/>
        <v>0</v>
      </c>
      <c r="L232" s="140">
        <f t="shared" si="224"/>
        <v>0</v>
      </c>
      <c r="M232" s="420">
        <f t="shared" si="224"/>
        <v>0</v>
      </c>
      <c r="N232" s="135">
        <f t="shared" si="224"/>
        <v>0</v>
      </c>
      <c r="O232" s="139">
        <f t="shared" si="224"/>
        <v>0</v>
      </c>
      <c r="P232" s="421"/>
    </row>
    <row r="233" spans="1:17" ht="24" hidden="1" x14ac:dyDescent="0.25">
      <c r="A233" s="43">
        <v>6239</v>
      </c>
      <c r="B233" s="63" t="s">
        <v>242</v>
      </c>
      <c r="C233" s="358">
        <f t="shared" si="164"/>
        <v>0</v>
      </c>
      <c r="D233" s="377">
        <v>0</v>
      </c>
      <c r="E233" s="66"/>
      <c r="F233" s="134">
        <f>D233+E233</f>
        <v>0</v>
      </c>
      <c r="G233" s="376"/>
      <c r="H233" s="66"/>
      <c r="I233" s="133">
        <f>G233+H233</f>
        <v>0</v>
      </c>
      <c r="J233" s="377"/>
      <c r="K233" s="66"/>
      <c r="L233" s="134">
        <f>J233+K233</f>
        <v>0</v>
      </c>
      <c r="M233" s="376"/>
      <c r="N233" s="66"/>
      <c r="O233" s="133">
        <f>M233+N233</f>
        <v>0</v>
      </c>
      <c r="P233" s="416"/>
    </row>
    <row r="234" spans="1:17" ht="24" hidden="1" x14ac:dyDescent="0.25">
      <c r="A234" s="138">
        <v>6240</v>
      </c>
      <c r="B234" s="69" t="s">
        <v>243</v>
      </c>
      <c r="C234" s="358">
        <f t="shared" si="164"/>
        <v>0</v>
      </c>
      <c r="D234" s="70">
        <f>SUM(D235:D236)</f>
        <v>0</v>
      </c>
      <c r="E234" s="135">
        <f t="shared" ref="E234" si="225">SUM(E235:E236)</f>
        <v>0</v>
      </c>
      <c r="F234" s="140">
        <f>SUM(F235:F236)</f>
        <v>0</v>
      </c>
      <c r="G234" s="420">
        <f t="shared" ref="G234:N234" si="226">SUM(G235:G236)</f>
        <v>0</v>
      </c>
      <c r="H234" s="135">
        <f t="shared" si="226"/>
        <v>0</v>
      </c>
      <c r="I234" s="139">
        <f t="shared" si="226"/>
        <v>0</v>
      </c>
      <c r="J234" s="70">
        <f t="shared" si="226"/>
        <v>0</v>
      </c>
      <c r="K234" s="135">
        <f t="shared" si="226"/>
        <v>0</v>
      </c>
      <c r="L234" s="140">
        <f t="shared" si="226"/>
        <v>0</v>
      </c>
      <c r="M234" s="420">
        <f t="shared" si="226"/>
        <v>0</v>
      </c>
      <c r="N234" s="135">
        <f t="shared" si="226"/>
        <v>0</v>
      </c>
      <c r="O234" s="139">
        <f>SUM(O235:O236)</f>
        <v>0</v>
      </c>
      <c r="P234" s="421"/>
    </row>
    <row r="235" spans="1:17" hidden="1" x14ac:dyDescent="0.25">
      <c r="A235" s="43">
        <v>6241</v>
      </c>
      <c r="B235" s="69" t="s">
        <v>244</v>
      </c>
      <c r="C235" s="358">
        <f t="shared" si="164"/>
        <v>0</v>
      </c>
      <c r="D235" s="417">
        <v>0</v>
      </c>
      <c r="E235" s="72"/>
      <c r="F235" s="137">
        <f t="shared" ref="F235:F236" si="227">D235+E235</f>
        <v>0</v>
      </c>
      <c r="G235" s="418"/>
      <c r="H235" s="72"/>
      <c r="I235" s="136">
        <f t="shared" ref="I235:I236" si="228">G235+H235</f>
        <v>0</v>
      </c>
      <c r="J235" s="417"/>
      <c r="K235" s="72"/>
      <c r="L235" s="137">
        <f t="shared" ref="L235:L236" si="229">J235+K235</f>
        <v>0</v>
      </c>
      <c r="M235" s="418"/>
      <c r="N235" s="72"/>
      <c r="O235" s="136">
        <f t="shared" ref="O235:O236" si="230">M235+N235</f>
        <v>0</v>
      </c>
      <c r="P235" s="419"/>
    </row>
    <row r="236" spans="1:17" hidden="1" x14ac:dyDescent="0.25">
      <c r="A236" s="43">
        <v>6242</v>
      </c>
      <c r="B236" s="69" t="s">
        <v>245</v>
      </c>
      <c r="C236" s="358">
        <f t="shared" si="164"/>
        <v>0</v>
      </c>
      <c r="D236" s="417">
        <v>0</v>
      </c>
      <c r="E236" s="72"/>
      <c r="F236" s="137">
        <f t="shared" si="227"/>
        <v>0</v>
      </c>
      <c r="G236" s="418"/>
      <c r="H236" s="72"/>
      <c r="I236" s="136">
        <f t="shared" si="228"/>
        <v>0</v>
      </c>
      <c r="J236" s="417"/>
      <c r="K236" s="72"/>
      <c r="L236" s="137">
        <f t="shared" si="229"/>
        <v>0</v>
      </c>
      <c r="M236" s="418"/>
      <c r="N236" s="72"/>
      <c r="O236" s="136">
        <f t="shared" si="230"/>
        <v>0</v>
      </c>
      <c r="P236" s="419"/>
    </row>
    <row r="237" spans="1:17" ht="25.5" hidden="1" customHeight="1" x14ac:dyDescent="0.25">
      <c r="A237" s="138">
        <v>6250</v>
      </c>
      <c r="B237" s="69" t="s">
        <v>246</v>
      </c>
      <c r="C237" s="358">
        <f t="shared" si="164"/>
        <v>0</v>
      </c>
      <c r="D237" s="70">
        <f>SUM(D238:D242)</f>
        <v>0</v>
      </c>
      <c r="E237" s="135">
        <f t="shared" ref="E237" si="231">SUM(E238:E242)</f>
        <v>0</v>
      </c>
      <c r="F237" s="140">
        <f>SUM(F238:F242)</f>
        <v>0</v>
      </c>
      <c r="G237" s="420">
        <f t="shared" ref="G237:N237" si="232">SUM(G238:G242)</f>
        <v>0</v>
      </c>
      <c r="H237" s="135">
        <f t="shared" si="232"/>
        <v>0</v>
      </c>
      <c r="I237" s="139">
        <f t="shared" si="232"/>
        <v>0</v>
      </c>
      <c r="J237" s="70">
        <f t="shared" si="232"/>
        <v>0</v>
      </c>
      <c r="K237" s="135">
        <f t="shared" si="232"/>
        <v>0</v>
      </c>
      <c r="L237" s="140">
        <f t="shared" si="232"/>
        <v>0</v>
      </c>
      <c r="M237" s="420">
        <f t="shared" si="232"/>
        <v>0</v>
      </c>
      <c r="N237" s="135">
        <f t="shared" si="232"/>
        <v>0</v>
      </c>
      <c r="O237" s="139">
        <f>SUM(O238:O242)</f>
        <v>0</v>
      </c>
      <c r="P237" s="421"/>
    </row>
    <row r="238" spans="1:17" ht="14.25" hidden="1" customHeight="1" x14ac:dyDescent="0.25">
      <c r="A238" s="43">
        <v>6252</v>
      </c>
      <c r="B238" s="69" t="s">
        <v>247</v>
      </c>
      <c r="C238" s="358">
        <f t="shared" si="164"/>
        <v>0</v>
      </c>
      <c r="D238" s="417">
        <v>0</v>
      </c>
      <c r="E238" s="72"/>
      <c r="F238" s="137">
        <f t="shared" ref="F238:F244" si="233">D238+E238</f>
        <v>0</v>
      </c>
      <c r="G238" s="418"/>
      <c r="H238" s="72"/>
      <c r="I238" s="136">
        <f t="shared" ref="I238:I244" si="234">G238+H238</f>
        <v>0</v>
      </c>
      <c r="J238" s="417"/>
      <c r="K238" s="72"/>
      <c r="L238" s="137">
        <f t="shared" ref="L238:L244" si="235">J238+K238</f>
        <v>0</v>
      </c>
      <c r="M238" s="418"/>
      <c r="N238" s="72"/>
      <c r="O238" s="136">
        <f t="shared" ref="O238:O244" si="236">M238+N238</f>
        <v>0</v>
      </c>
      <c r="P238" s="419"/>
    </row>
    <row r="239" spans="1:17" ht="14.25" hidden="1" customHeight="1" x14ac:dyDescent="0.25">
      <c r="A239" s="43">
        <v>6253</v>
      </c>
      <c r="B239" s="69" t="s">
        <v>248</v>
      </c>
      <c r="C239" s="358">
        <f t="shared" si="164"/>
        <v>0</v>
      </c>
      <c r="D239" s="417">
        <v>0</v>
      </c>
      <c r="E239" s="72"/>
      <c r="F239" s="137">
        <f t="shared" si="233"/>
        <v>0</v>
      </c>
      <c r="G239" s="418"/>
      <c r="H239" s="72"/>
      <c r="I239" s="136">
        <f t="shared" si="234"/>
        <v>0</v>
      </c>
      <c r="J239" s="417"/>
      <c r="K239" s="72"/>
      <c r="L239" s="137">
        <f t="shared" si="235"/>
        <v>0</v>
      </c>
      <c r="M239" s="418"/>
      <c r="N239" s="72"/>
      <c r="O239" s="136">
        <f t="shared" si="236"/>
        <v>0</v>
      </c>
      <c r="P239" s="419"/>
    </row>
    <row r="240" spans="1:17" ht="24" hidden="1" x14ac:dyDescent="0.25">
      <c r="A240" s="43">
        <v>6254</v>
      </c>
      <c r="B240" s="69" t="s">
        <v>249</v>
      </c>
      <c r="C240" s="358">
        <f t="shared" si="164"/>
        <v>0</v>
      </c>
      <c r="D240" s="417">
        <v>0</v>
      </c>
      <c r="E240" s="72"/>
      <c r="F240" s="137">
        <f t="shared" si="233"/>
        <v>0</v>
      </c>
      <c r="G240" s="418"/>
      <c r="H240" s="72"/>
      <c r="I240" s="136">
        <f t="shared" si="234"/>
        <v>0</v>
      </c>
      <c r="J240" s="417"/>
      <c r="K240" s="72"/>
      <c r="L240" s="137">
        <f t="shared" si="235"/>
        <v>0</v>
      </c>
      <c r="M240" s="418"/>
      <c r="N240" s="72"/>
      <c r="O240" s="136">
        <f t="shared" si="236"/>
        <v>0</v>
      </c>
      <c r="P240" s="419"/>
    </row>
    <row r="241" spans="1:16" ht="24" hidden="1" x14ac:dyDescent="0.25">
      <c r="A241" s="43">
        <v>6255</v>
      </c>
      <c r="B241" s="69" t="s">
        <v>250</v>
      </c>
      <c r="C241" s="358">
        <f t="shared" ref="C241:C295" si="237">SUM(F241,I241,L241,O241)</f>
        <v>0</v>
      </c>
      <c r="D241" s="417">
        <v>0</v>
      </c>
      <c r="E241" s="72"/>
      <c r="F241" s="137">
        <f t="shared" si="233"/>
        <v>0</v>
      </c>
      <c r="G241" s="418"/>
      <c r="H241" s="72"/>
      <c r="I241" s="136">
        <f t="shared" si="234"/>
        <v>0</v>
      </c>
      <c r="J241" s="417"/>
      <c r="K241" s="72"/>
      <c r="L241" s="137">
        <f t="shared" si="235"/>
        <v>0</v>
      </c>
      <c r="M241" s="418"/>
      <c r="N241" s="72"/>
      <c r="O241" s="136">
        <f t="shared" si="236"/>
        <v>0</v>
      </c>
      <c r="P241" s="419"/>
    </row>
    <row r="242" spans="1:16" hidden="1" x14ac:dyDescent="0.25">
      <c r="A242" s="43">
        <v>6259</v>
      </c>
      <c r="B242" s="69" t="s">
        <v>251</v>
      </c>
      <c r="C242" s="358">
        <f t="shared" si="237"/>
        <v>0</v>
      </c>
      <c r="D242" s="417">
        <v>0</v>
      </c>
      <c r="E242" s="72"/>
      <c r="F242" s="137">
        <f t="shared" si="233"/>
        <v>0</v>
      </c>
      <c r="G242" s="418"/>
      <c r="H242" s="72"/>
      <c r="I242" s="136">
        <f t="shared" si="234"/>
        <v>0</v>
      </c>
      <c r="J242" s="417"/>
      <c r="K242" s="72"/>
      <c r="L242" s="137">
        <f t="shared" si="235"/>
        <v>0</v>
      </c>
      <c r="M242" s="418"/>
      <c r="N242" s="72"/>
      <c r="O242" s="136">
        <f t="shared" si="236"/>
        <v>0</v>
      </c>
      <c r="P242" s="419"/>
    </row>
    <row r="243" spans="1:16" ht="24" hidden="1" x14ac:dyDescent="0.25">
      <c r="A243" s="138">
        <v>6260</v>
      </c>
      <c r="B243" s="69" t="s">
        <v>252</v>
      </c>
      <c r="C243" s="358">
        <f t="shared" si="237"/>
        <v>0</v>
      </c>
      <c r="D243" s="417">
        <v>0</v>
      </c>
      <c r="E243" s="72"/>
      <c r="F243" s="137">
        <f t="shared" si="233"/>
        <v>0</v>
      </c>
      <c r="G243" s="418"/>
      <c r="H243" s="72"/>
      <c r="I243" s="136">
        <f t="shared" si="234"/>
        <v>0</v>
      </c>
      <c r="J243" s="417"/>
      <c r="K243" s="72"/>
      <c r="L243" s="137">
        <f t="shared" si="235"/>
        <v>0</v>
      </c>
      <c r="M243" s="418"/>
      <c r="N243" s="72"/>
      <c r="O243" s="136">
        <f t="shared" si="236"/>
        <v>0</v>
      </c>
      <c r="P243" s="419"/>
    </row>
    <row r="244" spans="1:16" hidden="1" x14ac:dyDescent="0.25">
      <c r="A244" s="138">
        <v>6270</v>
      </c>
      <c r="B244" s="69" t="s">
        <v>253</v>
      </c>
      <c r="C244" s="358">
        <f t="shared" si="237"/>
        <v>0</v>
      </c>
      <c r="D244" s="417">
        <v>0</v>
      </c>
      <c r="E244" s="72"/>
      <c r="F244" s="137">
        <f t="shared" si="233"/>
        <v>0</v>
      </c>
      <c r="G244" s="418"/>
      <c r="H244" s="72"/>
      <c r="I244" s="136">
        <f t="shared" si="234"/>
        <v>0</v>
      </c>
      <c r="J244" s="417"/>
      <c r="K244" s="72"/>
      <c r="L244" s="137">
        <f t="shared" si="235"/>
        <v>0</v>
      </c>
      <c r="M244" s="418"/>
      <c r="N244" s="72"/>
      <c r="O244" s="136">
        <f t="shared" si="236"/>
        <v>0</v>
      </c>
      <c r="P244" s="419"/>
    </row>
    <row r="245" spans="1:16" ht="24" hidden="1" x14ac:dyDescent="0.25">
      <c r="A245" s="477">
        <v>6290</v>
      </c>
      <c r="B245" s="63" t="s">
        <v>254</v>
      </c>
      <c r="C245" s="432">
        <f t="shared" si="237"/>
        <v>0</v>
      </c>
      <c r="D245" s="64">
        <f>SUM(D246:D249)</f>
        <v>0</v>
      </c>
      <c r="E245" s="132">
        <f t="shared" ref="E245" si="238">SUM(E246:E249)</f>
        <v>0</v>
      </c>
      <c r="F245" s="146">
        <f>SUM(F246:F249)</f>
        <v>0</v>
      </c>
      <c r="G245" s="426">
        <f t="shared" ref="G245:O245" si="239">SUM(G246:G249)</f>
        <v>0</v>
      </c>
      <c r="H245" s="132">
        <f t="shared" si="239"/>
        <v>0</v>
      </c>
      <c r="I245" s="150">
        <f t="shared" si="239"/>
        <v>0</v>
      </c>
      <c r="J245" s="64">
        <f t="shared" si="239"/>
        <v>0</v>
      </c>
      <c r="K245" s="132">
        <f t="shared" si="239"/>
        <v>0</v>
      </c>
      <c r="L245" s="146">
        <f t="shared" si="239"/>
        <v>0</v>
      </c>
      <c r="M245" s="426">
        <f t="shared" si="239"/>
        <v>0</v>
      </c>
      <c r="N245" s="132">
        <f t="shared" si="239"/>
        <v>0</v>
      </c>
      <c r="O245" s="150">
        <f t="shared" si="239"/>
        <v>0</v>
      </c>
      <c r="P245" s="433"/>
    </row>
    <row r="246" spans="1:16" hidden="1" x14ac:dyDescent="0.25">
      <c r="A246" s="43">
        <v>6291</v>
      </c>
      <c r="B246" s="69" t="s">
        <v>255</v>
      </c>
      <c r="C246" s="358">
        <f t="shared" si="237"/>
        <v>0</v>
      </c>
      <c r="D246" s="417">
        <v>0</v>
      </c>
      <c r="E246" s="72"/>
      <c r="F246" s="137">
        <f t="shared" ref="F246:F249" si="240">D246+E246</f>
        <v>0</v>
      </c>
      <c r="G246" s="418"/>
      <c r="H246" s="72"/>
      <c r="I246" s="136">
        <f t="shared" ref="I246:I249" si="241">G246+H246</f>
        <v>0</v>
      </c>
      <c r="J246" s="417"/>
      <c r="K246" s="72"/>
      <c r="L246" s="137">
        <f t="shared" ref="L246:L249" si="242">J246+K246</f>
        <v>0</v>
      </c>
      <c r="M246" s="418"/>
      <c r="N246" s="72"/>
      <c r="O246" s="136">
        <f t="shared" ref="O246:O249" si="243">M246+N246</f>
        <v>0</v>
      </c>
      <c r="P246" s="419"/>
    </row>
    <row r="247" spans="1:16" hidden="1" x14ac:dyDescent="0.25">
      <c r="A247" s="43">
        <v>6292</v>
      </c>
      <c r="B247" s="69" t="s">
        <v>256</v>
      </c>
      <c r="C247" s="358">
        <f t="shared" si="237"/>
        <v>0</v>
      </c>
      <c r="D247" s="417">
        <v>0</v>
      </c>
      <c r="E247" s="72"/>
      <c r="F247" s="137">
        <f t="shared" si="240"/>
        <v>0</v>
      </c>
      <c r="G247" s="418"/>
      <c r="H247" s="72"/>
      <c r="I247" s="136">
        <f t="shared" si="241"/>
        <v>0</v>
      </c>
      <c r="J247" s="417"/>
      <c r="K247" s="72"/>
      <c r="L247" s="137">
        <f t="shared" si="242"/>
        <v>0</v>
      </c>
      <c r="M247" s="418"/>
      <c r="N247" s="72"/>
      <c r="O247" s="136">
        <f t="shared" si="243"/>
        <v>0</v>
      </c>
      <c r="P247" s="419"/>
    </row>
    <row r="248" spans="1:16" ht="72" hidden="1" x14ac:dyDescent="0.25">
      <c r="A248" s="43">
        <v>6296</v>
      </c>
      <c r="B248" s="69" t="s">
        <v>257</v>
      </c>
      <c r="C248" s="358">
        <f t="shared" si="237"/>
        <v>0</v>
      </c>
      <c r="D248" s="417">
        <v>0</v>
      </c>
      <c r="E248" s="72"/>
      <c r="F248" s="137">
        <f t="shared" si="240"/>
        <v>0</v>
      </c>
      <c r="G248" s="418"/>
      <c r="H248" s="72"/>
      <c r="I248" s="136">
        <f t="shared" si="241"/>
        <v>0</v>
      </c>
      <c r="J248" s="417"/>
      <c r="K248" s="72"/>
      <c r="L248" s="137">
        <f t="shared" si="242"/>
        <v>0</v>
      </c>
      <c r="M248" s="418"/>
      <c r="N248" s="72"/>
      <c r="O248" s="136">
        <f t="shared" si="243"/>
        <v>0</v>
      </c>
      <c r="P248" s="419"/>
    </row>
    <row r="249" spans="1:16" ht="39.75" hidden="1" customHeight="1" x14ac:dyDescent="0.25">
      <c r="A249" s="43">
        <v>6299</v>
      </c>
      <c r="B249" s="69" t="s">
        <v>258</v>
      </c>
      <c r="C249" s="358">
        <f t="shared" si="237"/>
        <v>0</v>
      </c>
      <c r="D249" s="417">
        <v>0</v>
      </c>
      <c r="E249" s="72"/>
      <c r="F249" s="137">
        <f t="shared" si="240"/>
        <v>0</v>
      </c>
      <c r="G249" s="418"/>
      <c r="H249" s="72"/>
      <c r="I249" s="136">
        <f t="shared" si="241"/>
        <v>0</v>
      </c>
      <c r="J249" s="417"/>
      <c r="K249" s="72"/>
      <c r="L249" s="137">
        <f t="shared" si="242"/>
        <v>0</v>
      </c>
      <c r="M249" s="418"/>
      <c r="N249" s="72"/>
      <c r="O249" s="136">
        <f t="shared" si="243"/>
        <v>0</v>
      </c>
      <c r="P249" s="419"/>
    </row>
    <row r="250" spans="1:16" hidden="1" x14ac:dyDescent="0.25">
      <c r="A250" s="55">
        <v>6300</v>
      </c>
      <c r="B250" s="127" t="s">
        <v>259</v>
      </c>
      <c r="C250" s="347">
        <f t="shared" si="237"/>
        <v>0</v>
      </c>
      <c r="D250" s="56">
        <f>SUM(D251,D256,D257)</f>
        <v>0</v>
      </c>
      <c r="E250" s="57">
        <f t="shared" ref="E250" si="244">SUM(E251,E256,E257)</f>
        <v>0</v>
      </c>
      <c r="F250" s="145">
        <f>SUM(F251,F256,F257)</f>
        <v>0</v>
      </c>
      <c r="G250" s="412">
        <f t="shared" ref="G250:O250" si="245">SUM(G251,G256,G257)</f>
        <v>0</v>
      </c>
      <c r="H250" s="57">
        <f t="shared" si="245"/>
        <v>0</v>
      </c>
      <c r="I250" s="144">
        <f t="shared" si="245"/>
        <v>0</v>
      </c>
      <c r="J250" s="56">
        <f t="shared" si="245"/>
        <v>0</v>
      </c>
      <c r="K250" s="57">
        <f t="shared" si="245"/>
        <v>0</v>
      </c>
      <c r="L250" s="145">
        <f t="shared" si="245"/>
        <v>0</v>
      </c>
      <c r="M250" s="412">
        <f t="shared" si="245"/>
        <v>0</v>
      </c>
      <c r="N250" s="57">
        <f t="shared" si="245"/>
        <v>0</v>
      </c>
      <c r="O250" s="144">
        <f t="shared" si="245"/>
        <v>0</v>
      </c>
      <c r="P250" s="428"/>
    </row>
    <row r="251" spans="1:16" ht="24" hidden="1" x14ac:dyDescent="0.25">
      <c r="A251" s="477">
        <v>6320</v>
      </c>
      <c r="B251" s="63" t="s">
        <v>260</v>
      </c>
      <c r="C251" s="432">
        <f t="shared" si="237"/>
        <v>0</v>
      </c>
      <c r="D251" s="64">
        <f>SUM(D252:D255)</f>
        <v>0</v>
      </c>
      <c r="E251" s="132">
        <f t="shared" ref="E251" si="246">SUM(E252:E255)</f>
        <v>0</v>
      </c>
      <c r="F251" s="146">
        <f>SUM(F252:F255)</f>
        <v>0</v>
      </c>
      <c r="G251" s="426">
        <f t="shared" ref="G251:O251" si="247">SUM(G252:G255)</f>
        <v>0</v>
      </c>
      <c r="H251" s="132">
        <f t="shared" si="247"/>
        <v>0</v>
      </c>
      <c r="I251" s="150">
        <f t="shared" si="247"/>
        <v>0</v>
      </c>
      <c r="J251" s="64">
        <f t="shared" si="247"/>
        <v>0</v>
      </c>
      <c r="K251" s="132">
        <f t="shared" si="247"/>
        <v>0</v>
      </c>
      <c r="L251" s="146">
        <f t="shared" si="247"/>
        <v>0</v>
      </c>
      <c r="M251" s="426">
        <f t="shared" si="247"/>
        <v>0</v>
      </c>
      <c r="N251" s="132">
        <f t="shared" si="247"/>
        <v>0</v>
      </c>
      <c r="O251" s="150">
        <f t="shared" si="247"/>
        <v>0</v>
      </c>
      <c r="P251" s="427"/>
    </row>
    <row r="252" spans="1:16" hidden="1" x14ac:dyDescent="0.25">
      <c r="A252" s="43">
        <v>6322</v>
      </c>
      <c r="B252" s="69" t="s">
        <v>261</v>
      </c>
      <c r="C252" s="358">
        <f t="shared" si="237"/>
        <v>0</v>
      </c>
      <c r="D252" s="417">
        <v>0</v>
      </c>
      <c r="E252" s="72"/>
      <c r="F252" s="137">
        <f t="shared" ref="F252:F257" si="248">D252+E252</f>
        <v>0</v>
      </c>
      <c r="G252" s="418"/>
      <c r="H252" s="72"/>
      <c r="I252" s="136">
        <f t="shared" ref="I252:I257" si="249">G252+H252</f>
        <v>0</v>
      </c>
      <c r="J252" s="417"/>
      <c r="K252" s="72"/>
      <c r="L252" s="137">
        <f t="shared" ref="L252:L257" si="250">J252+K252</f>
        <v>0</v>
      </c>
      <c r="M252" s="418"/>
      <c r="N252" s="72"/>
      <c r="O252" s="136">
        <f t="shared" ref="O252:O257" si="251">M252+N252</f>
        <v>0</v>
      </c>
      <c r="P252" s="419"/>
    </row>
    <row r="253" spans="1:16" ht="24" hidden="1" x14ac:dyDescent="0.25">
      <c r="A253" s="43">
        <v>6323</v>
      </c>
      <c r="B253" s="69" t="s">
        <v>262</v>
      </c>
      <c r="C253" s="358">
        <f t="shared" si="237"/>
        <v>0</v>
      </c>
      <c r="D253" s="417">
        <v>0</v>
      </c>
      <c r="E253" s="72"/>
      <c r="F253" s="137">
        <f t="shared" si="248"/>
        <v>0</v>
      </c>
      <c r="G253" s="418"/>
      <c r="H253" s="72"/>
      <c r="I253" s="136">
        <f t="shared" si="249"/>
        <v>0</v>
      </c>
      <c r="J253" s="417"/>
      <c r="K253" s="72"/>
      <c r="L253" s="137">
        <f t="shared" si="250"/>
        <v>0</v>
      </c>
      <c r="M253" s="418"/>
      <c r="N253" s="72"/>
      <c r="O253" s="136">
        <f t="shared" si="251"/>
        <v>0</v>
      </c>
      <c r="P253" s="419"/>
    </row>
    <row r="254" spans="1:16" ht="24" hidden="1" x14ac:dyDescent="0.25">
      <c r="A254" s="43">
        <v>6324</v>
      </c>
      <c r="B254" s="69" t="s">
        <v>263</v>
      </c>
      <c r="C254" s="358">
        <f t="shared" si="237"/>
        <v>0</v>
      </c>
      <c r="D254" s="417">
        <v>0</v>
      </c>
      <c r="E254" s="72"/>
      <c r="F254" s="137">
        <f t="shared" si="248"/>
        <v>0</v>
      </c>
      <c r="G254" s="418"/>
      <c r="H254" s="72"/>
      <c r="I254" s="136">
        <f t="shared" si="249"/>
        <v>0</v>
      </c>
      <c r="J254" s="417"/>
      <c r="K254" s="72"/>
      <c r="L254" s="137">
        <f t="shared" si="250"/>
        <v>0</v>
      </c>
      <c r="M254" s="418"/>
      <c r="N254" s="72"/>
      <c r="O254" s="136">
        <f t="shared" si="251"/>
        <v>0</v>
      </c>
      <c r="P254" s="419"/>
    </row>
    <row r="255" spans="1:16" hidden="1" x14ac:dyDescent="0.25">
      <c r="A255" s="37">
        <v>6329</v>
      </c>
      <c r="B255" s="63" t="s">
        <v>264</v>
      </c>
      <c r="C255" s="353">
        <f t="shared" si="237"/>
        <v>0</v>
      </c>
      <c r="D255" s="377">
        <v>0</v>
      </c>
      <c r="E255" s="66"/>
      <c r="F255" s="134">
        <f t="shared" si="248"/>
        <v>0</v>
      </c>
      <c r="G255" s="376"/>
      <c r="H255" s="66"/>
      <c r="I255" s="133">
        <f t="shared" si="249"/>
        <v>0</v>
      </c>
      <c r="J255" s="377"/>
      <c r="K255" s="66"/>
      <c r="L255" s="134">
        <f t="shared" si="250"/>
        <v>0</v>
      </c>
      <c r="M255" s="376"/>
      <c r="N255" s="66"/>
      <c r="O255" s="133">
        <f t="shared" si="251"/>
        <v>0</v>
      </c>
      <c r="P255" s="416"/>
    </row>
    <row r="256" spans="1:16" ht="24" hidden="1" x14ac:dyDescent="0.25">
      <c r="A256" s="174">
        <v>6330</v>
      </c>
      <c r="B256" s="175" t="s">
        <v>265</v>
      </c>
      <c r="C256" s="432">
        <f t="shared" si="237"/>
        <v>0</v>
      </c>
      <c r="D256" s="434">
        <v>0</v>
      </c>
      <c r="E256" s="164"/>
      <c r="F256" s="166">
        <f t="shared" si="248"/>
        <v>0</v>
      </c>
      <c r="G256" s="435"/>
      <c r="H256" s="164"/>
      <c r="I256" s="165">
        <f t="shared" si="249"/>
        <v>0</v>
      </c>
      <c r="J256" s="434"/>
      <c r="K256" s="164"/>
      <c r="L256" s="166">
        <f t="shared" si="250"/>
        <v>0</v>
      </c>
      <c r="M256" s="435"/>
      <c r="N256" s="164"/>
      <c r="O256" s="165">
        <f t="shared" si="251"/>
        <v>0</v>
      </c>
      <c r="P256" s="436"/>
    </row>
    <row r="257" spans="1:16" hidden="1" x14ac:dyDescent="0.25">
      <c r="A257" s="138">
        <v>6360</v>
      </c>
      <c r="B257" s="69" t="s">
        <v>266</v>
      </c>
      <c r="C257" s="358">
        <f t="shared" si="237"/>
        <v>0</v>
      </c>
      <c r="D257" s="417">
        <v>0</v>
      </c>
      <c r="E257" s="72"/>
      <c r="F257" s="137">
        <f t="shared" si="248"/>
        <v>0</v>
      </c>
      <c r="G257" s="418"/>
      <c r="H257" s="72"/>
      <c r="I257" s="136">
        <f t="shared" si="249"/>
        <v>0</v>
      </c>
      <c r="J257" s="417"/>
      <c r="K257" s="72"/>
      <c r="L257" s="137">
        <f t="shared" si="250"/>
        <v>0</v>
      </c>
      <c r="M257" s="418"/>
      <c r="N257" s="72"/>
      <c r="O257" s="136">
        <f t="shared" si="251"/>
        <v>0</v>
      </c>
      <c r="P257" s="419"/>
    </row>
    <row r="258" spans="1:16" ht="36" hidden="1" x14ac:dyDescent="0.25">
      <c r="A258" s="55">
        <v>6400</v>
      </c>
      <c r="B258" s="127" t="s">
        <v>267</v>
      </c>
      <c r="C258" s="347">
        <f t="shared" si="237"/>
        <v>0</v>
      </c>
      <c r="D258" s="56">
        <f>SUM(D259,D263)</f>
        <v>0</v>
      </c>
      <c r="E258" s="57">
        <f t="shared" ref="E258" si="252">SUM(E259,E263)</f>
        <v>0</v>
      </c>
      <c r="F258" s="145">
        <f>SUM(F259,F263)</f>
        <v>0</v>
      </c>
      <c r="G258" s="412">
        <f t="shared" ref="G258:O258" si="253">SUM(G259,G263)</f>
        <v>0</v>
      </c>
      <c r="H258" s="57">
        <f t="shared" si="253"/>
        <v>0</v>
      </c>
      <c r="I258" s="144">
        <f t="shared" si="253"/>
        <v>0</v>
      </c>
      <c r="J258" s="56">
        <f t="shared" si="253"/>
        <v>0</v>
      </c>
      <c r="K258" s="57">
        <f t="shared" si="253"/>
        <v>0</v>
      </c>
      <c r="L258" s="145">
        <f t="shared" si="253"/>
        <v>0</v>
      </c>
      <c r="M258" s="412">
        <f t="shared" si="253"/>
        <v>0</v>
      </c>
      <c r="N258" s="57">
        <f t="shared" si="253"/>
        <v>0</v>
      </c>
      <c r="O258" s="144">
        <f t="shared" si="253"/>
        <v>0</v>
      </c>
      <c r="P258" s="428"/>
    </row>
    <row r="259" spans="1:16" ht="24" hidden="1" x14ac:dyDescent="0.25">
      <c r="A259" s="477">
        <v>6410</v>
      </c>
      <c r="B259" s="63" t="s">
        <v>268</v>
      </c>
      <c r="C259" s="353">
        <f t="shared" si="237"/>
        <v>0</v>
      </c>
      <c r="D259" s="64">
        <f>SUM(D260:D262)</f>
        <v>0</v>
      </c>
      <c r="E259" s="132">
        <f t="shared" ref="E259" si="254">SUM(E260:E262)</f>
        <v>0</v>
      </c>
      <c r="F259" s="146">
        <f>SUM(F260:F262)</f>
        <v>0</v>
      </c>
      <c r="G259" s="426">
        <f t="shared" ref="G259:O259" si="255">SUM(G260:G262)</f>
        <v>0</v>
      </c>
      <c r="H259" s="132">
        <f t="shared" si="255"/>
        <v>0</v>
      </c>
      <c r="I259" s="150">
        <f t="shared" si="255"/>
        <v>0</v>
      </c>
      <c r="J259" s="64">
        <f t="shared" si="255"/>
        <v>0</v>
      </c>
      <c r="K259" s="132">
        <f t="shared" si="255"/>
        <v>0</v>
      </c>
      <c r="L259" s="146">
        <f t="shared" si="255"/>
        <v>0</v>
      </c>
      <c r="M259" s="426">
        <f t="shared" si="255"/>
        <v>0</v>
      </c>
      <c r="N259" s="132">
        <f t="shared" si="255"/>
        <v>0</v>
      </c>
      <c r="O259" s="154">
        <f t="shared" si="255"/>
        <v>0</v>
      </c>
      <c r="P259" s="431"/>
    </row>
    <row r="260" spans="1:16" hidden="1" x14ac:dyDescent="0.25">
      <c r="A260" s="43">
        <v>6411</v>
      </c>
      <c r="B260" s="148" t="s">
        <v>269</v>
      </c>
      <c r="C260" s="358">
        <f t="shared" si="237"/>
        <v>0</v>
      </c>
      <c r="D260" s="417">
        <v>0</v>
      </c>
      <c r="E260" s="72"/>
      <c r="F260" s="137">
        <f t="shared" ref="F260:F262" si="256">D260+E260</f>
        <v>0</v>
      </c>
      <c r="G260" s="418"/>
      <c r="H260" s="72"/>
      <c r="I260" s="136">
        <f t="shared" ref="I260:I262" si="257">G260+H260</f>
        <v>0</v>
      </c>
      <c r="J260" s="417"/>
      <c r="K260" s="72"/>
      <c r="L260" s="137">
        <f t="shared" ref="L260:L262" si="258">J260+K260</f>
        <v>0</v>
      </c>
      <c r="M260" s="418"/>
      <c r="N260" s="72"/>
      <c r="O260" s="136">
        <f t="shared" ref="O260:O262" si="259">M260+N260</f>
        <v>0</v>
      </c>
      <c r="P260" s="419"/>
    </row>
    <row r="261" spans="1:16" ht="36" hidden="1" x14ac:dyDescent="0.25">
      <c r="A261" s="43">
        <v>6412</v>
      </c>
      <c r="B261" s="69" t="s">
        <v>270</v>
      </c>
      <c r="C261" s="358">
        <f t="shared" si="237"/>
        <v>0</v>
      </c>
      <c r="D261" s="417">
        <v>0</v>
      </c>
      <c r="E261" s="72"/>
      <c r="F261" s="137">
        <f t="shared" si="256"/>
        <v>0</v>
      </c>
      <c r="G261" s="418"/>
      <c r="H261" s="72"/>
      <c r="I261" s="136">
        <f t="shared" si="257"/>
        <v>0</v>
      </c>
      <c r="J261" s="417"/>
      <c r="K261" s="72"/>
      <c r="L261" s="137">
        <f t="shared" si="258"/>
        <v>0</v>
      </c>
      <c r="M261" s="418"/>
      <c r="N261" s="72"/>
      <c r="O261" s="136">
        <f t="shared" si="259"/>
        <v>0</v>
      </c>
      <c r="P261" s="419"/>
    </row>
    <row r="262" spans="1:16" ht="36" hidden="1" x14ac:dyDescent="0.25">
      <c r="A262" s="43">
        <v>6419</v>
      </c>
      <c r="B262" s="69" t="s">
        <v>271</v>
      </c>
      <c r="C262" s="358">
        <f t="shared" si="237"/>
        <v>0</v>
      </c>
      <c r="D262" s="417">
        <v>0</v>
      </c>
      <c r="E262" s="72"/>
      <c r="F262" s="137">
        <f t="shared" si="256"/>
        <v>0</v>
      </c>
      <c r="G262" s="418"/>
      <c r="H262" s="72"/>
      <c r="I262" s="136">
        <f t="shared" si="257"/>
        <v>0</v>
      </c>
      <c r="J262" s="417"/>
      <c r="K262" s="72"/>
      <c r="L262" s="137">
        <f t="shared" si="258"/>
        <v>0</v>
      </c>
      <c r="M262" s="418"/>
      <c r="N262" s="72"/>
      <c r="O262" s="136">
        <f t="shared" si="259"/>
        <v>0</v>
      </c>
      <c r="P262" s="419"/>
    </row>
    <row r="263" spans="1:16" ht="36" hidden="1" x14ac:dyDescent="0.25">
      <c r="A263" s="138">
        <v>6420</v>
      </c>
      <c r="B263" s="69" t="s">
        <v>272</v>
      </c>
      <c r="C263" s="358">
        <f t="shared" si="237"/>
        <v>0</v>
      </c>
      <c r="D263" s="70">
        <f>SUM(D264:D267)</f>
        <v>0</v>
      </c>
      <c r="E263" s="135">
        <f t="shared" ref="E263" si="260">SUM(E264:E267)</f>
        <v>0</v>
      </c>
      <c r="F263" s="140">
        <f>SUM(F264:F267)</f>
        <v>0</v>
      </c>
      <c r="G263" s="420">
        <f t="shared" ref="G263:N263" si="261">SUM(G264:G267)</f>
        <v>0</v>
      </c>
      <c r="H263" s="135">
        <f t="shared" si="261"/>
        <v>0</v>
      </c>
      <c r="I263" s="139">
        <f t="shared" si="261"/>
        <v>0</v>
      </c>
      <c r="J263" s="70">
        <f t="shared" si="261"/>
        <v>0</v>
      </c>
      <c r="K263" s="135">
        <f t="shared" si="261"/>
        <v>0</v>
      </c>
      <c r="L263" s="140">
        <f t="shared" si="261"/>
        <v>0</v>
      </c>
      <c r="M263" s="420">
        <f t="shared" si="261"/>
        <v>0</v>
      </c>
      <c r="N263" s="135">
        <f t="shared" si="261"/>
        <v>0</v>
      </c>
      <c r="O263" s="139">
        <f>SUM(O264:O267)</f>
        <v>0</v>
      </c>
      <c r="P263" s="421"/>
    </row>
    <row r="264" spans="1:16" hidden="1" x14ac:dyDescent="0.25">
      <c r="A264" s="43">
        <v>6421</v>
      </c>
      <c r="B264" s="69" t="s">
        <v>273</v>
      </c>
      <c r="C264" s="358">
        <f t="shared" si="237"/>
        <v>0</v>
      </c>
      <c r="D264" s="417">
        <v>0</v>
      </c>
      <c r="E264" s="72"/>
      <c r="F264" s="137">
        <f t="shared" ref="F264:F267" si="262">D264+E264</f>
        <v>0</v>
      </c>
      <c r="G264" s="418"/>
      <c r="H264" s="72"/>
      <c r="I264" s="136">
        <f t="shared" ref="I264:I267" si="263">G264+H264</f>
        <v>0</v>
      </c>
      <c r="J264" s="417"/>
      <c r="K264" s="72"/>
      <c r="L264" s="137">
        <f t="shared" ref="L264:L267" si="264">J264+K264</f>
        <v>0</v>
      </c>
      <c r="M264" s="418"/>
      <c r="N264" s="72"/>
      <c r="O264" s="136">
        <f t="shared" ref="O264:O267" si="265">M264+N264</f>
        <v>0</v>
      </c>
      <c r="P264" s="419"/>
    </row>
    <row r="265" spans="1:16" hidden="1" x14ac:dyDescent="0.25">
      <c r="A265" s="43">
        <v>6422</v>
      </c>
      <c r="B265" s="69" t="s">
        <v>274</v>
      </c>
      <c r="C265" s="358">
        <f t="shared" si="237"/>
        <v>0</v>
      </c>
      <c r="D265" s="417">
        <v>0</v>
      </c>
      <c r="E265" s="72"/>
      <c r="F265" s="137">
        <f t="shared" si="262"/>
        <v>0</v>
      </c>
      <c r="G265" s="418"/>
      <c r="H265" s="72"/>
      <c r="I265" s="136">
        <f t="shared" si="263"/>
        <v>0</v>
      </c>
      <c r="J265" s="417"/>
      <c r="K265" s="72"/>
      <c r="L265" s="137">
        <f t="shared" si="264"/>
        <v>0</v>
      </c>
      <c r="M265" s="418"/>
      <c r="N265" s="72"/>
      <c r="O265" s="136">
        <f t="shared" si="265"/>
        <v>0</v>
      </c>
      <c r="P265" s="419"/>
    </row>
    <row r="266" spans="1:16" ht="24" hidden="1" x14ac:dyDescent="0.25">
      <c r="A266" s="43">
        <v>6423</v>
      </c>
      <c r="B266" s="69" t="s">
        <v>275</v>
      </c>
      <c r="C266" s="358">
        <f t="shared" si="237"/>
        <v>0</v>
      </c>
      <c r="D266" s="417">
        <v>0</v>
      </c>
      <c r="E266" s="72"/>
      <c r="F266" s="137">
        <f t="shared" si="262"/>
        <v>0</v>
      </c>
      <c r="G266" s="418"/>
      <c r="H266" s="72"/>
      <c r="I266" s="136">
        <f t="shared" si="263"/>
        <v>0</v>
      </c>
      <c r="J266" s="417"/>
      <c r="K266" s="72"/>
      <c r="L266" s="137">
        <f t="shared" si="264"/>
        <v>0</v>
      </c>
      <c r="M266" s="418"/>
      <c r="N266" s="72"/>
      <c r="O266" s="136">
        <f t="shared" si="265"/>
        <v>0</v>
      </c>
      <c r="P266" s="419"/>
    </row>
    <row r="267" spans="1:16" ht="36" hidden="1" x14ac:dyDescent="0.25">
      <c r="A267" s="43">
        <v>6424</v>
      </c>
      <c r="B267" s="69" t="s">
        <v>276</v>
      </c>
      <c r="C267" s="358">
        <f t="shared" si="237"/>
        <v>0</v>
      </c>
      <c r="D267" s="417">
        <v>0</v>
      </c>
      <c r="E267" s="72"/>
      <c r="F267" s="137">
        <f t="shared" si="262"/>
        <v>0</v>
      </c>
      <c r="G267" s="418"/>
      <c r="H267" s="72"/>
      <c r="I267" s="136">
        <f t="shared" si="263"/>
        <v>0</v>
      </c>
      <c r="J267" s="417"/>
      <c r="K267" s="72"/>
      <c r="L267" s="137">
        <f t="shared" si="264"/>
        <v>0</v>
      </c>
      <c r="M267" s="418"/>
      <c r="N267" s="72"/>
      <c r="O267" s="136">
        <f t="shared" si="265"/>
        <v>0</v>
      </c>
      <c r="P267" s="419"/>
    </row>
    <row r="268" spans="1:16" ht="36" hidden="1" x14ac:dyDescent="0.25">
      <c r="A268" s="176">
        <v>7000</v>
      </c>
      <c r="B268" s="176" t="s">
        <v>277</v>
      </c>
      <c r="C268" s="441">
        <f>SUM(F268,I268,L268,O268)</f>
        <v>0</v>
      </c>
      <c r="D268" s="177">
        <f>SUM(D269,D279)</f>
        <v>0</v>
      </c>
      <c r="E268" s="178">
        <f t="shared" ref="E268" si="266">SUM(E269,E279)</f>
        <v>0</v>
      </c>
      <c r="F268" s="442">
        <f>SUM(F269,F279)</f>
        <v>0</v>
      </c>
      <c r="G268" s="443">
        <f t="shared" ref="G268:N268" si="267">SUM(G269,G279)</f>
        <v>0</v>
      </c>
      <c r="H268" s="178">
        <f t="shared" si="267"/>
        <v>0</v>
      </c>
      <c r="I268" s="444">
        <f t="shared" si="267"/>
        <v>0</v>
      </c>
      <c r="J268" s="177">
        <f t="shared" si="267"/>
        <v>0</v>
      </c>
      <c r="K268" s="178">
        <f t="shared" si="267"/>
        <v>0</v>
      </c>
      <c r="L268" s="442">
        <f t="shared" si="267"/>
        <v>0</v>
      </c>
      <c r="M268" s="443">
        <f t="shared" si="267"/>
        <v>0</v>
      </c>
      <c r="N268" s="178">
        <f t="shared" si="267"/>
        <v>0</v>
      </c>
      <c r="O268" s="179">
        <f>SUM(O269,O279)</f>
        <v>0</v>
      </c>
      <c r="P268" s="445"/>
    </row>
    <row r="269" spans="1:16" ht="24" hidden="1" x14ac:dyDescent="0.25">
      <c r="A269" s="55">
        <v>7200</v>
      </c>
      <c r="B269" s="127" t="s">
        <v>278</v>
      </c>
      <c r="C269" s="347">
        <f t="shared" si="237"/>
        <v>0</v>
      </c>
      <c r="D269" s="56">
        <f>SUM(D270,D271,D274,D275,D278)</f>
        <v>0</v>
      </c>
      <c r="E269" s="57">
        <f t="shared" ref="E269" si="268">SUM(E270,E271,E274,E275,E278)</f>
        <v>0</v>
      </c>
      <c r="F269" s="145">
        <f>SUM(F270,F271,F274,F275,F278)</f>
        <v>0</v>
      </c>
      <c r="G269" s="412"/>
      <c r="H269" s="57"/>
      <c r="I269" s="144">
        <f>SUM(I270,I271,I274,I275,I278)</f>
        <v>0</v>
      </c>
      <c r="J269" s="56"/>
      <c r="K269" s="57"/>
      <c r="L269" s="145">
        <f>SUM(L270,L271,L274,L275,L278)</f>
        <v>0</v>
      </c>
      <c r="M269" s="412"/>
      <c r="N269" s="57"/>
      <c r="O269" s="159">
        <f>SUM(O270,O271,O274,O275,O278)</f>
        <v>0</v>
      </c>
      <c r="P269" s="413"/>
    </row>
    <row r="270" spans="1:16" ht="24" hidden="1" x14ac:dyDescent="0.25">
      <c r="A270" s="477">
        <v>7210</v>
      </c>
      <c r="B270" s="63" t="s">
        <v>279</v>
      </c>
      <c r="C270" s="353">
        <f t="shared" si="237"/>
        <v>0</v>
      </c>
      <c r="D270" s="377">
        <v>0</v>
      </c>
      <c r="E270" s="66"/>
      <c r="F270" s="134">
        <f>D270+E270</f>
        <v>0</v>
      </c>
      <c r="G270" s="376"/>
      <c r="H270" s="66"/>
      <c r="I270" s="133">
        <f>G270+H270</f>
        <v>0</v>
      </c>
      <c r="J270" s="377"/>
      <c r="K270" s="66"/>
      <c r="L270" s="134">
        <f>J270+K270</f>
        <v>0</v>
      </c>
      <c r="M270" s="376"/>
      <c r="N270" s="66"/>
      <c r="O270" s="133">
        <f>M270+N270</f>
        <v>0</v>
      </c>
      <c r="P270" s="416"/>
    </row>
    <row r="271" spans="1:16" s="181" customFormat="1" ht="36" hidden="1" x14ac:dyDescent="0.25">
      <c r="A271" s="138">
        <v>7220</v>
      </c>
      <c r="B271" s="69" t="s">
        <v>280</v>
      </c>
      <c r="C271" s="358">
        <f t="shared" si="237"/>
        <v>0</v>
      </c>
      <c r="D271" s="70">
        <f>SUM(D272:D273)</f>
        <v>0</v>
      </c>
      <c r="E271" s="135">
        <f t="shared" ref="E271" si="269">SUM(E272:E273)</f>
        <v>0</v>
      </c>
      <c r="F271" s="140">
        <f>SUM(F272:F273)</f>
        <v>0</v>
      </c>
      <c r="G271" s="420">
        <f t="shared" ref="G271:O271" si="270">SUM(G272:G273)</f>
        <v>0</v>
      </c>
      <c r="H271" s="135">
        <f t="shared" si="270"/>
        <v>0</v>
      </c>
      <c r="I271" s="139">
        <f t="shared" si="270"/>
        <v>0</v>
      </c>
      <c r="J271" s="70">
        <f t="shared" si="270"/>
        <v>0</v>
      </c>
      <c r="K271" s="135">
        <f t="shared" si="270"/>
        <v>0</v>
      </c>
      <c r="L271" s="140">
        <f t="shared" si="270"/>
        <v>0</v>
      </c>
      <c r="M271" s="420">
        <f t="shared" si="270"/>
        <v>0</v>
      </c>
      <c r="N271" s="135">
        <f t="shared" si="270"/>
        <v>0</v>
      </c>
      <c r="O271" s="139">
        <f t="shared" si="270"/>
        <v>0</v>
      </c>
      <c r="P271" s="421"/>
    </row>
    <row r="272" spans="1:16" s="181" customFormat="1" ht="36" hidden="1" x14ac:dyDescent="0.25">
      <c r="A272" s="43">
        <v>7221</v>
      </c>
      <c r="B272" s="69" t="s">
        <v>281</v>
      </c>
      <c r="C272" s="358">
        <f t="shared" si="237"/>
        <v>0</v>
      </c>
      <c r="D272" s="417">
        <v>0</v>
      </c>
      <c r="E272" s="72"/>
      <c r="F272" s="137">
        <f t="shared" ref="F272:F274" si="271">D272+E272</f>
        <v>0</v>
      </c>
      <c r="G272" s="418"/>
      <c r="H272" s="72"/>
      <c r="I272" s="136">
        <f t="shared" ref="I272:I274" si="272">G272+H272</f>
        <v>0</v>
      </c>
      <c r="J272" s="417"/>
      <c r="K272" s="72"/>
      <c r="L272" s="137">
        <f t="shared" ref="L272:L274" si="273">J272+K272</f>
        <v>0</v>
      </c>
      <c r="M272" s="418"/>
      <c r="N272" s="72"/>
      <c r="O272" s="136">
        <f t="shared" ref="O272:O274" si="274">M272+N272</f>
        <v>0</v>
      </c>
      <c r="P272" s="419"/>
    </row>
    <row r="273" spans="1:17" s="181" customFormat="1" ht="36" hidden="1" x14ac:dyDescent="0.25">
      <c r="A273" s="43">
        <v>7222</v>
      </c>
      <c r="B273" s="69" t="s">
        <v>282</v>
      </c>
      <c r="C273" s="358">
        <f t="shared" si="237"/>
        <v>0</v>
      </c>
      <c r="D273" s="417">
        <v>0</v>
      </c>
      <c r="E273" s="72"/>
      <c r="F273" s="137">
        <f t="shared" si="271"/>
        <v>0</v>
      </c>
      <c r="G273" s="418"/>
      <c r="H273" s="72"/>
      <c r="I273" s="136">
        <f t="shared" si="272"/>
        <v>0</v>
      </c>
      <c r="J273" s="417"/>
      <c r="K273" s="72"/>
      <c r="L273" s="137">
        <f t="shared" si="273"/>
        <v>0</v>
      </c>
      <c r="M273" s="418"/>
      <c r="N273" s="72"/>
      <c r="O273" s="136">
        <f t="shared" si="274"/>
        <v>0</v>
      </c>
      <c r="P273" s="419"/>
    </row>
    <row r="274" spans="1:17" ht="24" hidden="1" x14ac:dyDescent="0.25">
      <c r="A274" s="138">
        <v>7230</v>
      </c>
      <c r="B274" s="69" t="s">
        <v>283</v>
      </c>
      <c r="C274" s="358">
        <f t="shared" si="237"/>
        <v>0</v>
      </c>
      <c r="D274" s="417">
        <v>0</v>
      </c>
      <c r="E274" s="72"/>
      <c r="F274" s="137">
        <f t="shared" si="271"/>
        <v>0</v>
      </c>
      <c r="G274" s="418"/>
      <c r="H274" s="72"/>
      <c r="I274" s="136">
        <f t="shared" si="272"/>
        <v>0</v>
      </c>
      <c r="J274" s="417"/>
      <c r="K274" s="72"/>
      <c r="L274" s="137">
        <f t="shared" si="273"/>
        <v>0</v>
      </c>
      <c r="M274" s="418"/>
      <c r="N274" s="72"/>
      <c r="O274" s="136">
        <f t="shared" si="274"/>
        <v>0</v>
      </c>
      <c r="P274" s="419"/>
    </row>
    <row r="275" spans="1:17" ht="24" hidden="1" x14ac:dyDescent="0.25">
      <c r="A275" s="138">
        <v>7240</v>
      </c>
      <c r="B275" s="69" t="s">
        <v>284</v>
      </c>
      <c r="C275" s="358">
        <f t="shared" si="237"/>
        <v>0</v>
      </c>
      <c r="D275" s="70">
        <f>SUM(D276:D277)</f>
        <v>0</v>
      </c>
      <c r="E275" s="135">
        <f t="shared" ref="E275" si="275">SUM(E276:E277)</f>
        <v>0</v>
      </c>
      <c r="F275" s="140">
        <f>SUM(F276:F277)</f>
        <v>0</v>
      </c>
      <c r="G275" s="420">
        <f t="shared" ref="G275:O275" si="276">SUM(G276:G277)</f>
        <v>0</v>
      </c>
      <c r="H275" s="135">
        <f t="shared" si="276"/>
        <v>0</v>
      </c>
      <c r="I275" s="139">
        <f t="shared" si="276"/>
        <v>0</v>
      </c>
      <c r="J275" s="70">
        <f t="shared" si="276"/>
        <v>0</v>
      </c>
      <c r="K275" s="135">
        <f t="shared" si="276"/>
        <v>0</v>
      </c>
      <c r="L275" s="140">
        <f t="shared" si="276"/>
        <v>0</v>
      </c>
      <c r="M275" s="420">
        <f t="shared" si="276"/>
        <v>0</v>
      </c>
      <c r="N275" s="135">
        <f t="shared" si="276"/>
        <v>0</v>
      </c>
      <c r="O275" s="139">
        <f t="shared" si="276"/>
        <v>0</v>
      </c>
      <c r="P275" s="421"/>
    </row>
    <row r="276" spans="1:17" ht="48" hidden="1" x14ac:dyDescent="0.25">
      <c r="A276" s="43">
        <v>7245</v>
      </c>
      <c r="B276" s="69" t="s">
        <v>285</v>
      </c>
      <c r="C276" s="358">
        <f t="shared" si="237"/>
        <v>0</v>
      </c>
      <c r="D276" s="417">
        <v>0</v>
      </c>
      <c r="E276" s="72"/>
      <c r="F276" s="137">
        <f t="shared" ref="F276:F278" si="277">D276+E276</f>
        <v>0</v>
      </c>
      <c r="G276" s="418"/>
      <c r="H276" s="72"/>
      <c r="I276" s="136">
        <f t="shared" ref="I276:I278" si="278">G276+H276</f>
        <v>0</v>
      </c>
      <c r="J276" s="417"/>
      <c r="K276" s="72"/>
      <c r="L276" s="137">
        <f t="shared" ref="L276:L278" si="279">J276+K276</f>
        <v>0</v>
      </c>
      <c r="M276" s="418"/>
      <c r="N276" s="72"/>
      <c r="O276" s="136">
        <f t="shared" ref="O276:O278" si="280">M276+N276</f>
        <v>0</v>
      </c>
      <c r="P276" s="419"/>
    </row>
    <row r="277" spans="1:17" ht="96" hidden="1" x14ac:dyDescent="0.25">
      <c r="A277" s="43">
        <v>7246</v>
      </c>
      <c r="B277" s="69" t="s">
        <v>286</v>
      </c>
      <c r="C277" s="358">
        <f t="shared" si="237"/>
        <v>0</v>
      </c>
      <c r="D277" s="417">
        <v>0</v>
      </c>
      <c r="E277" s="72"/>
      <c r="F277" s="137">
        <f t="shared" si="277"/>
        <v>0</v>
      </c>
      <c r="G277" s="418"/>
      <c r="H277" s="72"/>
      <c r="I277" s="136">
        <f t="shared" si="278"/>
        <v>0</v>
      </c>
      <c r="J277" s="417"/>
      <c r="K277" s="72"/>
      <c r="L277" s="137">
        <f t="shared" si="279"/>
        <v>0</v>
      </c>
      <c r="M277" s="418"/>
      <c r="N277" s="72"/>
      <c r="O277" s="136">
        <f t="shared" si="280"/>
        <v>0</v>
      </c>
      <c r="P277" s="419"/>
    </row>
    <row r="278" spans="1:17" ht="24" hidden="1" x14ac:dyDescent="0.25">
      <c r="A278" s="174">
        <v>7260</v>
      </c>
      <c r="B278" s="63" t="s">
        <v>287</v>
      </c>
      <c r="C278" s="353">
        <f t="shared" si="237"/>
        <v>0</v>
      </c>
      <c r="D278" s="377">
        <v>0</v>
      </c>
      <c r="E278" s="66"/>
      <c r="F278" s="134">
        <f t="shared" si="277"/>
        <v>0</v>
      </c>
      <c r="G278" s="376"/>
      <c r="H278" s="66"/>
      <c r="I278" s="133">
        <f t="shared" si="278"/>
        <v>0</v>
      </c>
      <c r="J278" s="377"/>
      <c r="K278" s="66"/>
      <c r="L278" s="134">
        <f t="shared" si="279"/>
        <v>0</v>
      </c>
      <c r="M278" s="376"/>
      <c r="N278" s="66"/>
      <c r="O278" s="133">
        <f t="shared" si="280"/>
        <v>0</v>
      </c>
      <c r="P278" s="416"/>
    </row>
    <row r="279" spans="1:17" hidden="1" x14ac:dyDescent="0.25">
      <c r="A279" s="88">
        <v>7700</v>
      </c>
      <c r="B279" s="182" t="s">
        <v>288</v>
      </c>
      <c r="C279" s="446">
        <f t="shared" si="237"/>
        <v>0</v>
      </c>
      <c r="D279" s="183">
        <f>D280</f>
        <v>0</v>
      </c>
      <c r="E279" s="184">
        <f t="shared" ref="E279:O279" si="281">E280</f>
        <v>0</v>
      </c>
      <c r="F279" s="147">
        <f t="shared" si="281"/>
        <v>0</v>
      </c>
      <c r="G279" s="447">
        <f t="shared" si="281"/>
        <v>0</v>
      </c>
      <c r="H279" s="184">
        <f t="shared" si="281"/>
        <v>0</v>
      </c>
      <c r="I279" s="448">
        <f t="shared" si="281"/>
        <v>0</v>
      </c>
      <c r="J279" s="183">
        <f t="shared" si="281"/>
        <v>0</v>
      </c>
      <c r="K279" s="184">
        <f t="shared" si="281"/>
        <v>0</v>
      </c>
      <c r="L279" s="147">
        <f t="shared" si="281"/>
        <v>0</v>
      </c>
      <c r="M279" s="447">
        <f t="shared" si="281"/>
        <v>0</v>
      </c>
      <c r="N279" s="184">
        <f t="shared" si="281"/>
        <v>0</v>
      </c>
      <c r="O279" s="448">
        <f t="shared" si="281"/>
        <v>0</v>
      </c>
      <c r="P279" s="428"/>
    </row>
    <row r="280" spans="1:17" hidden="1" x14ac:dyDescent="0.25">
      <c r="A280" s="129">
        <v>7720</v>
      </c>
      <c r="B280" s="63" t="s">
        <v>289</v>
      </c>
      <c r="C280" s="363">
        <f t="shared" si="237"/>
        <v>0</v>
      </c>
      <c r="D280" s="375">
        <v>0</v>
      </c>
      <c r="E280" s="79"/>
      <c r="F280" s="186">
        <f>D280+E280</f>
        <v>0</v>
      </c>
      <c r="G280" s="449"/>
      <c r="H280" s="79"/>
      <c r="I280" s="185">
        <f>G280+H280</f>
        <v>0</v>
      </c>
      <c r="J280" s="375"/>
      <c r="K280" s="79"/>
      <c r="L280" s="186">
        <f>J280+K280</f>
        <v>0</v>
      </c>
      <c r="M280" s="449"/>
      <c r="N280" s="79"/>
      <c r="O280" s="185">
        <f>M280+N280</f>
        <v>0</v>
      </c>
      <c r="P280" s="450"/>
    </row>
    <row r="281" spans="1:17" hidden="1" x14ac:dyDescent="0.25">
      <c r="A281" s="148"/>
      <c r="B281" s="69" t="s">
        <v>290</v>
      </c>
      <c r="C281" s="358">
        <f t="shared" si="237"/>
        <v>0</v>
      </c>
      <c r="D281" s="70">
        <f>SUM(D282:D283)</f>
        <v>0</v>
      </c>
      <c r="E281" s="135">
        <f t="shared" ref="E281" si="282">SUM(E282:E283)</f>
        <v>0</v>
      </c>
      <c r="F281" s="140">
        <f>SUM(F282:F283)</f>
        <v>0</v>
      </c>
      <c r="G281" s="420">
        <f t="shared" ref="G281:O281" si="283">SUM(G282:G283)</f>
        <v>0</v>
      </c>
      <c r="H281" s="135">
        <f t="shared" si="283"/>
        <v>0</v>
      </c>
      <c r="I281" s="139">
        <f t="shared" si="283"/>
        <v>0</v>
      </c>
      <c r="J281" s="70">
        <f t="shared" si="283"/>
        <v>0</v>
      </c>
      <c r="K281" s="135">
        <f t="shared" si="283"/>
        <v>0</v>
      </c>
      <c r="L281" s="140">
        <f t="shared" si="283"/>
        <v>0</v>
      </c>
      <c r="M281" s="420">
        <f t="shared" si="283"/>
        <v>0</v>
      </c>
      <c r="N281" s="135">
        <f t="shared" si="283"/>
        <v>0</v>
      </c>
      <c r="O281" s="139">
        <f t="shared" si="283"/>
        <v>0</v>
      </c>
      <c r="P281" s="421"/>
    </row>
    <row r="282" spans="1:17" hidden="1" x14ac:dyDescent="0.25">
      <c r="A282" s="148" t="s">
        <v>291</v>
      </c>
      <c r="B282" s="43" t="s">
        <v>292</v>
      </c>
      <c r="C282" s="358">
        <f t="shared" si="237"/>
        <v>0</v>
      </c>
      <c r="D282" s="417"/>
      <c r="E282" s="72"/>
      <c r="F282" s="137">
        <f>E282+D282</f>
        <v>0</v>
      </c>
      <c r="G282" s="418"/>
      <c r="H282" s="72"/>
      <c r="I282" s="136">
        <f>H282+G282</f>
        <v>0</v>
      </c>
      <c r="J282" s="417"/>
      <c r="K282" s="72"/>
      <c r="L282" s="137">
        <f>K282+J282</f>
        <v>0</v>
      </c>
      <c r="M282" s="418"/>
      <c r="N282" s="72"/>
      <c r="O282" s="136">
        <f>N282+M282</f>
        <v>0</v>
      </c>
      <c r="P282" s="419"/>
    </row>
    <row r="283" spans="1:17" ht="24" hidden="1" x14ac:dyDescent="0.25">
      <c r="A283" s="148" t="s">
        <v>293</v>
      </c>
      <c r="B283" s="187" t="s">
        <v>294</v>
      </c>
      <c r="C283" s="353">
        <f t="shared" si="237"/>
        <v>0</v>
      </c>
      <c r="D283" s="377"/>
      <c r="E283" s="66"/>
      <c r="F283" s="134">
        <f>E283+D283</f>
        <v>0</v>
      </c>
      <c r="G283" s="376"/>
      <c r="H283" s="66"/>
      <c r="I283" s="133">
        <f>H283+G283</f>
        <v>0</v>
      </c>
      <c r="J283" s="377"/>
      <c r="K283" s="66"/>
      <c r="L283" s="134">
        <f>K283+J283</f>
        <v>0</v>
      </c>
      <c r="M283" s="376"/>
      <c r="N283" s="66"/>
      <c r="O283" s="133">
        <f>N283+M283</f>
        <v>0</v>
      </c>
      <c r="P283" s="416"/>
    </row>
    <row r="284" spans="1:17" ht="12.75" thickBot="1" x14ac:dyDescent="0.3">
      <c r="A284" s="188"/>
      <c r="B284" s="188" t="s">
        <v>295</v>
      </c>
      <c r="C284" s="451">
        <f t="shared" si="237"/>
        <v>1016710</v>
      </c>
      <c r="D284" s="189">
        <f>SUM(D281,D268,D229,D194,D186,D172,D74,D52)</f>
        <v>1016710</v>
      </c>
      <c r="E284" s="453">
        <f t="shared" ref="E284:O284" si="284">SUM(E281,E268,E229,E194,E186,E172,E74,E52)</f>
        <v>0</v>
      </c>
      <c r="F284" s="454">
        <f t="shared" si="284"/>
        <v>1016710</v>
      </c>
      <c r="G284" s="452">
        <f t="shared" si="284"/>
        <v>0</v>
      </c>
      <c r="H284" s="190">
        <f t="shared" si="284"/>
        <v>0</v>
      </c>
      <c r="I284" s="453">
        <f t="shared" si="284"/>
        <v>0</v>
      </c>
      <c r="J284" s="189">
        <f t="shared" si="284"/>
        <v>0</v>
      </c>
      <c r="K284" s="453">
        <f t="shared" si="284"/>
        <v>0</v>
      </c>
      <c r="L284" s="454">
        <f t="shared" si="284"/>
        <v>0</v>
      </c>
      <c r="M284" s="452">
        <f t="shared" si="284"/>
        <v>0</v>
      </c>
      <c r="N284" s="190">
        <f t="shared" si="284"/>
        <v>0</v>
      </c>
      <c r="O284" s="453">
        <f t="shared" si="284"/>
        <v>0</v>
      </c>
      <c r="P284" s="454"/>
      <c r="Q284" s="311"/>
    </row>
    <row r="285" spans="1:17" s="25" customFormat="1" ht="13.5" hidden="1" thickTop="1" thickBot="1" x14ac:dyDescent="0.3">
      <c r="A285" s="578" t="s">
        <v>296</v>
      </c>
      <c r="B285" s="579"/>
      <c r="C285" s="455">
        <f t="shared" si="237"/>
        <v>0</v>
      </c>
      <c r="D285" s="192">
        <f>SUM(D24,D25,D41,D42)-D50</f>
        <v>0</v>
      </c>
      <c r="E285" s="193">
        <f t="shared" ref="E285:N285" si="285">SUM(E24,E25,E41)-E50</f>
        <v>0</v>
      </c>
      <c r="F285" s="195">
        <f>SUM(F24,F25,F41)-F50</f>
        <v>0</v>
      </c>
      <c r="G285" s="456">
        <f t="shared" si="285"/>
        <v>0</v>
      </c>
      <c r="H285" s="193">
        <f t="shared" si="285"/>
        <v>0</v>
      </c>
      <c r="I285" s="194">
        <f t="shared" si="285"/>
        <v>0</v>
      </c>
      <c r="J285" s="192">
        <f t="shared" si="285"/>
        <v>0</v>
      </c>
      <c r="K285" s="193">
        <f t="shared" si="285"/>
        <v>0</v>
      </c>
      <c r="L285" s="195">
        <f t="shared" si="285"/>
        <v>0</v>
      </c>
      <c r="M285" s="456">
        <f t="shared" si="285"/>
        <v>0</v>
      </c>
      <c r="N285" s="193">
        <f t="shared" si="285"/>
        <v>0</v>
      </c>
      <c r="O285" s="194">
        <f>O44-O50</f>
        <v>0</v>
      </c>
      <c r="P285" s="457"/>
    </row>
    <row r="286" spans="1:17" s="25" customFormat="1" ht="12.75" hidden="1" thickTop="1" x14ac:dyDescent="0.25">
      <c r="A286" s="580" t="s">
        <v>297</v>
      </c>
      <c r="B286" s="581"/>
      <c r="C286" s="458">
        <f t="shared" si="237"/>
        <v>0</v>
      </c>
      <c r="D286" s="196">
        <f>SUM(D287,D288)-D295+D296</f>
        <v>0</v>
      </c>
      <c r="E286" s="197">
        <f t="shared" ref="E286:O286" si="286">SUM(E287,E288)-E295+E296</f>
        <v>0</v>
      </c>
      <c r="F286" s="199">
        <f t="shared" si="286"/>
        <v>0</v>
      </c>
      <c r="G286" s="459">
        <f t="shared" si="286"/>
        <v>0</v>
      </c>
      <c r="H286" s="197">
        <f t="shared" si="286"/>
        <v>0</v>
      </c>
      <c r="I286" s="198">
        <f t="shared" si="286"/>
        <v>0</v>
      </c>
      <c r="J286" s="196">
        <f t="shared" si="286"/>
        <v>0</v>
      </c>
      <c r="K286" s="197">
        <f t="shared" si="286"/>
        <v>0</v>
      </c>
      <c r="L286" s="199">
        <f t="shared" si="286"/>
        <v>0</v>
      </c>
      <c r="M286" s="459">
        <f t="shared" si="286"/>
        <v>0</v>
      </c>
      <c r="N286" s="197">
        <f t="shared" si="286"/>
        <v>0</v>
      </c>
      <c r="O286" s="198">
        <f t="shared" si="286"/>
        <v>0</v>
      </c>
      <c r="P286" s="460"/>
    </row>
    <row r="287" spans="1:17" s="25" customFormat="1" ht="13.5" hidden="1" thickTop="1" thickBot="1" x14ac:dyDescent="0.3">
      <c r="A287" s="110" t="s">
        <v>298</v>
      </c>
      <c r="B287" s="110" t="s">
        <v>299</v>
      </c>
      <c r="C287" s="398">
        <f t="shared" si="237"/>
        <v>0</v>
      </c>
      <c r="D287" s="111">
        <f>D21-D281</f>
        <v>0</v>
      </c>
      <c r="E287" s="112">
        <f t="shared" ref="E287:O287" si="287">E21-E281</f>
        <v>0</v>
      </c>
      <c r="F287" s="113">
        <f t="shared" si="287"/>
        <v>0</v>
      </c>
      <c r="G287" s="399">
        <f t="shared" si="287"/>
        <v>0</v>
      </c>
      <c r="H287" s="112">
        <f t="shared" si="287"/>
        <v>0</v>
      </c>
      <c r="I287" s="200">
        <f t="shared" si="287"/>
        <v>0</v>
      </c>
      <c r="J287" s="111">
        <f t="shared" si="287"/>
        <v>0</v>
      </c>
      <c r="K287" s="112">
        <f t="shared" si="287"/>
        <v>0</v>
      </c>
      <c r="L287" s="113">
        <f t="shared" si="287"/>
        <v>0</v>
      </c>
      <c r="M287" s="399">
        <f t="shared" si="287"/>
        <v>0</v>
      </c>
      <c r="N287" s="112">
        <f t="shared" si="287"/>
        <v>0</v>
      </c>
      <c r="O287" s="200">
        <f t="shared" si="287"/>
        <v>0</v>
      </c>
      <c r="P287" s="400"/>
    </row>
    <row r="288" spans="1:17" s="25" customFormat="1" ht="12.75" hidden="1" thickTop="1" x14ac:dyDescent="0.25">
      <c r="A288" s="201" t="s">
        <v>300</v>
      </c>
      <c r="B288" s="201" t="s">
        <v>301</v>
      </c>
      <c r="C288" s="458">
        <f t="shared" si="237"/>
        <v>0</v>
      </c>
      <c r="D288" s="196">
        <f>SUM(D289,D291,D293)-SUM(D290,D292,D294)</f>
        <v>0</v>
      </c>
      <c r="E288" s="197">
        <f t="shared" ref="E288:O288" si="288">SUM(E289,E291,E293)-SUM(E290,E292,E294)</f>
        <v>0</v>
      </c>
      <c r="F288" s="199">
        <f t="shared" si="288"/>
        <v>0</v>
      </c>
      <c r="G288" s="459">
        <f t="shared" si="288"/>
        <v>0</v>
      </c>
      <c r="H288" s="197">
        <f t="shared" si="288"/>
        <v>0</v>
      </c>
      <c r="I288" s="198">
        <f t="shared" si="288"/>
        <v>0</v>
      </c>
      <c r="J288" s="196">
        <f t="shared" si="288"/>
        <v>0</v>
      </c>
      <c r="K288" s="197">
        <f t="shared" si="288"/>
        <v>0</v>
      </c>
      <c r="L288" s="199">
        <f t="shared" si="288"/>
        <v>0</v>
      </c>
      <c r="M288" s="459">
        <f t="shared" si="288"/>
        <v>0</v>
      </c>
      <c r="N288" s="197">
        <f t="shared" si="288"/>
        <v>0</v>
      </c>
      <c r="O288" s="198">
        <f t="shared" si="288"/>
        <v>0</v>
      </c>
      <c r="P288" s="460"/>
    </row>
    <row r="289" spans="1:16" ht="12.75" hidden="1" thickTop="1" x14ac:dyDescent="0.25">
      <c r="A289" s="202" t="s">
        <v>302</v>
      </c>
      <c r="B289" s="98" t="s">
        <v>303</v>
      </c>
      <c r="C289" s="363">
        <f t="shared" si="237"/>
        <v>0</v>
      </c>
      <c r="D289" s="375"/>
      <c r="E289" s="79"/>
      <c r="F289" s="186">
        <f t="shared" ref="F289:F296" si="289">E289+D289</f>
        <v>0</v>
      </c>
      <c r="G289" s="449"/>
      <c r="H289" s="79"/>
      <c r="I289" s="185">
        <f t="shared" ref="I289:I296" si="290">H289+G289</f>
        <v>0</v>
      </c>
      <c r="J289" s="375"/>
      <c r="K289" s="79"/>
      <c r="L289" s="186">
        <f t="shared" ref="L289:L296" si="291">K289+J289</f>
        <v>0</v>
      </c>
      <c r="M289" s="449"/>
      <c r="N289" s="79"/>
      <c r="O289" s="185">
        <f t="shared" ref="O289:O296" si="292">N289+M289</f>
        <v>0</v>
      </c>
      <c r="P289" s="450"/>
    </row>
    <row r="290" spans="1:16" ht="24.75" hidden="1" thickTop="1" x14ac:dyDescent="0.25">
      <c r="A290" s="148" t="s">
        <v>304</v>
      </c>
      <c r="B290" s="42" t="s">
        <v>305</v>
      </c>
      <c r="C290" s="358">
        <f t="shared" si="237"/>
        <v>0</v>
      </c>
      <c r="D290" s="417"/>
      <c r="E290" s="72"/>
      <c r="F290" s="137">
        <f t="shared" si="289"/>
        <v>0</v>
      </c>
      <c r="G290" s="418"/>
      <c r="H290" s="72"/>
      <c r="I290" s="136">
        <f t="shared" si="290"/>
        <v>0</v>
      </c>
      <c r="J290" s="417"/>
      <c r="K290" s="72"/>
      <c r="L290" s="137">
        <f t="shared" si="291"/>
        <v>0</v>
      </c>
      <c r="M290" s="418"/>
      <c r="N290" s="72"/>
      <c r="O290" s="136">
        <f t="shared" si="292"/>
        <v>0</v>
      </c>
      <c r="P290" s="419"/>
    </row>
    <row r="291" spans="1:16" ht="12.75" hidden="1" thickTop="1" x14ac:dyDescent="0.25">
      <c r="A291" s="148" t="s">
        <v>306</v>
      </c>
      <c r="B291" s="42" t="s">
        <v>307</v>
      </c>
      <c r="C291" s="358">
        <f t="shared" si="237"/>
        <v>0</v>
      </c>
      <c r="D291" s="417"/>
      <c r="E291" s="72"/>
      <c r="F291" s="137">
        <f t="shared" si="289"/>
        <v>0</v>
      </c>
      <c r="G291" s="418"/>
      <c r="H291" s="72"/>
      <c r="I291" s="136">
        <f t="shared" si="290"/>
        <v>0</v>
      </c>
      <c r="J291" s="417"/>
      <c r="K291" s="72"/>
      <c r="L291" s="137">
        <f t="shared" si="291"/>
        <v>0</v>
      </c>
      <c r="M291" s="418"/>
      <c r="N291" s="72"/>
      <c r="O291" s="136">
        <f t="shared" si="292"/>
        <v>0</v>
      </c>
      <c r="P291" s="419"/>
    </row>
    <row r="292" spans="1:16" ht="24.75" hidden="1" thickTop="1" x14ac:dyDescent="0.25">
      <c r="A292" s="148" t="s">
        <v>308</v>
      </c>
      <c r="B292" s="42" t="s">
        <v>309</v>
      </c>
      <c r="C292" s="358">
        <f>SUM(F292,I292,L292,O292)</f>
        <v>0</v>
      </c>
      <c r="D292" s="417"/>
      <c r="E292" s="72"/>
      <c r="F292" s="137">
        <f t="shared" si="289"/>
        <v>0</v>
      </c>
      <c r="G292" s="418"/>
      <c r="H292" s="72"/>
      <c r="I292" s="136">
        <f t="shared" si="290"/>
        <v>0</v>
      </c>
      <c r="J292" s="417"/>
      <c r="K292" s="72"/>
      <c r="L292" s="137">
        <f t="shared" si="291"/>
        <v>0</v>
      </c>
      <c r="M292" s="418"/>
      <c r="N292" s="72"/>
      <c r="O292" s="136">
        <f t="shared" si="292"/>
        <v>0</v>
      </c>
      <c r="P292" s="419"/>
    </row>
    <row r="293" spans="1:16" ht="12.75" hidden="1" thickTop="1" x14ac:dyDescent="0.25">
      <c r="A293" s="148" t="s">
        <v>310</v>
      </c>
      <c r="B293" s="42" t="s">
        <v>311</v>
      </c>
      <c r="C293" s="358">
        <f t="shared" si="237"/>
        <v>0</v>
      </c>
      <c r="D293" s="417"/>
      <c r="E293" s="72"/>
      <c r="F293" s="137">
        <f t="shared" si="289"/>
        <v>0</v>
      </c>
      <c r="G293" s="418"/>
      <c r="H293" s="72"/>
      <c r="I293" s="136">
        <f t="shared" si="290"/>
        <v>0</v>
      </c>
      <c r="J293" s="417"/>
      <c r="K293" s="72"/>
      <c r="L293" s="137">
        <f t="shared" si="291"/>
        <v>0</v>
      </c>
      <c r="M293" s="418"/>
      <c r="N293" s="72"/>
      <c r="O293" s="136">
        <f t="shared" si="292"/>
        <v>0</v>
      </c>
      <c r="P293" s="419"/>
    </row>
    <row r="294" spans="1:16" ht="24.75" hidden="1" thickTop="1" x14ac:dyDescent="0.25">
      <c r="A294" s="203" t="s">
        <v>312</v>
      </c>
      <c r="B294" s="204" t="s">
        <v>313</v>
      </c>
      <c r="C294" s="432">
        <f t="shared" si="237"/>
        <v>0</v>
      </c>
      <c r="D294" s="434"/>
      <c r="E294" s="164"/>
      <c r="F294" s="166">
        <f t="shared" si="289"/>
        <v>0</v>
      </c>
      <c r="G294" s="435"/>
      <c r="H294" s="164"/>
      <c r="I294" s="165">
        <f t="shared" si="290"/>
        <v>0</v>
      </c>
      <c r="J294" s="434"/>
      <c r="K294" s="164"/>
      <c r="L294" s="166">
        <f t="shared" si="291"/>
        <v>0</v>
      </c>
      <c r="M294" s="435"/>
      <c r="N294" s="164"/>
      <c r="O294" s="165">
        <f t="shared" si="292"/>
        <v>0</v>
      </c>
      <c r="P294" s="436"/>
    </row>
    <row r="295" spans="1:16" s="25" customFormat="1" ht="13.5" hidden="1" thickTop="1" thickBot="1" x14ac:dyDescent="0.3">
      <c r="A295" s="205" t="s">
        <v>314</v>
      </c>
      <c r="B295" s="205" t="s">
        <v>315</v>
      </c>
      <c r="C295" s="455">
        <f t="shared" si="237"/>
        <v>0</v>
      </c>
      <c r="D295" s="461"/>
      <c r="E295" s="206"/>
      <c r="F295" s="208">
        <f t="shared" si="289"/>
        <v>0</v>
      </c>
      <c r="G295" s="462"/>
      <c r="H295" s="206"/>
      <c r="I295" s="207">
        <f t="shared" si="290"/>
        <v>0</v>
      </c>
      <c r="J295" s="461"/>
      <c r="K295" s="206"/>
      <c r="L295" s="208">
        <f t="shared" si="291"/>
        <v>0</v>
      </c>
      <c r="M295" s="462"/>
      <c r="N295" s="206"/>
      <c r="O295" s="207">
        <f t="shared" si="292"/>
        <v>0</v>
      </c>
      <c r="P295" s="463"/>
    </row>
    <row r="296" spans="1:16" s="25" customFormat="1" ht="48.75" hidden="1" thickTop="1" x14ac:dyDescent="0.25">
      <c r="A296" s="201" t="s">
        <v>316</v>
      </c>
      <c r="B296" s="209" t="s">
        <v>317</v>
      </c>
      <c r="C296" s="458">
        <f>SUM(F296,I296,L296,O296)</f>
        <v>0</v>
      </c>
      <c r="D296" s="464"/>
      <c r="E296" s="213"/>
      <c r="F296" s="153">
        <f t="shared" si="289"/>
        <v>0</v>
      </c>
      <c r="G296" s="429"/>
      <c r="H296" s="151"/>
      <c r="I296" s="152">
        <f t="shared" si="290"/>
        <v>0</v>
      </c>
      <c r="J296" s="348"/>
      <c r="K296" s="151"/>
      <c r="L296" s="153">
        <f t="shared" si="291"/>
        <v>0</v>
      </c>
      <c r="M296" s="429"/>
      <c r="N296" s="151"/>
      <c r="O296" s="152">
        <f t="shared" si="292"/>
        <v>0</v>
      </c>
      <c r="P296" s="430"/>
    </row>
    <row r="297" spans="1:16" ht="12.75" thickTop="1" x14ac:dyDescent="0.25">
      <c r="A297" s="1"/>
      <c r="B297" s="1"/>
      <c r="C297" s="1"/>
      <c r="D297" s="1"/>
      <c r="E297" s="1"/>
      <c r="F297" s="1"/>
      <c r="G297" s="1"/>
      <c r="H297" s="1"/>
      <c r="I297" s="1"/>
      <c r="J297" s="1"/>
      <c r="K297" s="1"/>
      <c r="L297" s="1"/>
      <c r="M297" s="1"/>
      <c r="N297" s="1"/>
      <c r="O297" s="1"/>
    </row>
    <row r="298" spans="1:16" x14ac:dyDescent="0.25">
      <c r="A298" s="1"/>
      <c r="B298" s="1"/>
      <c r="C298" s="1"/>
      <c r="D298" s="1"/>
      <c r="E298" s="1"/>
      <c r="F298" s="1"/>
      <c r="G298" s="1"/>
      <c r="H298" s="1"/>
      <c r="I298" s="1"/>
      <c r="J298" s="1"/>
      <c r="K298" s="1"/>
      <c r="L298" s="1"/>
      <c r="M298" s="1"/>
      <c r="N298" s="1"/>
      <c r="O298" s="1"/>
    </row>
    <row r="299" spans="1:16" x14ac:dyDescent="0.25">
      <c r="A299" s="1"/>
      <c r="B299" s="1"/>
      <c r="C299" s="1"/>
      <c r="D299" s="1"/>
      <c r="E299" s="1"/>
      <c r="F299" s="1"/>
      <c r="G299" s="1"/>
      <c r="H299" s="1"/>
      <c r="I299" s="1"/>
      <c r="J299" s="1"/>
      <c r="K299" s="1"/>
      <c r="L299" s="1"/>
      <c r="M299" s="1"/>
      <c r="N299" s="1"/>
      <c r="O299" s="1"/>
    </row>
    <row r="300" spans="1:16" x14ac:dyDescent="0.25">
      <c r="A300" s="1"/>
      <c r="B300" s="1"/>
      <c r="C300" s="1"/>
      <c r="D300" s="1"/>
      <c r="E300" s="1"/>
      <c r="F300" s="1"/>
      <c r="G300" s="1"/>
      <c r="H300" s="1"/>
      <c r="I300" s="1"/>
      <c r="J300" s="1"/>
      <c r="K300" s="1"/>
      <c r="L300" s="1"/>
      <c r="M300" s="1"/>
      <c r="N300" s="1"/>
      <c r="O300" s="1"/>
    </row>
    <row r="301" spans="1:16" x14ac:dyDescent="0.25">
      <c r="A301" s="1"/>
      <c r="B301" s="1"/>
      <c r="C301" s="1"/>
      <c r="D301" s="1"/>
      <c r="E301" s="1"/>
      <c r="F301" s="1"/>
      <c r="G301" s="1"/>
      <c r="H301" s="1"/>
      <c r="I301" s="1"/>
      <c r="J301" s="1"/>
      <c r="K301" s="1"/>
      <c r="L301" s="1"/>
      <c r="M301" s="1"/>
      <c r="N301" s="1"/>
      <c r="O301" s="1"/>
    </row>
    <row r="302" spans="1:16" x14ac:dyDescent="0.25">
      <c r="A302" s="1"/>
      <c r="B302" s="1"/>
      <c r="C302" s="1"/>
      <c r="D302" s="1"/>
      <c r="E302" s="1"/>
      <c r="F302" s="1"/>
      <c r="G302" s="1"/>
      <c r="H302" s="1"/>
      <c r="I302" s="1"/>
      <c r="J302" s="1"/>
      <c r="K302" s="1"/>
      <c r="L302" s="1"/>
      <c r="M302" s="1"/>
      <c r="N302" s="1"/>
      <c r="O302" s="1"/>
    </row>
    <row r="303" spans="1:16" x14ac:dyDescent="0.25">
      <c r="A303" s="1"/>
      <c r="B303" s="1"/>
      <c r="C303" s="1"/>
      <c r="D303" s="1"/>
      <c r="E303" s="1"/>
      <c r="F303" s="1"/>
      <c r="G303" s="1"/>
      <c r="H303" s="1"/>
      <c r="I303" s="1"/>
      <c r="J303" s="1"/>
      <c r="K303" s="1"/>
      <c r="L303" s="1"/>
      <c r="M303" s="1"/>
      <c r="N303" s="1"/>
      <c r="O303" s="1"/>
    </row>
    <row r="304" spans="1:16"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row r="315" spans="1:15" x14ac:dyDescent="0.25">
      <c r="A315" s="1"/>
      <c r="B315" s="1"/>
      <c r="C315" s="1"/>
      <c r="D315" s="1"/>
      <c r="E315" s="1"/>
      <c r="F315" s="1"/>
      <c r="G315" s="1"/>
      <c r="H315" s="1"/>
      <c r="I315" s="1"/>
      <c r="J315" s="1"/>
      <c r="K315" s="1"/>
      <c r="L315" s="1"/>
      <c r="M315" s="1"/>
      <c r="N315" s="1"/>
      <c r="O315" s="1"/>
    </row>
  </sheetData>
  <sheetProtection algorithmName="SHA-512" hashValue="0EyMTbZI2/Za11/Gh0Z5ZZNhdUS22U6GzeKWBm+jUmh1SdRUPdEv0p01MXEXE6gx8c/Vbfils0pEqQfzWWiDEw==" saltValue="bVHnsEn32NMK5hhy7YBalA==" spinCount="100000" sheet="1" objects="1" scenarios="1" formatCells="0" formatColumns="0" formatRows="0"/>
  <autoFilter ref="A18:P296">
    <filterColumn colId="2">
      <filters blank="1">
        <filter val="1 016 710"/>
        <filter val="1 167"/>
        <filter val="1 425"/>
        <filter val="12 005"/>
        <filter val="13 870"/>
        <filter val="16 200"/>
        <filter val="169 678"/>
        <filter val="181 683"/>
        <filter val="2 995"/>
        <filter val="258"/>
        <filter val="278 209"/>
        <filter val="286 304"/>
        <filter val="36 060"/>
        <filter val="4 000"/>
        <filter val="473 168"/>
        <filter val="5 100"/>
        <filter val="767 472"/>
        <filter val="79 678"/>
        <filter val="8 000"/>
        <filter val="804 957"/>
        <filter val="835 027"/>
        <filter val="90 000"/>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50.pielikums Jūrmalas pilsētas domes
2017.gada 30.janvāra saistošajiem noteikumiem Nr.10
(Protokols Nr.4, 1.punkts)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3"/>
  <sheetViews>
    <sheetView showGridLines="0" view="pageLayout" zoomScaleNormal="100" workbookViewId="0">
      <selection activeCell="U7" sqref="T7:U7"/>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490</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325</v>
      </c>
      <c r="D3" s="551"/>
      <c r="E3" s="551"/>
      <c r="F3" s="551"/>
      <c r="G3" s="551"/>
      <c r="H3" s="551"/>
      <c r="I3" s="551"/>
      <c r="J3" s="551"/>
      <c r="K3" s="551"/>
      <c r="L3" s="551"/>
      <c r="M3" s="551"/>
      <c r="N3" s="551"/>
      <c r="O3" s="551"/>
      <c r="P3" s="552"/>
      <c r="Q3" s="311"/>
    </row>
    <row r="4" spans="1:17" ht="12.75" customHeight="1" x14ac:dyDescent="0.25">
      <c r="A4" s="2" t="s">
        <v>2</v>
      </c>
      <c r="B4" s="3"/>
      <c r="C4" s="551" t="s">
        <v>320</v>
      </c>
      <c r="D4" s="551"/>
      <c r="E4" s="551"/>
      <c r="F4" s="551"/>
      <c r="G4" s="551"/>
      <c r="H4" s="551"/>
      <c r="I4" s="551"/>
      <c r="J4" s="551"/>
      <c r="K4" s="551"/>
      <c r="L4" s="551"/>
      <c r="M4" s="551"/>
      <c r="N4" s="551"/>
      <c r="O4" s="551"/>
      <c r="P4" s="552"/>
      <c r="Q4" s="311"/>
    </row>
    <row r="5" spans="1:17" ht="12.75" customHeight="1" x14ac:dyDescent="0.25">
      <c r="A5" s="4" t="s">
        <v>3</v>
      </c>
      <c r="B5" s="5"/>
      <c r="C5" s="545" t="s">
        <v>491</v>
      </c>
      <c r="D5" s="545"/>
      <c r="E5" s="545"/>
      <c r="F5" s="545"/>
      <c r="G5" s="545"/>
      <c r="H5" s="545"/>
      <c r="I5" s="545"/>
      <c r="J5" s="545"/>
      <c r="K5" s="545"/>
      <c r="L5" s="545"/>
      <c r="M5" s="545"/>
      <c r="N5" s="545"/>
      <c r="O5" s="545"/>
      <c r="P5" s="546"/>
      <c r="Q5" s="311"/>
    </row>
    <row r="6" spans="1:17" ht="12.75" customHeight="1" x14ac:dyDescent="0.25">
      <c r="A6" s="4" t="s">
        <v>4</v>
      </c>
      <c r="B6" s="5"/>
      <c r="C6" s="545" t="s">
        <v>492</v>
      </c>
      <c r="D6" s="545"/>
      <c r="E6" s="545"/>
      <c r="F6" s="545"/>
      <c r="G6" s="545"/>
      <c r="H6" s="545"/>
      <c r="I6" s="545"/>
      <c r="J6" s="545"/>
      <c r="K6" s="545"/>
      <c r="L6" s="545"/>
      <c r="M6" s="545"/>
      <c r="N6" s="545"/>
      <c r="O6" s="545"/>
      <c r="P6" s="546"/>
      <c r="Q6" s="311"/>
    </row>
    <row r="7" spans="1:17" x14ac:dyDescent="0.25">
      <c r="A7" s="4" t="s">
        <v>5</v>
      </c>
      <c r="B7" s="5"/>
      <c r="C7" s="551" t="s">
        <v>493</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c r="D9" s="545"/>
      <c r="E9" s="545"/>
      <c r="F9" s="545"/>
      <c r="G9" s="545"/>
      <c r="H9" s="545"/>
      <c r="I9" s="545"/>
      <c r="J9" s="545"/>
      <c r="K9" s="545"/>
      <c r="L9" s="545"/>
      <c r="M9" s="545"/>
      <c r="N9" s="545"/>
      <c r="O9" s="545"/>
      <c r="P9" s="546"/>
      <c r="Q9" s="311"/>
    </row>
    <row r="10" spans="1:17" ht="12.75" customHeight="1" x14ac:dyDescent="0.25">
      <c r="A10" s="4"/>
      <c r="B10" s="5" t="s">
        <v>8</v>
      </c>
      <c r="C10" s="545"/>
      <c r="D10" s="545"/>
      <c r="E10" s="545"/>
      <c r="F10" s="545"/>
      <c r="G10" s="545"/>
      <c r="H10" s="545"/>
      <c r="I10" s="545"/>
      <c r="J10" s="545"/>
      <c r="K10" s="545"/>
      <c r="L10" s="545"/>
      <c r="M10" s="545"/>
      <c r="N10" s="545"/>
      <c r="O10" s="545"/>
      <c r="P10" s="546"/>
      <c r="Q10" s="311"/>
    </row>
    <row r="11" spans="1:17" ht="12.75" customHeight="1" x14ac:dyDescent="0.25">
      <c r="A11" s="4"/>
      <c r="B11" s="5" t="s">
        <v>9</v>
      </c>
      <c r="C11" s="553" t="s">
        <v>494</v>
      </c>
      <c r="D11" s="553"/>
      <c r="E11" s="553"/>
      <c r="F11" s="553"/>
      <c r="G11" s="553"/>
      <c r="H11" s="553"/>
      <c r="I11" s="553"/>
      <c r="J11" s="553"/>
      <c r="K11" s="553"/>
      <c r="L11" s="553"/>
      <c r="M11" s="553"/>
      <c r="N11" s="553"/>
      <c r="O11" s="553"/>
      <c r="P11" s="554"/>
      <c r="Q11" s="311"/>
    </row>
    <row r="12" spans="1:17" ht="12.75" customHeight="1" x14ac:dyDescent="0.25">
      <c r="A12" s="4"/>
      <c r="B12" s="5" t="s">
        <v>10</v>
      </c>
      <c r="C12" s="545"/>
      <c r="D12" s="545"/>
      <c r="E12" s="545"/>
      <c r="F12" s="545"/>
      <c r="G12" s="545"/>
      <c r="H12" s="545"/>
      <c r="I12" s="545"/>
      <c r="J12" s="545"/>
      <c r="K12" s="545"/>
      <c r="L12" s="545"/>
      <c r="M12" s="545"/>
      <c r="N12" s="545"/>
      <c r="O12" s="545"/>
      <c r="P12" s="546"/>
      <c r="Q12" s="311"/>
    </row>
    <row r="13" spans="1:17" ht="12.75" customHeight="1" x14ac:dyDescent="0.25">
      <c r="A13" s="4"/>
      <c r="B13" s="5" t="s">
        <v>11</v>
      </c>
      <c r="C13" s="545"/>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310"/>
      <c r="Q15" s="312"/>
    </row>
    <row r="16" spans="1:17" s="12" customFormat="1" ht="12.75" customHeight="1" x14ac:dyDescent="0.25">
      <c r="A16" s="556"/>
      <c r="B16" s="559"/>
      <c r="C16" s="588" t="s">
        <v>15</v>
      </c>
      <c r="D16" s="586" t="s">
        <v>16</v>
      </c>
      <c r="E16" s="566" t="s">
        <v>17</v>
      </c>
      <c r="F16" s="568" t="s">
        <v>18</v>
      </c>
      <c r="G16" s="570" t="s">
        <v>19</v>
      </c>
      <c r="H16" s="564" t="s">
        <v>20</v>
      </c>
      <c r="I16" s="584" t="s">
        <v>21</v>
      </c>
      <c r="J16" s="586" t="s">
        <v>22</v>
      </c>
      <c r="K16" s="564" t="s">
        <v>23</v>
      </c>
      <c r="L16" s="590" t="s">
        <v>24</v>
      </c>
      <c r="M16" s="576" t="s">
        <v>25</v>
      </c>
      <c r="N16" s="564" t="s">
        <v>26</v>
      </c>
      <c r="O16" s="566" t="s">
        <v>27</v>
      </c>
      <c r="P16" s="556" t="s">
        <v>28</v>
      </c>
      <c r="Q16" s="312"/>
    </row>
    <row r="17" spans="1:17" s="13" customFormat="1" ht="66" customHeight="1" thickBot="1" x14ac:dyDescent="0.3">
      <c r="A17" s="557"/>
      <c r="B17" s="559"/>
      <c r="C17" s="589"/>
      <c r="D17" s="587"/>
      <c r="E17" s="567"/>
      <c r="F17" s="569"/>
      <c r="G17" s="571"/>
      <c r="H17" s="565"/>
      <c r="I17" s="585"/>
      <c r="J17" s="587"/>
      <c r="K17" s="565"/>
      <c r="L17" s="591"/>
      <c r="M17" s="577"/>
      <c r="N17" s="565"/>
      <c r="O17" s="567"/>
      <c r="P17" s="557"/>
      <c r="Q17" s="313"/>
    </row>
    <row r="18" spans="1:17" s="13" customFormat="1" ht="9.75" customHeight="1" thickTop="1" x14ac:dyDescent="0.25">
      <c r="A18" s="14" t="s">
        <v>29</v>
      </c>
      <c r="B18" s="14">
        <v>2</v>
      </c>
      <c r="C18" s="317">
        <v>3</v>
      </c>
      <c r="D18" s="15">
        <v>4</v>
      </c>
      <c r="E18" s="17">
        <v>5</v>
      </c>
      <c r="F18" s="14">
        <v>6</v>
      </c>
      <c r="G18" s="318">
        <v>7</v>
      </c>
      <c r="H18" s="16">
        <v>8</v>
      </c>
      <c r="I18" s="17">
        <v>9</v>
      </c>
      <c r="J18" s="15">
        <v>10</v>
      </c>
      <c r="K18" s="16">
        <v>11</v>
      </c>
      <c r="L18" s="18">
        <v>12</v>
      </c>
      <c r="M18" s="318">
        <v>13</v>
      </c>
      <c r="N18" s="16">
        <v>14</v>
      </c>
      <c r="O18" s="17">
        <v>15</v>
      </c>
      <c r="P18" s="14">
        <v>16</v>
      </c>
      <c r="Q18" s="313"/>
    </row>
    <row r="19" spans="1:17" s="25" customFormat="1" x14ac:dyDescent="0.25">
      <c r="A19" s="19"/>
      <c r="B19" s="20" t="s">
        <v>30</v>
      </c>
      <c r="C19" s="314"/>
      <c r="D19" s="319"/>
      <c r="E19" s="23"/>
      <c r="F19" s="321"/>
      <c r="G19" s="320"/>
      <c r="H19" s="22"/>
      <c r="I19" s="23"/>
      <c r="J19" s="319"/>
      <c r="K19" s="22"/>
      <c r="L19" s="24"/>
      <c r="M19" s="320"/>
      <c r="N19" s="22"/>
      <c r="O19" s="23"/>
      <c r="P19" s="321"/>
      <c r="Q19" s="314"/>
    </row>
    <row r="20" spans="1:17" s="25" customFormat="1" ht="12.75" thickBot="1" x14ac:dyDescent="0.3">
      <c r="A20" s="26"/>
      <c r="B20" s="27" t="s">
        <v>31</v>
      </c>
      <c r="C20" s="322">
        <f>SUM(F20,I20,L20,O20)</f>
        <v>1716</v>
      </c>
      <c r="D20" s="28">
        <f>SUM(D21,D24,D25,D41,D42)</f>
        <v>1220</v>
      </c>
      <c r="E20" s="324">
        <f>SUM(E21,E24,E25,E41,E42)</f>
        <v>496</v>
      </c>
      <c r="F20" s="325">
        <f>SUM(F21,F24,F25,F41,F42)</f>
        <v>1716</v>
      </c>
      <c r="G20" s="323">
        <f t="shared" ref="G20:O20" si="0">SUM(G21,G24,G25,G41,G42)</f>
        <v>0</v>
      </c>
      <c r="H20" s="29">
        <f t="shared" si="0"/>
        <v>0</v>
      </c>
      <c r="I20" s="324">
        <f t="shared" si="0"/>
        <v>0</v>
      </c>
      <c r="J20" s="28">
        <f t="shared" si="0"/>
        <v>0</v>
      </c>
      <c r="K20" s="29">
        <f t="shared" si="0"/>
        <v>0</v>
      </c>
      <c r="L20" s="30">
        <f t="shared" si="0"/>
        <v>0</v>
      </c>
      <c r="M20" s="323">
        <f t="shared" si="0"/>
        <v>0</v>
      </c>
      <c r="N20" s="29">
        <f t="shared" si="0"/>
        <v>0</v>
      </c>
      <c r="O20" s="324">
        <f t="shared" si="0"/>
        <v>0</v>
      </c>
      <c r="P20" s="325"/>
      <c r="Q20" s="314"/>
    </row>
    <row r="21" spans="1:17" ht="12.75" thickTop="1" x14ac:dyDescent="0.25">
      <c r="A21" s="31"/>
      <c r="B21" s="32" t="s">
        <v>32</v>
      </c>
      <c r="C21" s="326">
        <f t="shared" ref="C21" si="1">SUM(F21,I21,L21,O21)</f>
        <v>30</v>
      </c>
      <c r="D21" s="33">
        <f>SUM(D22:D23)</f>
        <v>74</v>
      </c>
      <c r="E21" s="328">
        <f t="shared" ref="E21" si="2">SUM(E22:E23)</f>
        <v>-44</v>
      </c>
      <c r="F21" s="329">
        <f>SUM(F22:F23)</f>
        <v>30</v>
      </c>
      <c r="G21" s="327">
        <f t="shared" ref="G21:O21" si="3">SUM(G22:G23)</f>
        <v>0</v>
      </c>
      <c r="H21" s="34">
        <f t="shared" si="3"/>
        <v>0</v>
      </c>
      <c r="I21" s="328">
        <f t="shared" si="3"/>
        <v>0</v>
      </c>
      <c r="J21" s="33">
        <f t="shared" si="3"/>
        <v>0</v>
      </c>
      <c r="K21" s="34">
        <f t="shared" si="3"/>
        <v>0</v>
      </c>
      <c r="L21" s="35">
        <f t="shared" si="3"/>
        <v>0</v>
      </c>
      <c r="M21" s="327">
        <f>SUM(M22:M23)</f>
        <v>0</v>
      </c>
      <c r="N21" s="34">
        <f t="shared" si="3"/>
        <v>0</v>
      </c>
      <c r="O21" s="328">
        <f t="shared" si="3"/>
        <v>0</v>
      </c>
      <c r="P21" s="329"/>
      <c r="Q21" s="311"/>
    </row>
    <row r="22" spans="1:17" hidden="1" x14ac:dyDescent="0.25">
      <c r="A22" s="36"/>
      <c r="B22" s="37" t="s">
        <v>33</v>
      </c>
      <c r="C22" s="330">
        <f>SUM(F22,I22,L22,O22)</f>
        <v>0</v>
      </c>
      <c r="D22" s="331"/>
      <c r="E22" s="40"/>
      <c r="F22" s="333">
        <f>D22+E22</f>
        <v>0</v>
      </c>
      <c r="G22" s="332"/>
      <c r="H22" s="39"/>
      <c r="I22" s="40">
        <f>G22+H22</f>
        <v>0</v>
      </c>
      <c r="J22" s="331"/>
      <c r="K22" s="39"/>
      <c r="L22" s="41">
        <f>J22+K22</f>
        <v>0</v>
      </c>
      <c r="M22" s="332"/>
      <c r="N22" s="39"/>
      <c r="O22" s="40">
        <f t="shared" ref="O22" si="4">M22+N22</f>
        <v>0</v>
      </c>
      <c r="P22" s="333"/>
      <c r="Q22" s="311"/>
    </row>
    <row r="23" spans="1:17" x14ac:dyDescent="0.25">
      <c r="A23" s="42"/>
      <c r="B23" s="43" t="s">
        <v>34</v>
      </c>
      <c r="C23" s="334">
        <f t="shared" ref="C23" si="5">SUM(F23,I23,L23,O23)</f>
        <v>30</v>
      </c>
      <c r="D23" s="335">
        <v>74</v>
      </c>
      <c r="E23" s="338">
        <v>-44</v>
      </c>
      <c r="F23" s="470">
        <f t="shared" ref="F23:F24" si="6">D23+E23</f>
        <v>30</v>
      </c>
      <c r="G23" s="337"/>
      <c r="H23" s="45"/>
      <c r="I23" s="338">
        <f t="shared" ref="I23:I24" si="7">G23+H23</f>
        <v>0</v>
      </c>
      <c r="J23" s="335"/>
      <c r="K23" s="45"/>
      <c r="L23" s="336">
        <f>J23+K23</f>
        <v>0</v>
      </c>
      <c r="M23" s="337"/>
      <c r="N23" s="45"/>
      <c r="O23" s="46">
        <f>M23+N23</f>
        <v>0</v>
      </c>
      <c r="P23" s="339"/>
      <c r="Q23" s="311"/>
    </row>
    <row r="24" spans="1:17" s="25" customFormat="1" ht="24.75" thickBot="1" x14ac:dyDescent="0.3">
      <c r="A24" s="48">
        <v>19300</v>
      </c>
      <c r="B24" s="48" t="s">
        <v>35</v>
      </c>
      <c r="C24" s="340">
        <f>SUM(F24,I24)</f>
        <v>1197</v>
      </c>
      <c r="D24" s="341">
        <v>1146</v>
      </c>
      <c r="E24" s="343">
        <v>51</v>
      </c>
      <c r="F24" s="471">
        <f t="shared" si="6"/>
        <v>1197</v>
      </c>
      <c r="G24" s="342"/>
      <c r="H24" s="50"/>
      <c r="I24" s="343">
        <f t="shared" si="7"/>
        <v>0</v>
      </c>
      <c r="J24" s="344" t="s">
        <v>36</v>
      </c>
      <c r="K24" s="51" t="s">
        <v>36</v>
      </c>
      <c r="L24" s="53" t="s">
        <v>36</v>
      </c>
      <c r="M24" s="345" t="s">
        <v>36</v>
      </c>
      <c r="N24" s="52" t="s">
        <v>36</v>
      </c>
      <c r="O24" s="52" t="s">
        <v>36</v>
      </c>
      <c r="P24" s="346"/>
      <c r="Q24" s="314"/>
    </row>
    <row r="25" spans="1:17" s="25" customFormat="1" ht="24.75" thickTop="1" x14ac:dyDescent="0.25">
      <c r="A25" s="54">
        <v>18620</v>
      </c>
      <c r="B25" s="55" t="s">
        <v>37</v>
      </c>
      <c r="C25" s="347">
        <f>SUM(F25)</f>
        <v>489</v>
      </c>
      <c r="D25" s="348"/>
      <c r="E25" s="152">
        <v>489</v>
      </c>
      <c r="F25" s="472">
        <f>D25+E25</f>
        <v>489</v>
      </c>
      <c r="G25" s="349" t="s">
        <v>36</v>
      </c>
      <c r="H25" s="59" t="s">
        <v>36</v>
      </c>
      <c r="I25" s="60" t="s">
        <v>36</v>
      </c>
      <c r="J25" s="350" t="s">
        <v>36</v>
      </c>
      <c r="K25" s="59" t="s">
        <v>36</v>
      </c>
      <c r="L25" s="61" t="s">
        <v>36</v>
      </c>
      <c r="M25" s="351" t="s">
        <v>36</v>
      </c>
      <c r="N25" s="60" t="s">
        <v>36</v>
      </c>
      <c r="O25" s="60" t="s">
        <v>36</v>
      </c>
      <c r="P25" s="352"/>
      <c r="Q25" s="314"/>
    </row>
    <row r="26" spans="1:17" s="25" customFormat="1" ht="36" hidden="1" x14ac:dyDescent="0.25">
      <c r="A26" s="55">
        <v>21300</v>
      </c>
      <c r="B26" s="55" t="s">
        <v>38</v>
      </c>
      <c r="C26" s="347">
        <f>SUM(L26)</f>
        <v>0</v>
      </c>
      <c r="D26" s="350" t="s">
        <v>36</v>
      </c>
      <c r="E26" s="60" t="s">
        <v>36</v>
      </c>
      <c r="F26" s="352" t="s">
        <v>36</v>
      </c>
      <c r="G26" s="349" t="s">
        <v>36</v>
      </c>
      <c r="H26" s="59" t="s">
        <v>36</v>
      </c>
      <c r="I26" s="60" t="s">
        <v>36</v>
      </c>
      <c r="J26" s="56">
        <f t="shared" ref="J26:K26" si="8">SUM(J27,J31,J33,J36)</f>
        <v>0</v>
      </c>
      <c r="K26" s="57">
        <f t="shared" si="8"/>
        <v>0</v>
      </c>
      <c r="L26" s="145">
        <f>SUM(L27,L31,L33,L36)</f>
        <v>0</v>
      </c>
      <c r="M26" s="351" t="s">
        <v>36</v>
      </c>
      <c r="N26" s="60" t="s">
        <v>36</v>
      </c>
      <c r="O26" s="60" t="s">
        <v>36</v>
      </c>
      <c r="P26" s="352"/>
      <c r="Q26" s="314"/>
    </row>
    <row r="27" spans="1:17" s="25" customFormat="1" ht="24" hidden="1" x14ac:dyDescent="0.25">
      <c r="A27" s="62">
        <v>21350</v>
      </c>
      <c r="B27" s="55" t="s">
        <v>39</v>
      </c>
      <c r="C27" s="347">
        <f t="shared" ref="C27:C40" si="9">SUM(L27)</f>
        <v>0</v>
      </c>
      <c r="D27" s="350" t="s">
        <v>36</v>
      </c>
      <c r="E27" s="60" t="s">
        <v>36</v>
      </c>
      <c r="F27" s="352" t="s">
        <v>36</v>
      </c>
      <c r="G27" s="349" t="s">
        <v>36</v>
      </c>
      <c r="H27" s="59" t="s">
        <v>36</v>
      </c>
      <c r="I27" s="60" t="s">
        <v>36</v>
      </c>
      <c r="J27" s="56">
        <f t="shared" ref="J27:K27" si="10">SUM(J28:J30)</f>
        <v>0</v>
      </c>
      <c r="K27" s="57">
        <f t="shared" si="10"/>
        <v>0</v>
      </c>
      <c r="L27" s="145">
        <f>SUM(L28:L30)</f>
        <v>0</v>
      </c>
      <c r="M27" s="351" t="s">
        <v>36</v>
      </c>
      <c r="N27" s="60" t="s">
        <v>36</v>
      </c>
      <c r="O27" s="60" t="s">
        <v>36</v>
      </c>
      <c r="P27" s="352"/>
      <c r="Q27" s="314"/>
    </row>
    <row r="28" spans="1:17" hidden="1" x14ac:dyDescent="0.25">
      <c r="A28" s="36">
        <v>21351</v>
      </c>
      <c r="B28" s="63" t="s">
        <v>40</v>
      </c>
      <c r="C28" s="353">
        <f t="shared" si="9"/>
        <v>0</v>
      </c>
      <c r="D28" s="354" t="s">
        <v>36</v>
      </c>
      <c r="E28" s="67" t="s">
        <v>36</v>
      </c>
      <c r="F28" s="357" t="s">
        <v>36</v>
      </c>
      <c r="G28" s="355" t="s">
        <v>36</v>
      </c>
      <c r="H28" s="65" t="s">
        <v>36</v>
      </c>
      <c r="I28" s="67" t="s">
        <v>36</v>
      </c>
      <c r="J28" s="354"/>
      <c r="K28" s="65"/>
      <c r="L28" s="134">
        <f t="shared" ref="L28:L30" si="11">J28+K28</f>
        <v>0</v>
      </c>
      <c r="M28" s="356" t="s">
        <v>36</v>
      </c>
      <c r="N28" s="67" t="s">
        <v>36</v>
      </c>
      <c r="O28" s="67" t="s">
        <v>36</v>
      </c>
      <c r="P28" s="357"/>
      <c r="Q28" s="311"/>
    </row>
    <row r="29" spans="1:17" hidden="1" x14ac:dyDescent="0.25">
      <c r="A29" s="42">
        <v>21352</v>
      </c>
      <c r="B29" s="69" t="s">
        <v>41</v>
      </c>
      <c r="C29" s="358">
        <f t="shared" si="9"/>
        <v>0</v>
      </c>
      <c r="D29" s="359" t="s">
        <v>36</v>
      </c>
      <c r="E29" s="73" t="s">
        <v>36</v>
      </c>
      <c r="F29" s="362" t="s">
        <v>36</v>
      </c>
      <c r="G29" s="360" t="s">
        <v>36</v>
      </c>
      <c r="H29" s="71" t="s">
        <v>36</v>
      </c>
      <c r="I29" s="73" t="s">
        <v>36</v>
      </c>
      <c r="J29" s="359"/>
      <c r="K29" s="71"/>
      <c r="L29" s="137">
        <f t="shared" si="11"/>
        <v>0</v>
      </c>
      <c r="M29" s="361" t="s">
        <v>36</v>
      </c>
      <c r="N29" s="73" t="s">
        <v>36</v>
      </c>
      <c r="O29" s="73" t="s">
        <v>36</v>
      </c>
      <c r="P29" s="362"/>
      <c r="Q29" s="311"/>
    </row>
    <row r="30" spans="1:17" ht="24" hidden="1" x14ac:dyDescent="0.25">
      <c r="A30" s="42">
        <v>21359</v>
      </c>
      <c r="B30" s="69" t="s">
        <v>42</v>
      </c>
      <c r="C30" s="358">
        <f t="shared" si="9"/>
        <v>0</v>
      </c>
      <c r="D30" s="359" t="s">
        <v>36</v>
      </c>
      <c r="E30" s="73" t="s">
        <v>36</v>
      </c>
      <c r="F30" s="362" t="s">
        <v>36</v>
      </c>
      <c r="G30" s="360" t="s">
        <v>36</v>
      </c>
      <c r="H30" s="71" t="s">
        <v>36</v>
      </c>
      <c r="I30" s="73" t="s">
        <v>36</v>
      </c>
      <c r="J30" s="359"/>
      <c r="K30" s="71"/>
      <c r="L30" s="137">
        <f t="shared" si="11"/>
        <v>0</v>
      </c>
      <c r="M30" s="361" t="s">
        <v>36</v>
      </c>
      <c r="N30" s="73" t="s">
        <v>36</v>
      </c>
      <c r="O30" s="73" t="s">
        <v>36</v>
      </c>
      <c r="P30" s="362"/>
      <c r="Q30" s="311"/>
    </row>
    <row r="31" spans="1:17" s="25" customFormat="1" ht="36" hidden="1" x14ac:dyDescent="0.25">
      <c r="A31" s="62">
        <v>21370</v>
      </c>
      <c r="B31" s="55" t="s">
        <v>43</v>
      </c>
      <c r="C31" s="347">
        <f t="shared" si="9"/>
        <v>0</v>
      </c>
      <c r="D31" s="350" t="s">
        <v>36</v>
      </c>
      <c r="E31" s="60" t="s">
        <v>36</v>
      </c>
      <c r="F31" s="352" t="s">
        <v>36</v>
      </c>
      <c r="G31" s="349" t="s">
        <v>36</v>
      </c>
      <c r="H31" s="59" t="s">
        <v>36</v>
      </c>
      <c r="I31" s="60" t="s">
        <v>36</v>
      </c>
      <c r="J31" s="56">
        <f t="shared" ref="J31:K31" si="12">SUM(J32)</f>
        <v>0</v>
      </c>
      <c r="K31" s="57">
        <f t="shared" si="12"/>
        <v>0</v>
      </c>
      <c r="L31" s="145">
        <f>SUM(L32)</f>
        <v>0</v>
      </c>
      <c r="M31" s="351" t="s">
        <v>36</v>
      </c>
      <c r="N31" s="60" t="s">
        <v>36</v>
      </c>
      <c r="O31" s="60" t="s">
        <v>36</v>
      </c>
      <c r="P31" s="352"/>
      <c r="Q31" s="314"/>
    </row>
    <row r="32" spans="1:17" ht="36" hidden="1" x14ac:dyDescent="0.25">
      <c r="A32" s="75">
        <v>21379</v>
      </c>
      <c r="B32" s="76" t="s">
        <v>44</v>
      </c>
      <c r="C32" s="363">
        <f t="shared" si="9"/>
        <v>0</v>
      </c>
      <c r="D32" s="364" t="s">
        <v>36</v>
      </c>
      <c r="E32" s="80" t="s">
        <v>36</v>
      </c>
      <c r="F32" s="367" t="s">
        <v>36</v>
      </c>
      <c r="G32" s="365" t="s">
        <v>36</v>
      </c>
      <c r="H32" s="78" t="s">
        <v>36</v>
      </c>
      <c r="I32" s="80" t="s">
        <v>36</v>
      </c>
      <c r="J32" s="364"/>
      <c r="K32" s="78"/>
      <c r="L32" s="186">
        <f>J32+K32</f>
        <v>0</v>
      </c>
      <c r="M32" s="366" t="s">
        <v>36</v>
      </c>
      <c r="N32" s="80" t="s">
        <v>36</v>
      </c>
      <c r="O32" s="80" t="s">
        <v>36</v>
      </c>
      <c r="P32" s="367"/>
      <c r="Q32" s="311"/>
    </row>
    <row r="33" spans="1:17" s="25" customFormat="1" hidden="1" x14ac:dyDescent="0.25">
      <c r="A33" s="62">
        <v>21380</v>
      </c>
      <c r="B33" s="55" t="s">
        <v>45</v>
      </c>
      <c r="C33" s="347">
        <f t="shared" si="9"/>
        <v>0</v>
      </c>
      <c r="D33" s="350" t="s">
        <v>36</v>
      </c>
      <c r="E33" s="60" t="s">
        <v>36</v>
      </c>
      <c r="F33" s="352" t="s">
        <v>36</v>
      </c>
      <c r="G33" s="349" t="s">
        <v>36</v>
      </c>
      <c r="H33" s="59" t="s">
        <v>36</v>
      </c>
      <c r="I33" s="60" t="s">
        <v>36</v>
      </c>
      <c r="J33" s="56">
        <f t="shared" ref="J33:K33" si="13">SUM(J34:J35)</f>
        <v>0</v>
      </c>
      <c r="K33" s="57">
        <f t="shared" si="13"/>
        <v>0</v>
      </c>
      <c r="L33" s="145">
        <f>SUM(L34:L35)</f>
        <v>0</v>
      </c>
      <c r="M33" s="351" t="s">
        <v>36</v>
      </c>
      <c r="N33" s="60" t="s">
        <v>36</v>
      </c>
      <c r="O33" s="60" t="s">
        <v>36</v>
      </c>
      <c r="P33" s="352"/>
      <c r="Q33" s="314"/>
    </row>
    <row r="34" spans="1:17" hidden="1" x14ac:dyDescent="0.25">
      <c r="A34" s="37">
        <v>21381</v>
      </c>
      <c r="B34" s="63" t="s">
        <v>46</v>
      </c>
      <c r="C34" s="353">
        <f t="shared" si="9"/>
        <v>0</v>
      </c>
      <c r="D34" s="354" t="s">
        <v>36</v>
      </c>
      <c r="E34" s="67" t="s">
        <v>36</v>
      </c>
      <c r="F34" s="357" t="s">
        <v>36</v>
      </c>
      <c r="G34" s="355" t="s">
        <v>36</v>
      </c>
      <c r="H34" s="65" t="s">
        <v>36</v>
      </c>
      <c r="I34" s="67" t="s">
        <v>36</v>
      </c>
      <c r="J34" s="354"/>
      <c r="K34" s="65"/>
      <c r="L34" s="134">
        <f t="shared" ref="L34:L35" si="14">J34+K34</f>
        <v>0</v>
      </c>
      <c r="M34" s="356" t="s">
        <v>36</v>
      </c>
      <c r="N34" s="67" t="s">
        <v>36</v>
      </c>
      <c r="O34" s="67" t="s">
        <v>36</v>
      </c>
      <c r="P34" s="357"/>
      <c r="Q34" s="311"/>
    </row>
    <row r="35" spans="1:17" ht="24" hidden="1" x14ac:dyDescent="0.25">
      <c r="A35" s="43">
        <v>21383</v>
      </c>
      <c r="B35" s="69" t="s">
        <v>47</v>
      </c>
      <c r="C35" s="358">
        <f t="shared" si="9"/>
        <v>0</v>
      </c>
      <c r="D35" s="359" t="s">
        <v>36</v>
      </c>
      <c r="E35" s="73" t="s">
        <v>36</v>
      </c>
      <c r="F35" s="362" t="s">
        <v>36</v>
      </c>
      <c r="G35" s="360" t="s">
        <v>36</v>
      </c>
      <c r="H35" s="71" t="s">
        <v>36</v>
      </c>
      <c r="I35" s="73" t="s">
        <v>36</v>
      </c>
      <c r="J35" s="359"/>
      <c r="K35" s="71"/>
      <c r="L35" s="137">
        <f t="shared" si="14"/>
        <v>0</v>
      </c>
      <c r="M35" s="361" t="s">
        <v>36</v>
      </c>
      <c r="N35" s="73" t="s">
        <v>36</v>
      </c>
      <c r="O35" s="73" t="s">
        <v>36</v>
      </c>
      <c r="P35" s="362"/>
      <c r="Q35" s="311"/>
    </row>
    <row r="36" spans="1:17" s="25" customFormat="1" ht="24" hidden="1" x14ac:dyDescent="0.25">
      <c r="A36" s="62">
        <v>21390</v>
      </c>
      <c r="B36" s="55" t="s">
        <v>48</v>
      </c>
      <c r="C36" s="347">
        <f t="shared" si="9"/>
        <v>0</v>
      </c>
      <c r="D36" s="350" t="s">
        <v>36</v>
      </c>
      <c r="E36" s="60" t="s">
        <v>36</v>
      </c>
      <c r="F36" s="352" t="s">
        <v>36</v>
      </c>
      <c r="G36" s="349" t="s">
        <v>36</v>
      </c>
      <c r="H36" s="59" t="s">
        <v>36</v>
      </c>
      <c r="I36" s="60" t="s">
        <v>36</v>
      </c>
      <c r="J36" s="56">
        <f t="shared" ref="J36:K36" si="15">SUM(J37:J40)</f>
        <v>0</v>
      </c>
      <c r="K36" s="57">
        <f t="shared" si="15"/>
        <v>0</v>
      </c>
      <c r="L36" s="145">
        <f>SUM(L37:L40)</f>
        <v>0</v>
      </c>
      <c r="M36" s="351" t="s">
        <v>36</v>
      </c>
      <c r="N36" s="60" t="s">
        <v>36</v>
      </c>
      <c r="O36" s="60" t="s">
        <v>36</v>
      </c>
      <c r="P36" s="352"/>
      <c r="Q36" s="314"/>
    </row>
    <row r="37" spans="1:17" ht="24" hidden="1" x14ac:dyDescent="0.25">
      <c r="A37" s="37">
        <v>21391</v>
      </c>
      <c r="B37" s="63" t="s">
        <v>49</v>
      </c>
      <c r="C37" s="353">
        <f t="shared" si="9"/>
        <v>0</v>
      </c>
      <c r="D37" s="354" t="s">
        <v>36</v>
      </c>
      <c r="E37" s="67" t="s">
        <v>36</v>
      </c>
      <c r="F37" s="357" t="s">
        <v>36</v>
      </c>
      <c r="G37" s="355" t="s">
        <v>36</v>
      </c>
      <c r="H37" s="65" t="s">
        <v>36</v>
      </c>
      <c r="I37" s="67" t="s">
        <v>36</v>
      </c>
      <c r="J37" s="354"/>
      <c r="K37" s="65"/>
      <c r="L37" s="134">
        <f t="shared" ref="L37:L40" si="16">J37+K37</f>
        <v>0</v>
      </c>
      <c r="M37" s="356" t="s">
        <v>36</v>
      </c>
      <c r="N37" s="67" t="s">
        <v>36</v>
      </c>
      <c r="O37" s="67" t="s">
        <v>36</v>
      </c>
      <c r="P37" s="357"/>
      <c r="Q37" s="311"/>
    </row>
    <row r="38" spans="1:17" hidden="1" x14ac:dyDescent="0.25">
      <c r="A38" s="43">
        <v>21393</v>
      </c>
      <c r="B38" s="69" t="s">
        <v>50</v>
      </c>
      <c r="C38" s="358">
        <f t="shared" si="9"/>
        <v>0</v>
      </c>
      <c r="D38" s="359" t="s">
        <v>36</v>
      </c>
      <c r="E38" s="73" t="s">
        <v>36</v>
      </c>
      <c r="F38" s="362" t="s">
        <v>36</v>
      </c>
      <c r="G38" s="360" t="s">
        <v>36</v>
      </c>
      <c r="H38" s="71" t="s">
        <v>36</v>
      </c>
      <c r="I38" s="73" t="s">
        <v>36</v>
      </c>
      <c r="J38" s="359"/>
      <c r="K38" s="71"/>
      <c r="L38" s="137">
        <f t="shared" si="16"/>
        <v>0</v>
      </c>
      <c r="M38" s="361" t="s">
        <v>36</v>
      </c>
      <c r="N38" s="73" t="s">
        <v>36</v>
      </c>
      <c r="O38" s="73" t="s">
        <v>36</v>
      </c>
      <c r="P38" s="362"/>
      <c r="Q38" s="311"/>
    </row>
    <row r="39" spans="1:17" hidden="1" x14ac:dyDescent="0.25">
      <c r="A39" s="43">
        <v>21395</v>
      </c>
      <c r="B39" s="69" t="s">
        <v>51</v>
      </c>
      <c r="C39" s="358">
        <f t="shared" si="9"/>
        <v>0</v>
      </c>
      <c r="D39" s="359" t="s">
        <v>36</v>
      </c>
      <c r="E39" s="73" t="s">
        <v>36</v>
      </c>
      <c r="F39" s="362" t="s">
        <v>36</v>
      </c>
      <c r="G39" s="360" t="s">
        <v>36</v>
      </c>
      <c r="H39" s="71" t="s">
        <v>36</v>
      </c>
      <c r="I39" s="73" t="s">
        <v>36</v>
      </c>
      <c r="J39" s="359"/>
      <c r="K39" s="71"/>
      <c r="L39" s="137">
        <f t="shared" si="16"/>
        <v>0</v>
      </c>
      <c r="M39" s="361" t="s">
        <v>36</v>
      </c>
      <c r="N39" s="73" t="s">
        <v>36</v>
      </c>
      <c r="O39" s="73" t="s">
        <v>36</v>
      </c>
      <c r="P39" s="362"/>
      <c r="Q39" s="311"/>
    </row>
    <row r="40" spans="1:17" ht="24" hidden="1" x14ac:dyDescent="0.25">
      <c r="A40" s="43">
        <v>21399</v>
      </c>
      <c r="B40" s="69" t="s">
        <v>52</v>
      </c>
      <c r="C40" s="358">
        <f t="shared" si="9"/>
        <v>0</v>
      </c>
      <c r="D40" s="359" t="s">
        <v>36</v>
      </c>
      <c r="E40" s="73" t="s">
        <v>36</v>
      </c>
      <c r="F40" s="362" t="s">
        <v>36</v>
      </c>
      <c r="G40" s="360" t="s">
        <v>36</v>
      </c>
      <c r="H40" s="71" t="s">
        <v>36</v>
      </c>
      <c r="I40" s="73" t="s">
        <v>36</v>
      </c>
      <c r="J40" s="359"/>
      <c r="K40" s="71"/>
      <c r="L40" s="137">
        <f t="shared" si="16"/>
        <v>0</v>
      </c>
      <c r="M40" s="361" t="s">
        <v>36</v>
      </c>
      <c r="N40" s="73" t="s">
        <v>36</v>
      </c>
      <c r="O40" s="73" t="s">
        <v>36</v>
      </c>
      <c r="P40" s="362"/>
      <c r="Q40" s="311"/>
    </row>
    <row r="41" spans="1:17" s="25" customFormat="1" ht="36.75" hidden="1" customHeight="1" x14ac:dyDescent="0.25">
      <c r="A41" s="62">
        <v>21420</v>
      </c>
      <c r="B41" s="55" t="s">
        <v>53</v>
      </c>
      <c r="C41" s="368">
        <f>SUM(F41)</f>
        <v>0</v>
      </c>
      <c r="D41" s="369"/>
      <c r="E41" s="467"/>
      <c r="F41" s="472">
        <f>D41+E41</f>
        <v>0</v>
      </c>
      <c r="G41" s="349" t="s">
        <v>36</v>
      </c>
      <c r="H41" s="59" t="s">
        <v>36</v>
      </c>
      <c r="I41" s="60" t="s">
        <v>36</v>
      </c>
      <c r="J41" s="350" t="s">
        <v>36</v>
      </c>
      <c r="K41" s="59" t="s">
        <v>36</v>
      </c>
      <c r="L41" s="61" t="s">
        <v>36</v>
      </c>
      <c r="M41" s="351" t="s">
        <v>36</v>
      </c>
      <c r="N41" s="60" t="s">
        <v>36</v>
      </c>
      <c r="O41" s="60" t="s">
        <v>36</v>
      </c>
      <c r="P41" s="352"/>
      <c r="Q41" s="314"/>
    </row>
    <row r="42" spans="1:17" s="25" customFormat="1" ht="24" hidden="1" x14ac:dyDescent="0.25">
      <c r="A42" s="83">
        <v>21490</v>
      </c>
      <c r="B42" s="84" t="s">
        <v>54</v>
      </c>
      <c r="C42" s="368">
        <f>SUM(F42,I42,L42)</f>
        <v>0</v>
      </c>
      <c r="D42" s="370">
        <f>D43</f>
        <v>0</v>
      </c>
      <c r="E42" s="373">
        <f t="shared" ref="E42" si="17">E43</f>
        <v>0</v>
      </c>
      <c r="F42" s="473">
        <f>F43</f>
        <v>0</v>
      </c>
      <c r="G42" s="372">
        <f t="shared" ref="G42:K42" si="18">G43</f>
        <v>0</v>
      </c>
      <c r="H42" s="85">
        <f t="shared" si="18"/>
        <v>0</v>
      </c>
      <c r="I42" s="373">
        <f t="shared" si="18"/>
        <v>0</v>
      </c>
      <c r="J42" s="370">
        <f t="shared" si="18"/>
        <v>0</v>
      </c>
      <c r="K42" s="85">
        <f t="shared" si="18"/>
        <v>0</v>
      </c>
      <c r="L42" s="371">
        <f>L43</f>
        <v>0</v>
      </c>
      <c r="M42" s="351" t="s">
        <v>36</v>
      </c>
      <c r="N42" s="60" t="s">
        <v>36</v>
      </c>
      <c r="O42" s="60" t="s">
        <v>36</v>
      </c>
      <c r="P42" s="352"/>
      <c r="Q42" s="314"/>
    </row>
    <row r="43" spans="1:17" s="25" customFormat="1" ht="24" hidden="1" x14ac:dyDescent="0.25">
      <c r="A43" s="43">
        <v>21499</v>
      </c>
      <c r="B43" s="69" t="s">
        <v>55</v>
      </c>
      <c r="C43" s="374">
        <f>SUM(F43,I43,L43)</f>
        <v>0</v>
      </c>
      <c r="D43" s="375"/>
      <c r="E43" s="185"/>
      <c r="F43" s="416">
        <f>D43+E43</f>
        <v>0</v>
      </c>
      <c r="G43" s="376"/>
      <c r="H43" s="66"/>
      <c r="I43" s="133">
        <f>G43+H43</f>
        <v>0</v>
      </c>
      <c r="J43" s="377"/>
      <c r="K43" s="66"/>
      <c r="L43" s="134">
        <f>J43+K43</f>
        <v>0</v>
      </c>
      <c r="M43" s="366" t="s">
        <v>36</v>
      </c>
      <c r="N43" s="80" t="s">
        <v>36</v>
      </c>
      <c r="O43" s="80" t="s">
        <v>36</v>
      </c>
      <c r="P43" s="367"/>
      <c r="Q43" s="314"/>
    </row>
    <row r="44" spans="1:17" ht="24" hidden="1" x14ac:dyDescent="0.25">
      <c r="A44" s="87">
        <v>23000</v>
      </c>
      <c r="B44" s="88" t="s">
        <v>56</v>
      </c>
      <c r="C44" s="368">
        <f>SUM(O44)</f>
        <v>0</v>
      </c>
      <c r="D44" s="378" t="s">
        <v>36</v>
      </c>
      <c r="E44" s="381" t="s">
        <v>36</v>
      </c>
      <c r="F44" s="474" t="s">
        <v>36</v>
      </c>
      <c r="G44" s="380" t="s">
        <v>36</v>
      </c>
      <c r="H44" s="89" t="s">
        <v>36</v>
      </c>
      <c r="I44" s="381" t="s">
        <v>36</v>
      </c>
      <c r="J44" s="378" t="s">
        <v>36</v>
      </c>
      <c r="K44" s="89" t="s">
        <v>36</v>
      </c>
      <c r="L44" s="379" t="s">
        <v>36</v>
      </c>
      <c r="M44" s="382">
        <f t="shared" ref="M44:N44" si="19">SUM(M45:M46)</f>
        <v>0</v>
      </c>
      <c r="N44" s="90">
        <f t="shared" si="19"/>
        <v>0</v>
      </c>
      <c r="O44" s="90">
        <f>SUM(O45:O46)</f>
        <v>0</v>
      </c>
      <c r="P44" s="383"/>
      <c r="Q44" s="311"/>
    </row>
    <row r="45" spans="1:17" ht="24" hidden="1" x14ac:dyDescent="0.25">
      <c r="A45" s="92">
        <v>23410</v>
      </c>
      <c r="B45" s="93" t="s">
        <v>57</v>
      </c>
      <c r="C45" s="384">
        <f t="shared" ref="C45:C46" si="20">SUM(O45)</f>
        <v>0</v>
      </c>
      <c r="D45" s="385" t="s">
        <v>36</v>
      </c>
      <c r="E45" s="388" t="s">
        <v>36</v>
      </c>
      <c r="F45" s="475" t="s">
        <v>36</v>
      </c>
      <c r="G45" s="387" t="s">
        <v>36</v>
      </c>
      <c r="H45" s="95" t="s">
        <v>36</v>
      </c>
      <c r="I45" s="388" t="s">
        <v>36</v>
      </c>
      <c r="J45" s="385" t="s">
        <v>36</v>
      </c>
      <c r="K45" s="95" t="s">
        <v>36</v>
      </c>
      <c r="L45" s="386" t="s">
        <v>36</v>
      </c>
      <c r="M45" s="387"/>
      <c r="N45" s="95"/>
      <c r="O45" s="96">
        <f t="shared" ref="O45:O46" si="21">M45+N45</f>
        <v>0</v>
      </c>
      <c r="P45" s="389"/>
      <c r="Q45" s="311"/>
    </row>
    <row r="46" spans="1:17" ht="24" hidden="1" x14ac:dyDescent="0.25">
      <c r="A46" s="92">
        <v>23510</v>
      </c>
      <c r="B46" s="93" t="s">
        <v>58</v>
      </c>
      <c r="C46" s="384">
        <f t="shared" si="20"/>
        <v>0</v>
      </c>
      <c r="D46" s="385" t="s">
        <v>36</v>
      </c>
      <c r="E46" s="388" t="s">
        <v>36</v>
      </c>
      <c r="F46" s="475" t="s">
        <v>36</v>
      </c>
      <c r="G46" s="387" t="s">
        <v>36</v>
      </c>
      <c r="H46" s="95" t="s">
        <v>36</v>
      </c>
      <c r="I46" s="388" t="s">
        <v>36</v>
      </c>
      <c r="J46" s="385" t="s">
        <v>36</v>
      </c>
      <c r="K46" s="95" t="s">
        <v>36</v>
      </c>
      <c r="L46" s="386" t="s">
        <v>36</v>
      </c>
      <c r="M46" s="387"/>
      <c r="N46" s="95"/>
      <c r="O46" s="96">
        <f t="shared" si="21"/>
        <v>0</v>
      </c>
      <c r="P46" s="389"/>
      <c r="Q46" s="311"/>
    </row>
    <row r="47" spans="1:17" x14ac:dyDescent="0.25">
      <c r="A47" s="98"/>
      <c r="B47" s="93"/>
      <c r="C47" s="390"/>
      <c r="D47" s="391"/>
      <c r="E47" s="142"/>
      <c r="F47" s="475"/>
      <c r="G47" s="387"/>
      <c r="H47" s="95"/>
      <c r="I47" s="388"/>
      <c r="J47" s="385"/>
      <c r="K47" s="95"/>
      <c r="L47" s="103"/>
      <c r="M47" s="392"/>
      <c r="N47" s="101"/>
      <c r="O47" s="102"/>
      <c r="P47" s="393"/>
      <c r="Q47" s="311"/>
    </row>
    <row r="48" spans="1:17" s="25" customFormat="1" x14ac:dyDescent="0.25">
      <c r="A48" s="104"/>
      <c r="B48" s="105" t="s">
        <v>59</v>
      </c>
      <c r="C48" s="394"/>
      <c r="D48" s="395"/>
      <c r="E48" s="468"/>
      <c r="F48" s="397"/>
      <c r="G48" s="396"/>
      <c r="H48" s="107"/>
      <c r="I48" s="108"/>
      <c r="J48" s="106"/>
      <c r="K48" s="107"/>
      <c r="L48" s="109"/>
      <c r="M48" s="396"/>
      <c r="N48" s="107"/>
      <c r="O48" s="108"/>
      <c r="P48" s="397"/>
      <c r="Q48" s="314"/>
    </row>
    <row r="49" spans="1:17" s="25" customFormat="1" ht="12.75" thickBot="1" x14ac:dyDescent="0.3">
      <c r="A49" s="110"/>
      <c r="B49" s="26" t="s">
        <v>60</v>
      </c>
      <c r="C49" s="398">
        <f t="shared" ref="C49:C112" si="22">SUM(F49,I49,L49,O49)</f>
        <v>1716</v>
      </c>
      <c r="D49" s="111">
        <f>SUM(D50,D281)</f>
        <v>1220</v>
      </c>
      <c r="E49" s="200">
        <f t="shared" ref="E49" si="23">SUM(E50,E281)</f>
        <v>496</v>
      </c>
      <c r="F49" s="400">
        <f>SUM(F50,F281)</f>
        <v>1716</v>
      </c>
      <c r="G49" s="399">
        <f t="shared" ref="G49:O49" si="24">SUM(G50,G281)</f>
        <v>0</v>
      </c>
      <c r="H49" s="112">
        <f t="shared" si="24"/>
        <v>0</v>
      </c>
      <c r="I49" s="200">
        <f t="shared" si="24"/>
        <v>0</v>
      </c>
      <c r="J49" s="111">
        <f t="shared" si="24"/>
        <v>0</v>
      </c>
      <c r="K49" s="112">
        <f t="shared" si="24"/>
        <v>0</v>
      </c>
      <c r="L49" s="113">
        <f t="shared" si="24"/>
        <v>0</v>
      </c>
      <c r="M49" s="399">
        <f t="shared" si="24"/>
        <v>0</v>
      </c>
      <c r="N49" s="112">
        <f t="shared" si="24"/>
        <v>0</v>
      </c>
      <c r="O49" s="200">
        <f t="shared" si="24"/>
        <v>0</v>
      </c>
      <c r="P49" s="400"/>
      <c r="Q49" s="314"/>
    </row>
    <row r="50" spans="1:17" s="25" customFormat="1" ht="36.75" thickTop="1" x14ac:dyDescent="0.25">
      <c r="A50" s="114"/>
      <c r="B50" s="115" t="s">
        <v>61</v>
      </c>
      <c r="C50" s="401">
        <f t="shared" si="22"/>
        <v>1716</v>
      </c>
      <c r="D50" s="116">
        <f>SUM(D51,D193)</f>
        <v>1220</v>
      </c>
      <c r="E50" s="403">
        <f t="shared" ref="E50" si="25">SUM(E51,E193)</f>
        <v>496</v>
      </c>
      <c r="F50" s="404">
        <f>SUM(F51,F193)</f>
        <v>1716</v>
      </c>
      <c r="G50" s="402">
        <f t="shared" ref="G50:O50" si="26">SUM(G51,G193)</f>
        <v>0</v>
      </c>
      <c r="H50" s="117">
        <f t="shared" si="26"/>
        <v>0</v>
      </c>
      <c r="I50" s="403">
        <f t="shared" si="26"/>
        <v>0</v>
      </c>
      <c r="J50" s="116">
        <f t="shared" si="26"/>
        <v>0</v>
      </c>
      <c r="K50" s="117">
        <f t="shared" si="26"/>
        <v>0</v>
      </c>
      <c r="L50" s="118">
        <f t="shared" si="26"/>
        <v>0</v>
      </c>
      <c r="M50" s="402">
        <f t="shared" si="26"/>
        <v>0</v>
      </c>
      <c r="N50" s="117">
        <f t="shared" si="26"/>
        <v>0</v>
      </c>
      <c r="O50" s="403">
        <f t="shared" si="26"/>
        <v>0</v>
      </c>
      <c r="P50" s="404"/>
      <c r="Q50" s="314"/>
    </row>
    <row r="51" spans="1:17" s="25" customFormat="1" ht="24" x14ac:dyDescent="0.25">
      <c r="A51" s="119"/>
      <c r="B51" s="19" t="s">
        <v>62</v>
      </c>
      <c r="C51" s="405">
        <f t="shared" si="22"/>
        <v>1301</v>
      </c>
      <c r="D51" s="120">
        <f>SUM(D52,D74,D172,D186)</f>
        <v>1220</v>
      </c>
      <c r="E51" s="407">
        <f t="shared" ref="E51" si="27">SUM(E52,E74,E172,E186)</f>
        <v>81</v>
      </c>
      <c r="F51" s="408">
        <f>SUM(F52,F74,F172,F186)</f>
        <v>1301</v>
      </c>
      <c r="G51" s="406">
        <f t="shared" ref="G51:O51" si="28">SUM(G52,G74,G172,G186)</f>
        <v>0</v>
      </c>
      <c r="H51" s="121">
        <f t="shared" si="28"/>
        <v>0</v>
      </c>
      <c r="I51" s="407">
        <f t="shared" si="28"/>
        <v>0</v>
      </c>
      <c r="J51" s="120">
        <f t="shared" si="28"/>
        <v>0</v>
      </c>
      <c r="K51" s="121">
        <f t="shared" si="28"/>
        <v>0</v>
      </c>
      <c r="L51" s="122">
        <f t="shared" si="28"/>
        <v>0</v>
      </c>
      <c r="M51" s="406">
        <f t="shared" si="28"/>
        <v>0</v>
      </c>
      <c r="N51" s="121">
        <f t="shared" si="28"/>
        <v>0</v>
      </c>
      <c r="O51" s="407">
        <f t="shared" si="28"/>
        <v>0</v>
      </c>
      <c r="P51" s="408"/>
      <c r="Q51" s="314"/>
    </row>
    <row r="52" spans="1:17" s="25" customFormat="1" x14ac:dyDescent="0.25">
      <c r="A52" s="123">
        <v>1000</v>
      </c>
      <c r="B52" s="123" t="s">
        <v>63</v>
      </c>
      <c r="C52" s="409">
        <f t="shared" si="22"/>
        <v>1123</v>
      </c>
      <c r="D52" s="124">
        <f>SUM(D53,D66)</f>
        <v>1042</v>
      </c>
      <c r="E52" s="157">
        <f t="shared" ref="E52" si="29">SUM(E53,E66)</f>
        <v>81</v>
      </c>
      <c r="F52" s="411">
        <f>SUM(F53,F66)</f>
        <v>1123</v>
      </c>
      <c r="G52" s="410">
        <f t="shared" ref="G52:O52" si="30">SUM(G53,G66)</f>
        <v>0</v>
      </c>
      <c r="H52" s="125">
        <f t="shared" si="30"/>
        <v>0</v>
      </c>
      <c r="I52" s="157">
        <f t="shared" si="30"/>
        <v>0</v>
      </c>
      <c r="J52" s="124">
        <f t="shared" si="30"/>
        <v>0</v>
      </c>
      <c r="K52" s="125">
        <f t="shared" si="30"/>
        <v>0</v>
      </c>
      <c r="L52" s="126">
        <f t="shared" si="30"/>
        <v>0</v>
      </c>
      <c r="M52" s="410">
        <f t="shared" si="30"/>
        <v>0</v>
      </c>
      <c r="N52" s="125">
        <f t="shared" si="30"/>
        <v>0</v>
      </c>
      <c r="O52" s="157">
        <f t="shared" si="30"/>
        <v>0</v>
      </c>
      <c r="P52" s="411"/>
      <c r="Q52" s="314"/>
    </row>
    <row r="53" spans="1:17" x14ac:dyDescent="0.25">
      <c r="A53" s="55">
        <v>1100</v>
      </c>
      <c r="B53" s="127" t="s">
        <v>64</v>
      </c>
      <c r="C53" s="347">
        <f t="shared" si="22"/>
        <v>843</v>
      </c>
      <c r="D53" s="56">
        <f>SUM(D54,D57,D65)</f>
        <v>843</v>
      </c>
      <c r="E53" s="144">
        <f t="shared" ref="E53" si="31">SUM(E54,E57,E65)</f>
        <v>0</v>
      </c>
      <c r="F53" s="424">
        <f>SUM(F54,F57,F65)</f>
        <v>843</v>
      </c>
      <c r="G53" s="412">
        <f t="shared" ref="G53:N53" si="32">SUM(G54,G57,G65)</f>
        <v>0</v>
      </c>
      <c r="H53" s="57">
        <f t="shared" si="32"/>
        <v>0</v>
      </c>
      <c r="I53" s="144">
        <f t="shared" si="32"/>
        <v>0</v>
      </c>
      <c r="J53" s="56">
        <f t="shared" si="32"/>
        <v>0</v>
      </c>
      <c r="K53" s="57">
        <f t="shared" si="32"/>
        <v>0</v>
      </c>
      <c r="L53" s="145">
        <f t="shared" si="32"/>
        <v>0</v>
      </c>
      <c r="M53" s="412">
        <f t="shared" si="32"/>
        <v>0</v>
      </c>
      <c r="N53" s="57">
        <f t="shared" si="32"/>
        <v>0</v>
      </c>
      <c r="O53" s="144">
        <f>SUM(O54,O57,O65)</f>
        <v>0</v>
      </c>
      <c r="P53" s="413"/>
      <c r="Q53" s="311"/>
    </row>
    <row r="54" spans="1:17" hidden="1" x14ac:dyDescent="0.25">
      <c r="A54" s="129">
        <v>1110</v>
      </c>
      <c r="B54" s="93" t="s">
        <v>65</v>
      </c>
      <c r="C54" s="390">
        <f t="shared" si="22"/>
        <v>0</v>
      </c>
      <c r="D54" s="391">
        <f>SUM(D55:D56)</f>
        <v>0</v>
      </c>
      <c r="E54" s="142"/>
      <c r="F54" s="415">
        <f>SUM(F55:F56)</f>
        <v>0</v>
      </c>
      <c r="G54" s="414"/>
      <c r="H54" s="100"/>
      <c r="I54" s="130">
        <f>SUM(I55:I56)</f>
        <v>0</v>
      </c>
      <c r="J54" s="99"/>
      <c r="K54" s="100"/>
      <c r="L54" s="131">
        <f>SUM(L55:L56)</f>
        <v>0</v>
      </c>
      <c r="M54" s="414"/>
      <c r="N54" s="100"/>
      <c r="O54" s="130">
        <f>SUM(O55:O56)</f>
        <v>0</v>
      </c>
      <c r="P54" s="415"/>
      <c r="Q54" s="311"/>
    </row>
    <row r="55" spans="1:17" hidden="1" x14ac:dyDescent="0.25">
      <c r="A55" s="37">
        <v>1111</v>
      </c>
      <c r="B55" s="63" t="s">
        <v>66</v>
      </c>
      <c r="C55" s="353">
        <f t="shared" si="22"/>
        <v>0</v>
      </c>
      <c r="D55" s="377"/>
      <c r="E55" s="133"/>
      <c r="F55" s="416">
        <f>D55+E55</f>
        <v>0</v>
      </c>
      <c r="G55" s="376"/>
      <c r="H55" s="66"/>
      <c r="I55" s="133">
        <f>G55+H55</f>
        <v>0</v>
      </c>
      <c r="J55" s="377"/>
      <c r="K55" s="66"/>
      <c r="L55" s="134">
        <f>J55+K55</f>
        <v>0</v>
      </c>
      <c r="M55" s="376"/>
      <c r="N55" s="66"/>
      <c r="O55" s="133">
        <f>M55+N55</f>
        <v>0</v>
      </c>
      <c r="P55" s="416"/>
      <c r="Q55" s="311"/>
    </row>
    <row r="56" spans="1:17" ht="24" hidden="1" customHeight="1" x14ac:dyDescent="0.25">
      <c r="A56" s="43">
        <v>1119</v>
      </c>
      <c r="B56" s="69" t="s">
        <v>67</v>
      </c>
      <c r="C56" s="358">
        <f t="shared" si="22"/>
        <v>0</v>
      </c>
      <c r="D56" s="417"/>
      <c r="E56" s="136"/>
      <c r="F56" s="419">
        <f>D56+E56</f>
        <v>0</v>
      </c>
      <c r="G56" s="418"/>
      <c r="H56" s="72"/>
      <c r="I56" s="136">
        <f>G56+H56</f>
        <v>0</v>
      </c>
      <c r="J56" s="417"/>
      <c r="K56" s="72"/>
      <c r="L56" s="137">
        <f>J56+K56</f>
        <v>0</v>
      </c>
      <c r="M56" s="418"/>
      <c r="N56" s="72"/>
      <c r="O56" s="136">
        <f>M56+N56</f>
        <v>0</v>
      </c>
      <c r="P56" s="419"/>
      <c r="Q56" s="311"/>
    </row>
    <row r="57" spans="1:17" ht="23.25" customHeight="1" x14ac:dyDescent="0.25">
      <c r="A57" s="138">
        <v>1140</v>
      </c>
      <c r="B57" s="69" t="s">
        <v>68</v>
      </c>
      <c r="C57" s="358">
        <f t="shared" si="22"/>
        <v>60</v>
      </c>
      <c r="D57" s="70">
        <f>SUM(D58:D64)</f>
        <v>60</v>
      </c>
      <c r="E57" s="139">
        <f t="shared" ref="E57" si="33">SUM(E58:E64)</f>
        <v>0</v>
      </c>
      <c r="F57" s="421">
        <f>SUM(F58:F64)</f>
        <v>60</v>
      </c>
      <c r="G57" s="420">
        <f t="shared" ref="G57:N57" si="34">SUM(G58:G64)</f>
        <v>0</v>
      </c>
      <c r="H57" s="135">
        <f t="shared" si="34"/>
        <v>0</v>
      </c>
      <c r="I57" s="139">
        <f t="shared" si="34"/>
        <v>0</v>
      </c>
      <c r="J57" s="70">
        <f t="shared" si="34"/>
        <v>0</v>
      </c>
      <c r="K57" s="135">
        <f t="shared" si="34"/>
        <v>0</v>
      </c>
      <c r="L57" s="140">
        <f t="shared" si="34"/>
        <v>0</v>
      </c>
      <c r="M57" s="420">
        <f t="shared" si="34"/>
        <v>0</v>
      </c>
      <c r="N57" s="135">
        <f t="shared" si="34"/>
        <v>0</v>
      </c>
      <c r="O57" s="139">
        <f>SUM(O58:O64)</f>
        <v>0</v>
      </c>
      <c r="P57" s="421"/>
      <c r="Q57" s="311"/>
    </row>
    <row r="58" spans="1:17" hidden="1" x14ac:dyDescent="0.25">
      <c r="A58" s="43">
        <v>1141</v>
      </c>
      <c r="B58" s="69" t="s">
        <v>69</v>
      </c>
      <c r="C58" s="358">
        <f t="shared" si="22"/>
        <v>0</v>
      </c>
      <c r="D58" s="417"/>
      <c r="E58" s="136"/>
      <c r="F58" s="419">
        <f t="shared" ref="F58:F65" si="35">D58+E58</f>
        <v>0</v>
      </c>
      <c r="G58" s="418"/>
      <c r="H58" s="72"/>
      <c r="I58" s="136">
        <f t="shared" ref="I58:I65" si="36">G58+H58</f>
        <v>0</v>
      </c>
      <c r="J58" s="417"/>
      <c r="K58" s="72"/>
      <c r="L58" s="137">
        <f t="shared" ref="L58:L65" si="37">J58+K58</f>
        <v>0</v>
      </c>
      <c r="M58" s="418"/>
      <c r="N58" s="72"/>
      <c r="O58" s="136">
        <f t="shared" ref="O58:O65" si="38">M58+N58</f>
        <v>0</v>
      </c>
      <c r="P58" s="419"/>
      <c r="Q58" s="311"/>
    </row>
    <row r="59" spans="1:17" ht="24.75" hidden="1" customHeight="1" x14ac:dyDescent="0.25">
      <c r="A59" s="43">
        <v>1142</v>
      </c>
      <c r="B59" s="69" t="s">
        <v>70</v>
      </c>
      <c r="C59" s="358">
        <f t="shared" si="22"/>
        <v>0</v>
      </c>
      <c r="D59" s="417"/>
      <c r="E59" s="136"/>
      <c r="F59" s="419">
        <f t="shared" si="35"/>
        <v>0</v>
      </c>
      <c r="G59" s="418"/>
      <c r="H59" s="72"/>
      <c r="I59" s="136">
        <f t="shared" si="36"/>
        <v>0</v>
      </c>
      <c r="J59" s="417"/>
      <c r="K59" s="72"/>
      <c r="L59" s="137">
        <f t="shared" si="37"/>
        <v>0</v>
      </c>
      <c r="M59" s="418"/>
      <c r="N59" s="72"/>
      <c r="O59" s="136">
        <f t="shared" si="38"/>
        <v>0</v>
      </c>
      <c r="P59" s="419"/>
      <c r="Q59" s="311"/>
    </row>
    <row r="60" spans="1:17" ht="24" hidden="1" x14ac:dyDescent="0.25">
      <c r="A60" s="43">
        <v>1145</v>
      </c>
      <c r="B60" s="69" t="s">
        <v>71</v>
      </c>
      <c r="C60" s="358">
        <f t="shared" si="22"/>
        <v>0</v>
      </c>
      <c r="D60" s="417"/>
      <c r="E60" s="136"/>
      <c r="F60" s="419">
        <f t="shared" si="35"/>
        <v>0</v>
      </c>
      <c r="G60" s="418"/>
      <c r="H60" s="72"/>
      <c r="I60" s="136">
        <f t="shared" si="36"/>
        <v>0</v>
      </c>
      <c r="J60" s="417"/>
      <c r="K60" s="72"/>
      <c r="L60" s="137">
        <f t="shared" si="37"/>
        <v>0</v>
      </c>
      <c r="M60" s="418"/>
      <c r="N60" s="72"/>
      <c r="O60" s="136">
        <f t="shared" si="38"/>
        <v>0</v>
      </c>
      <c r="P60" s="419"/>
      <c r="Q60" s="311"/>
    </row>
    <row r="61" spans="1:17" ht="27.75" hidden="1" customHeight="1" x14ac:dyDescent="0.25">
      <c r="A61" s="43">
        <v>1146</v>
      </c>
      <c r="B61" s="69" t="s">
        <v>72</v>
      </c>
      <c r="C61" s="358">
        <f t="shared" si="22"/>
        <v>0</v>
      </c>
      <c r="D61" s="417"/>
      <c r="E61" s="136"/>
      <c r="F61" s="419">
        <f t="shared" si="35"/>
        <v>0</v>
      </c>
      <c r="G61" s="418"/>
      <c r="H61" s="72"/>
      <c r="I61" s="136">
        <f t="shared" si="36"/>
        <v>0</v>
      </c>
      <c r="J61" s="417"/>
      <c r="K61" s="72"/>
      <c r="L61" s="137">
        <f t="shared" si="37"/>
        <v>0</v>
      </c>
      <c r="M61" s="418"/>
      <c r="N61" s="72"/>
      <c r="O61" s="136">
        <f t="shared" si="38"/>
        <v>0</v>
      </c>
      <c r="P61" s="419"/>
      <c r="Q61" s="311"/>
    </row>
    <row r="62" spans="1:17" x14ac:dyDescent="0.25">
      <c r="A62" s="43">
        <v>1147</v>
      </c>
      <c r="B62" s="69" t="s">
        <v>73</v>
      </c>
      <c r="C62" s="358">
        <f t="shared" si="22"/>
        <v>60</v>
      </c>
      <c r="D62" s="417">
        <v>60</v>
      </c>
      <c r="E62" s="136"/>
      <c r="F62" s="419">
        <f t="shared" si="35"/>
        <v>60</v>
      </c>
      <c r="G62" s="418"/>
      <c r="H62" s="72"/>
      <c r="I62" s="136">
        <f t="shared" si="36"/>
        <v>0</v>
      </c>
      <c r="J62" s="417"/>
      <c r="K62" s="72"/>
      <c r="L62" s="137">
        <f t="shared" si="37"/>
        <v>0</v>
      </c>
      <c r="M62" s="418"/>
      <c r="N62" s="72"/>
      <c r="O62" s="136">
        <f t="shared" si="38"/>
        <v>0</v>
      </c>
      <c r="P62" s="419"/>
      <c r="Q62" s="311"/>
    </row>
    <row r="63" spans="1:17" hidden="1" x14ac:dyDescent="0.25">
      <c r="A63" s="43">
        <v>1148</v>
      </c>
      <c r="B63" s="69" t="s">
        <v>74</v>
      </c>
      <c r="C63" s="358">
        <f t="shared" si="22"/>
        <v>0</v>
      </c>
      <c r="D63" s="417"/>
      <c r="E63" s="136"/>
      <c r="F63" s="419">
        <f t="shared" si="35"/>
        <v>0</v>
      </c>
      <c r="G63" s="418"/>
      <c r="H63" s="72"/>
      <c r="I63" s="136">
        <f t="shared" si="36"/>
        <v>0</v>
      </c>
      <c r="J63" s="417"/>
      <c r="K63" s="72"/>
      <c r="L63" s="137">
        <f t="shared" si="37"/>
        <v>0</v>
      </c>
      <c r="M63" s="418"/>
      <c r="N63" s="72"/>
      <c r="O63" s="136">
        <f t="shared" si="38"/>
        <v>0</v>
      </c>
      <c r="P63" s="419"/>
      <c r="Q63" s="311"/>
    </row>
    <row r="64" spans="1:17" ht="36" hidden="1" x14ac:dyDescent="0.25">
      <c r="A64" s="43">
        <v>1149</v>
      </c>
      <c r="B64" s="69" t="s">
        <v>75</v>
      </c>
      <c r="C64" s="358">
        <f t="shared" si="22"/>
        <v>0</v>
      </c>
      <c r="D64" s="417"/>
      <c r="E64" s="136"/>
      <c r="F64" s="419">
        <f t="shared" si="35"/>
        <v>0</v>
      </c>
      <c r="G64" s="418"/>
      <c r="H64" s="72"/>
      <c r="I64" s="136">
        <f t="shared" si="36"/>
        <v>0</v>
      </c>
      <c r="J64" s="417"/>
      <c r="K64" s="72"/>
      <c r="L64" s="137">
        <f t="shared" si="37"/>
        <v>0</v>
      </c>
      <c r="M64" s="418"/>
      <c r="N64" s="72"/>
      <c r="O64" s="136">
        <f t="shared" si="38"/>
        <v>0</v>
      </c>
      <c r="P64" s="419"/>
      <c r="Q64" s="311"/>
    </row>
    <row r="65" spans="1:17" ht="36" x14ac:dyDescent="0.25">
      <c r="A65" s="129">
        <v>1150</v>
      </c>
      <c r="B65" s="93" t="s">
        <v>76</v>
      </c>
      <c r="C65" s="390">
        <f t="shared" si="22"/>
        <v>783</v>
      </c>
      <c r="D65" s="391">
        <v>783</v>
      </c>
      <c r="E65" s="142"/>
      <c r="F65" s="423">
        <f t="shared" si="35"/>
        <v>783</v>
      </c>
      <c r="G65" s="422"/>
      <c r="H65" s="141"/>
      <c r="I65" s="142">
        <f t="shared" si="36"/>
        <v>0</v>
      </c>
      <c r="J65" s="391"/>
      <c r="K65" s="141"/>
      <c r="L65" s="143">
        <f t="shared" si="37"/>
        <v>0</v>
      </c>
      <c r="M65" s="422"/>
      <c r="N65" s="141"/>
      <c r="O65" s="142">
        <f t="shared" si="38"/>
        <v>0</v>
      </c>
      <c r="P65" s="423"/>
      <c r="Q65" s="311"/>
    </row>
    <row r="66" spans="1:17" ht="36" x14ac:dyDescent="0.25">
      <c r="A66" s="55">
        <v>1200</v>
      </c>
      <c r="B66" s="127" t="s">
        <v>77</v>
      </c>
      <c r="C66" s="347">
        <f t="shared" si="22"/>
        <v>280</v>
      </c>
      <c r="D66" s="56">
        <f>SUM(D67:D68)</f>
        <v>199</v>
      </c>
      <c r="E66" s="144">
        <f t="shared" ref="E66" si="39">SUM(E67:E68)</f>
        <v>81</v>
      </c>
      <c r="F66" s="424">
        <f>SUM(F67:F68)</f>
        <v>280</v>
      </c>
      <c r="G66" s="412">
        <f t="shared" ref="G66:N66" si="40">SUM(G67:G68)</f>
        <v>0</v>
      </c>
      <c r="H66" s="57">
        <f t="shared" si="40"/>
        <v>0</v>
      </c>
      <c r="I66" s="144">
        <f t="shared" si="40"/>
        <v>0</v>
      </c>
      <c r="J66" s="56">
        <f t="shared" si="40"/>
        <v>0</v>
      </c>
      <c r="K66" s="57">
        <f t="shared" si="40"/>
        <v>0</v>
      </c>
      <c r="L66" s="145">
        <f t="shared" si="40"/>
        <v>0</v>
      </c>
      <c r="M66" s="412">
        <f t="shared" si="40"/>
        <v>0</v>
      </c>
      <c r="N66" s="57">
        <f t="shared" si="40"/>
        <v>0</v>
      </c>
      <c r="O66" s="144">
        <f>SUM(O67:O68)</f>
        <v>0</v>
      </c>
      <c r="P66" s="424"/>
      <c r="Q66" s="311"/>
    </row>
    <row r="67" spans="1:17" ht="24" x14ac:dyDescent="0.25">
      <c r="A67" s="309">
        <v>1210</v>
      </c>
      <c r="B67" s="63" t="s">
        <v>78</v>
      </c>
      <c r="C67" s="353">
        <f t="shared" si="22"/>
        <v>199</v>
      </c>
      <c r="D67" s="377">
        <v>199</v>
      </c>
      <c r="E67" s="133"/>
      <c r="F67" s="416">
        <f>D67+E67</f>
        <v>199</v>
      </c>
      <c r="G67" s="376"/>
      <c r="H67" s="66"/>
      <c r="I67" s="133">
        <f>G67+H67</f>
        <v>0</v>
      </c>
      <c r="J67" s="377"/>
      <c r="K67" s="66"/>
      <c r="L67" s="134">
        <f>J67+K67</f>
        <v>0</v>
      </c>
      <c r="M67" s="376"/>
      <c r="N67" s="66"/>
      <c r="O67" s="133">
        <f>M67+N67</f>
        <v>0</v>
      </c>
      <c r="P67" s="416"/>
      <c r="Q67" s="311"/>
    </row>
    <row r="68" spans="1:17" ht="24" x14ac:dyDescent="0.25">
      <c r="A68" s="138">
        <v>1220</v>
      </c>
      <c r="B68" s="69" t="s">
        <v>79</v>
      </c>
      <c r="C68" s="358">
        <f t="shared" si="22"/>
        <v>81</v>
      </c>
      <c r="D68" s="70">
        <f>SUM(D69:D73)</f>
        <v>0</v>
      </c>
      <c r="E68" s="139">
        <f t="shared" ref="E68" si="41">SUM(E69:E73)</f>
        <v>81</v>
      </c>
      <c r="F68" s="421">
        <f>SUM(F69:F73)</f>
        <v>81</v>
      </c>
      <c r="G68" s="420">
        <f t="shared" ref="G68:O68" si="42">SUM(G69:G73)</f>
        <v>0</v>
      </c>
      <c r="H68" s="135">
        <f t="shared" si="42"/>
        <v>0</v>
      </c>
      <c r="I68" s="139">
        <f t="shared" si="42"/>
        <v>0</v>
      </c>
      <c r="J68" s="70">
        <f t="shared" si="42"/>
        <v>0</v>
      </c>
      <c r="K68" s="135">
        <f t="shared" si="42"/>
        <v>0</v>
      </c>
      <c r="L68" s="140">
        <f t="shared" si="42"/>
        <v>0</v>
      </c>
      <c r="M68" s="420">
        <f t="shared" si="42"/>
        <v>0</v>
      </c>
      <c r="N68" s="135">
        <f t="shared" si="42"/>
        <v>0</v>
      </c>
      <c r="O68" s="139">
        <f t="shared" si="42"/>
        <v>0</v>
      </c>
      <c r="P68" s="421"/>
      <c r="Q68" s="311"/>
    </row>
    <row r="69" spans="1:17" ht="60" hidden="1" x14ac:dyDescent="0.25">
      <c r="A69" s="43">
        <v>1221</v>
      </c>
      <c r="B69" s="69" t="s">
        <v>80</v>
      </c>
      <c r="C69" s="358">
        <f t="shared" si="22"/>
        <v>0</v>
      </c>
      <c r="D69" s="417"/>
      <c r="E69" s="136"/>
      <c r="F69" s="419">
        <f t="shared" ref="F69:F73" si="43">D69+E69</f>
        <v>0</v>
      </c>
      <c r="G69" s="418"/>
      <c r="H69" s="72"/>
      <c r="I69" s="136">
        <f t="shared" ref="I69:I73" si="44">G69+H69</f>
        <v>0</v>
      </c>
      <c r="J69" s="417"/>
      <c r="K69" s="72"/>
      <c r="L69" s="137">
        <f t="shared" ref="L69:L73" si="45">J69+K69</f>
        <v>0</v>
      </c>
      <c r="M69" s="418"/>
      <c r="N69" s="72"/>
      <c r="O69" s="136">
        <f t="shared" ref="O69:O73" si="46">M69+N69</f>
        <v>0</v>
      </c>
      <c r="P69" s="419"/>
      <c r="Q69" s="311"/>
    </row>
    <row r="70" spans="1:17" hidden="1" x14ac:dyDescent="0.25">
      <c r="A70" s="43">
        <v>1223</v>
      </c>
      <c r="B70" s="69" t="s">
        <v>81</v>
      </c>
      <c r="C70" s="358">
        <f t="shared" si="22"/>
        <v>0</v>
      </c>
      <c r="D70" s="417"/>
      <c r="E70" s="136"/>
      <c r="F70" s="419">
        <f t="shared" si="43"/>
        <v>0</v>
      </c>
      <c r="G70" s="418"/>
      <c r="H70" s="72"/>
      <c r="I70" s="136">
        <f t="shared" si="44"/>
        <v>0</v>
      </c>
      <c r="J70" s="417"/>
      <c r="K70" s="72"/>
      <c r="L70" s="137">
        <f t="shared" si="45"/>
        <v>0</v>
      </c>
      <c r="M70" s="418"/>
      <c r="N70" s="72"/>
      <c r="O70" s="136">
        <f t="shared" si="46"/>
        <v>0</v>
      </c>
      <c r="P70" s="419"/>
      <c r="Q70" s="311"/>
    </row>
    <row r="71" spans="1:17" hidden="1" x14ac:dyDescent="0.25">
      <c r="A71" s="43">
        <v>1225</v>
      </c>
      <c r="B71" s="69" t="s">
        <v>82</v>
      </c>
      <c r="C71" s="358">
        <f t="shared" si="22"/>
        <v>0</v>
      </c>
      <c r="D71" s="417"/>
      <c r="E71" s="136"/>
      <c r="F71" s="419">
        <f t="shared" si="43"/>
        <v>0</v>
      </c>
      <c r="G71" s="418"/>
      <c r="H71" s="72"/>
      <c r="I71" s="136">
        <f t="shared" si="44"/>
        <v>0</v>
      </c>
      <c r="J71" s="417"/>
      <c r="K71" s="72"/>
      <c r="L71" s="137">
        <f t="shared" si="45"/>
        <v>0</v>
      </c>
      <c r="M71" s="418"/>
      <c r="N71" s="72"/>
      <c r="O71" s="136">
        <f t="shared" si="46"/>
        <v>0</v>
      </c>
      <c r="P71" s="419"/>
      <c r="Q71" s="311"/>
    </row>
    <row r="72" spans="1:17" ht="36" hidden="1" x14ac:dyDescent="0.25">
      <c r="A72" s="43">
        <v>1227</v>
      </c>
      <c r="B72" s="69" t="s">
        <v>83</v>
      </c>
      <c r="C72" s="358">
        <f t="shared" si="22"/>
        <v>0</v>
      </c>
      <c r="D72" s="417"/>
      <c r="E72" s="136"/>
      <c r="F72" s="419">
        <f t="shared" si="43"/>
        <v>0</v>
      </c>
      <c r="G72" s="418"/>
      <c r="H72" s="72"/>
      <c r="I72" s="136">
        <f t="shared" si="44"/>
        <v>0</v>
      </c>
      <c r="J72" s="417"/>
      <c r="K72" s="72"/>
      <c r="L72" s="137">
        <f t="shared" si="45"/>
        <v>0</v>
      </c>
      <c r="M72" s="418"/>
      <c r="N72" s="72"/>
      <c r="O72" s="136">
        <f t="shared" si="46"/>
        <v>0</v>
      </c>
      <c r="P72" s="419"/>
      <c r="Q72" s="311"/>
    </row>
    <row r="73" spans="1:17" ht="60" x14ac:dyDescent="0.25">
      <c r="A73" s="43">
        <v>1228</v>
      </c>
      <c r="B73" s="69" t="s">
        <v>84</v>
      </c>
      <c r="C73" s="358">
        <f t="shared" si="22"/>
        <v>81</v>
      </c>
      <c r="D73" s="417"/>
      <c r="E73" s="136">
        <v>81</v>
      </c>
      <c r="F73" s="419">
        <f t="shared" si="43"/>
        <v>81</v>
      </c>
      <c r="G73" s="418"/>
      <c r="H73" s="72"/>
      <c r="I73" s="136">
        <f t="shared" si="44"/>
        <v>0</v>
      </c>
      <c r="J73" s="417"/>
      <c r="K73" s="72"/>
      <c r="L73" s="137">
        <f t="shared" si="45"/>
        <v>0</v>
      </c>
      <c r="M73" s="418"/>
      <c r="N73" s="72"/>
      <c r="O73" s="136">
        <f t="shared" si="46"/>
        <v>0</v>
      </c>
      <c r="P73" s="425" t="s">
        <v>495</v>
      </c>
      <c r="Q73" s="311"/>
    </row>
    <row r="74" spans="1:17" x14ac:dyDescent="0.25">
      <c r="A74" s="123">
        <v>2000</v>
      </c>
      <c r="B74" s="123" t="s">
        <v>85</v>
      </c>
      <c r="C74" s="409">
        <f t="shared" si="22"/>
        <v>178</v>
      </c>
      <c r="D74" s="124">
        <f>SUM(D75,D82,D129,D163,D164,D171)</f>
        <v>178</v>
      </c>
      <c r="E74" s="157">
        <f t="shared" ref="E74" si="47">SUM(E75,E82,E129,E163,E164,E171)</f>
        <v>0</v>
      </c>
      <c r="F74" s="411">
        <f>SUM(F75,F82,F129,F163,F164,F171)</f>
        <v>178</v>
      </c>
      <c r="G74" s="410">
        <f t="shared" ref="G74:O74" si="48">SUM(G75,G82,G129,G163,G164,G171)</f>
        <v>0</v>
      </c>
      <c r="H74" s="125">
        <f t="shared" si="48"/>
        <v>0</v>
      </c>
      <c r="I74" s="157">
        <f t="shared" si="48"/>
        <v>0</v>
      </c>
      <c r="J74" s="124">
        <f t="shared" si="48"/>
        <v>0</v>
      </c>
      <c r="K74" s="125">
        <f t="shared" si="48"/>
        <v>0</v>
      </c>
      <c r="L74" s="126">
        <f t="shared" si="48"/>
        <v>0</v>
      </c>
      <c r="M74" s="410">
        <f t="shared" si="48"/>
        <v>0</v>
      </c>
      <c r="N74" s="125">
        <f t="shared" si="48"/>
        <v>0</v>
      </c>
      <c r="O74" s="157">
        <f t="shared" si="48"/>
        <v>0</v>
      </c>
      <c r="P74" s="411"/>
      <c r="Q74" s="311"/>
    </row>
    <row r="75" spans="1:17" ht="24" hidden="1" x14ac:dyDescent="0.25">
      <c r="A75" s="55">
        <v>2100</v>
      </c>
      <c r="B75" s="127" t="s">
        <v>86</v>
      </c>
      <c r="C75" s="347">
        <f t="shared" si="22"/>
        <v>0</v>
      </c>
      <c r="D75" s="56">
        <f>SUM(D76,D79)</f>
        <v>0</v>
      </c>
      <c r="E75" s="144">
        <f t="shared" ref="E75" si="49">SUM(E76,E79)</f>
        <v>0</v>
      </c>
      <c r="F75" s="424">
        <f>SUM(F76,F79)</f>
        <v>0</v>
      </c>
      <c r="G75" s="412">
        <f t="shared" ref="G75:O75" si="50">SUM(G76,G79)</f>
        <v>0</v>
      </c>
      <c r="H75" s="57">
        <f t="shared" si="50"/>
        <v>0</v>
      </c>
      <c r="I75" s="144">
        <f t="shared" si="50"/>
        <v>0</v>
      </c>
      <c r="J75" s="56">
        <f t="shared" si="50"/>
        <v>0</v>
      </c>
      <c r="K75" s="57">
        <f t="shared" si="50"/>
        <v>0</v>
      </c>
      <c r="L75" s="145">
        <f t="shared" si="50"/>
        <v>0</v>
      </c>
      <c r="M75" s="412">
        <f t="shared" si="50"/>
        <v>0</v>
      </c>
      <c r="N75" s="57">
        <f t="shared" si="50"/>
        <v>0</v>
      </c>
      <c r="O75" s="144">
        <f t="shared" si="50"/>
        <v>0</v>
      </c>
      <c r="P75" s="424"/>
      <c r="Q75" s="311"/>
    </row>
    <row r="76" spans="1:17" ht="24" hidden="1" x14ac:dyDescent="0.25">
      <c r="A76" s="309">
        <v>2110</v>
      </c>
      <c r="B76" s="63" t="s">
        <v>87</v>
      </c>
      <c r="C76" s="353">
        <f t="shared" si="22"/>
        <v>0</v>
      </c>
      <c r="D76" s="64">
        <f>SUM(D77:D78)</f>
        <v>0</v>
      </c>
      <c r="E76" s="150">
        <f t="shared" ref="E76" si="51">SUM(E77:E78)</f>
        <v>0</v>
      </c>
      <c r="F76" s="427">
        <f>SUM(F77:F78)</f>
        <v>0</v>
      </c>
      <c r="G76" s="426">
        <f t="shared" ref="G76:O76" si="52">SUM(G77:G78)</f>
        <v>0</v>
      </c>
      <c r="H76" s="132">
        <f t="shared" si="52"/>
        <v>0</v>
      </c>
      <c r="I76" s="150">
        <f t="shared" si="52"/>
        <v>0</v>
      </c>
      <c r="J76" s="64">
        <f t="shared" si="52"/>
        <v>0</v>
      </c>
      <c r="K76" s="132">
        <f t="shared" si="52"/>
        <v>0</v>
      </c>
      <c r="L76" s="146">
        <f t="shared" si="52"/>
        <v>0</v>
      </c>
      <c r="M76" s="426">
        <f t="shared" si="52"/>
        <v>0</v>
      </c>
      <c r="N76" s="132">
        <f t="shared" si="52"/>
        <v>0</v>
      </c>
      <c r="O76" s="150">
        <f t="shared" si="52"/>
        <v>0</v>
      </c>
      <c r="P76" s="427"/>
      <c r="Q76" s="311"/>
    </row>
    <row r="77" spans="1:17" hidden="1" x14ac:dyDescent="0.25">
      <c r="A77" s="43">
        <v>2111</v>
      </c>
      <c r="B77" s="69" t="s">
        <v>88</v>
      </c>
      <c r="C77" s="358">
        <f t="shared" si="22"/>
        <v>0</v>
      </c>
      <c r="D77" s="417"/>
      <c r="E77" s="136"/>
      <c r="F77" s="419">
        <f t="shared" ref="F77:F78" si="53">D77+E77</f>
        <v>0</v>
      </c>
      <c r="G77" s="418"/>
      <c r="H77" s="72"/>
      <c r="I77" s="136">
        <f t="shared" ref="I77:I78" si="54">G77+H77</f>
        <v>0</v>
      </c>
      <c r="J77" s="417"/>
      <c r="K77" s="72"/>
      <c r="L77" s="137">
        <f t="shared" ref="L77:L78" si="55">J77+K77</f>
        <v>0</v>
      </c>
      <c r="M77" s="418"/>
      <c r="N77" s="72"/>
      <c r="O77" s="136">
        <f t="shared" ref="O77:O78" si="56">M77+N77</f>
        <v>0</v>
      </c>
      <c r="P77" s="419"/>
      <c r="Q77" s="311"/>
    </row>
    <row r="78" spans="1:17" ht="24" hidden="1" x14ac:dyDescent="0.25">
      <c r="A78" s="43">
        <v>2112</v>
      </c>
      <c r="B78" s="69" t="s">
        <v>89</v>
      </c>
      <c r="C78" s="358">
        <f t="shared" si="22"/>
        <v>0</v>
      </c>
      <c r="D78" s="417"/>
      <c r="E78" s="136"/>
      <c r="F78" s="419">
        <f t="shared" si="53"/>
        <v>0</v>
      </c>
      <c r="G78" s="418"/>
      <c r="H78" s="72"/>
      <c r="I78" s="136">
        <f t="shared" si="54"/>
        <v>0</v>
      </c>
      <c r="J78" s="417"/>
      <c r="K78" s="72"/>
      <c r="L78" s="137">
        <f t="shared" si="55"/>
        <v>0</v>
      </c>
      <c r="M78" s="418"/>
      <c r="N78" s="72"/>
      <c r="O78" s="136">
        <f t="shared" si="56"/>
        <v>0</v>
      </c>
      <c r="P78" s="419"/>
      <c r="Q78" s="311"/>
    </row>
    <row r="79" spans="1:17" ht="24" hidden="1" x14ac:dyDescent="0.25">
      <c r="A79" s="138">
        <v>2120</v>
      </c>
      <c r="B79" s="69" t="s">
        <v>90</v>
      </c>
      <c r="C79" s="358">
        <f t="shared" si="22"/>
        <v>0</v>
      </c>
      <c r="D79" s="70">
        <f>SUM(D80:D81)</f>
        <v>0</v>
      </c>
      <c r="E79" s="139">
        <f t="shared" ref="E79" si="57">SUM(E80:E81)</f>
        <v>0</v>
      </c>
      <c r="F79" s="421">
        <f>SUM(F80:F81)</f>
        <v>0</v>
      </c>
      <c r="G79" s="420">
        <f t="shared" ref="G79:O79" si="58">SUM(G80:G81)</f>
        <v>0</v>
      </c>
      <c r="H79" s="135">
        <f t="shared" si="58"/>
        <v>0</v>
      </c>
      <c r="I79" s="139">
        <f t="shared" si="58"/>
        <v>0</v>
      </c>
      <c r="J79" s="70">
        <f t="shared" si="58"/>
        <v>0</v>
      </c>
      <c r="K79" s="135">
        <f t="shared" si="58"/>
        <v>0</v>
      </c>
      <c r="L79" s="140">
        <f t="shared" si="58"/>
        <v>0</v>
      </c>
      <c r="M79" s="420">
        <f t="shared" si="58"/>
        <v>0</v>
      </c>
      <c r="N79" s="135">
        <f t="shared" si="58"/>
        <v>0</v>
      </c>
      <c r="O79" s="139">
        <f t="shared" si="58"/>
        <v>0</v>
      </c>
      <c r="P79" s="421"/>
      <c r="Q79" s="311"/>
    </row>
    <row r="80" spans="1:17" hidden="1" x14ac:dyDescent="0.25">
      <c r="A80" s="43">
        <v>2121</v>
      </c>
      <c r="B80" s="69" t="s">
        <v>88</v>
      </c>
      <c r="C80" s="358">
        <f t="shared" si="22"/>
        <v>0</v>
      </c>
      <c r="D80" s="417"/>
      <c r="E80" s="136"/>
      <c r="F80" s="419">
        <f t="shared" ref="F80:F81" si="59">D80+E80</f>
        <v>0</v>
      </c>
      <c r="G80" s="418"/>
      <c r="H80" s="72"/>
      <c r="I80" s="136">
        <f t="shared" ref="I80:I81" si="60">G80+H80</f>
        <v>0</v>
      </c>
      <c r="J80" s="417"/>
      <c r="K80" s="72"/>
      <c r="L80" s="137">
        <f t="shared" ref="L80:L81" si="61">J80+K80</f>
        <v>0</v>
      </c>
      <c r="M80" s="418"/>
      <c r="N80" s="72"/>
      <c r="O80" s="136">
        <f t="shared" ref="O80:O81" si="62">M80+N80</f>
        <v>0</v>
      </c>
      <c r="P80" s="419"/>
      <c r="Q80" s="311"/>
    </row>
    <row r="81" spans="1:17" ht="24" hidden="1" x14ac:dyDescent="0.25">
      <c r="A81" s="43">
        <v>2122</v>
      </c>
      <c r="B81" s="69" t="s">
        <v>89</v>
      </c>
      <c r="C81" s="358">
        <f t="shared" si="22"/>
        <v>0</v>
      </c>
      <c r="D81" s="417"/>
      <c r="E81" s="136"/>
      <c r="F81" s="419">
        <f t="shared" si="59"/>
        <v>0</v>
      </c>
      <c r="G81" s="418"/>
      <c r="H81" s="72"/>
      <c r="I81" s="136">
        <f t="shared" si="60"/>
        <v>0</v>
      </c>
      <c r="J81" s="417"/>
      <c r="K81" s="72"/>
      <c r="L81" s="137">
        <f t="shared" si="61"/>
        <v>0</v>
      </c>
      <c r="M81" s="418"/>
      <c r="N81" s="72"/>
      <c r="O81" s="136">
        <f t="shared" si="62"/>
        <v>0</v>
      </c>
      <c r="P81" s="419"/>
      <c r="Q81" s="311"/>
    </row>
    <row r="82" spans="1:17" x14ac:dyDescent="0.25">
      <c r="A82" s="55">
        <v>2200</v>
      </c>
      <c r="B82" s="127" t="s">
        <v>91</v>
      </c>
      <c r="C82" s="347">
        <f t="shared" si="22"/>
        <v>18</v>
      </c>
      <c r="D82" s="56">
        <f>SUM(D83,D88,D94,D102,D111,D115,D121,D127)</f>
        <v>18</v>
      </c>
      <c r="E82" s="144">
        <f t="shared" ref="E82" si="63">SUM(E83,E88,E94,E102,E111,E115,E121,E127)</f>
        <v>0</v>
      </c>
      <c r="F82" s="424">
        <f>SUM(F83,F88,F94,F102,F111,F115,F121,F127)</f>
        <v>18</v>
      </c>
      <c r="G82" s="412">
        <f t="shared" ref="G82:O82" si="64">SUM(G83,G88,G94,G102,G111,G115,G121,G127)</f>
        <v>0</v>
      </c>
      <c r="H82" s="57">
        <f t="shared" si="64"/>
        <v>0</v>
      </c>
      <c r="I82" s="144">
        <f t="shared" si="64"/>
        <v>0</v>
      </c>
      <c r="J82" s="56">
        <f t="shared" si="64"/>
        <v>0</v>
      </c>
      <c r="K82" s="57">
        <f t="shared" si="64"/>
        <v>0</v>
      </c>
      <c r="L82" s="145">
        <f t="shared" si="64"/>
        <v>0</v>
      </c>
      <c r="M82" s="412">
        <f t="shared" si="64"/>
        <v>0</v>
      </c>
      <c r="N82" s="57">
        <f t="shared" si="64"/>
        <v>0</v>
      </c>
      <c r="O82" s="144">
        <f t="shared" si="64"/>
        <v>0</v>
      </c>
      <c r="P82" s="428"/>
      <c r="Q82" s="311"/>
    </row>
    <row r="83" spans="1:17" ht="24" x14ac:dyDescent="0.25">
      <c r="A83" s="129">
        <v>2210</v>
      </c>
      <c r="B83" s="93" t="s">
        <v>92</v>
      </c>
      <c r="C83" s="390">
        <f t="shared" si="22"/>
        <v>18</v>
      </c>
      <c r="D83" s="99">
        <f>SUM(D84:D87)</f>
        <v>18</v>
      </c>
      <c r="E83" s="130">
        <f t="shared" ref="E83" si="65">SUM(E84:E87)</f>
        <v>0</v>
      </c>
      <c r="F83" s="415">
        <f>SUM(F84:F87)</f>
        <v>18</v>
      </c>
      <c r="G83" s="414">
        <f t="shared" ref="G83:O83" si="66">SUM(G84:G87)</f>
        <v>0</v>
      </c>
      <c r="H83" s="100">
        <f t="shared" si="66"/>
        <v>0</v>
      </c>
      <c r="I83" s="130">
        <f t="shared" si="66"/>
        <v>0</v>
      </c>
      <c r="J83" s="99">
        <f t="shared" si="66"/>
        <v>0</v>
      </c>
      <c r="K83" s="100">
        <f t="shared" si="66"/>
        <v>0</v>
      </c>
      <c r="L83" s="131">
        <f t="shared" si="66"/>
        <v>0</v>
      </c>
      <c r="M83" s="414">
        <f t="shared" si="66"/>
        <v>0</v>
      </c>
      <c r="N83" s="100">
        <f t="shared" si="66"/>
        <v>0</v>
      </c>
      <c r="O83" s="130">
        <f t="shared" si="66"/>
        <v>0</v>
      </c>
      <c r="P83" s="415"/>
      <c r="Q83" s="311"/>
    </row>
    <row r="84" spans="1:17" ht="24" hidden="1" x14ac:dyDescent="0.25">
      <c r="A84" s="37">
        <v>2211</v>
      </c>
      <c r="B84" s="63" t="s">
        <v>93</v>
      </c>
      <c r="C84" s="353">
        <f t="shared" si="22"/>
        <v>0</v>
      </c>
      <c r="D84" s="377"/>
      <c r="E84" s="133"/>
      <c r="F84" s="416">
        <f t="shared" ref="F84:F87" si="67">D84+E84</f>
        <v>0</v>
      </c>
      <c r="G84" s="376"/>
      <c r="H84" s="66"/>
      <c r="I84" s="133">
        <f t="shared" ref="I84:I87" si="68">G84+H84</f>
        <v>0</v>
      </c>
      <c r="J84" s="377"/>
      <c r="K84" s="66"/>
      <c r="L84" s="134">
        <f t="shared" ref="L84:L87" si="69">J84+K84</f>
        <v>0</v>
      </c>
      <c r="M84" s="376"/>
      <c r="N84" s="66"/>
      <c r="O84" s="133">
        <f t="shared" ref="O84:O87" si="70">M84+N84</f>
        <v>0</v>
      </c>
      <c r="P84" s="416"/>
      <c r="Q84" s="311"/>
    </row>
    <row r="85" spans="1:17" ht="36" hidden="1" x14ac:dyDescent="0.25">
      <c r="A85" s="43">
        <v>2212</v>
      </c>
      <c r="B85" s="69" t="s">
        <v>94</v>
      </c>
      <c r="C85" s="358">
        <f t="shared" si="22"/>
        <v>0</v>
      </c>
      <c r="D85" s="417"/>
      <c r="E85" s="136"/>
      <c r="F85" s="419">
        <f t="shared" si="67"/>
        <v>0</v>
      </c>
      <c r="G85" s="418"/>
      <c r="H85" s="72"/>
      <c r="I85" s="136">
        <f t="shared" si="68"/>
        <v>0</v>
      </c>
      <c r="J85" s="417"/>
      <c r="K85" s="72"/>
      <c r="L85" s="137">
        <f t="shared" si="69"/>
        <v>0</v>
      </c>
      <c r="M85" s="418"/>
      <c r="N85" s="72"/>
      <c r="O85" s="136">
        <f t="shared" si="70"/>
        <v>0</v>
      </c>
      <c r="P85" s="419"/>
      <c r="Q85" s="311"/>
    </row>
    <row r="86" spans="1:17" ht="24" x14ac:dyDescent="0.25">
      <c r="A86" s="43">
        <v>2214</v>
      </c>
      <c r="B86" s="69" t="s">
        <v>95</v>
      </c>
      <c r="C86" s="358">
        <f t="shared" si="22"/>
        <v>18</v>
      </c>
      <c r="D86" s="417">
        <v>18</v>
      </c>
      <c r="E86" s="136"/>
      <c r="F86" s="419">
        <f t="shared" si="67"/>
        <v>18</v>
      </c>
      <c r="G86" s="418"/>
      <c r="H86" s="72"/>
      <c r="I86" s="136">
        <f t="shared" si="68"/>
        <v>0</v>
      </c>
      <c r="J86" s="417"/>
      <c r="K86" s="72"/>
      <c r="L86" s="137">
        <f t="shared" si="69"/>
        <v>0</v>
      </c>
      <c r="M86" s="418"/>
      <c r="N86" s="72"/>
      <c r="O86" s="136">
        <f t="shared" si="70"/>
        <v>0</v>
      </c>
      <c r="P86" s="419"/>
      <c r="Q86" s="311"/>
    </row>
    <row r="87" spans="1:17" hidden="1" x14ac:dyDescent="0.25">
      <c r="A87" s="43">
        <v>2219</v>
      </c>
      <c r="B87" s="69" t="s">
        <v>96</v>
      </c>
      <c r="C87" s="358">
        <f t="shared" si="22"/>
        <v>0</v>
      </c>
      <c r="D87" s="417"/>
      <c r="E87" s="136"/>
      <c r="F87" s="419">
        <f t="shared" si="67"/>
        <v>0</v>
      </c>
      <c r="G87" s="418"/>
      <c r="H87" s="72"/>
      <c r="I87" s="136">
        <f t="shared" si="68"/>
        <v>0</v>
      </c>
      <c r="J87" s="417"/>
      <c r="K87" s="72"/>
      <c r="L87" s="137">
        <f t="shared" si="69"/>
        <v>0</v>
      </c>
      <c r="M87" s="418"/>
      <c r="N87" s="72"/>
      <c r="O87" s="136">
        <f t="shared" si="70"/>
        <v>0</v>
      </c>
      <c r="P87" s="419"/>
      <c r="Q87" s="311"/>
    </row>
    <row r="88" spans="1:17" ht="24" hidden="1" x14ac:dyDescent="0.25">
      <c r="A88" s="138">
        <v>2220</v>
      </c>
      <c r="B88" s="69" t="s">
        <v>97</v>
      </c>
      <c r="C88" s="358">
        <f t="shared" si="22"/>
        <v>0</v>
      </c>
      <c r="D88" s="70">
        <f>SUM(D89:D93)</f>
        <v>0</v>
      </c>
      <c r="E88" s="139">
        <f t="shared" ref="E88" si="71">SUM(E89:E93)</f>
        <v>0</v>
      </c>
      <c r="F88" s="421">
        <f>SUM(F89:F93)</f>
        <v>0</v>
      </c>
      <c r="G88" s="420">
        <f t="shared" ref="G88:O88" si="72">SUM(G89:G93)</f>
        <v>0</v>
      </c>
      <c r="H88" s="135">
        <f t="shared" si="72"/>
        <v>0</v>
      </c>
      <c r="I88" s="139">
        <f t="shared" si="72"/>
        <v>0</v>
      </c>
      <c r="J88" s="70">
        <f t="shared" si="72"/>
        <v>0</v>
      </c>
      <c r="K88" s="135">
        <f t="shared" si="72"/>
        <v>0</v>
      </c>
      <c r="L88" s="140">
        <f t="shared" si="72"/>
        <v>0</v>
      </c>
      <c r="M88" s="420">
        <f t="shared" si="72"/>
        <v>0</v>
      </c>
      <c r="N88" s="135">
        <f t="shared" si="72"/>
        <v>0</v>
      </c>
      <c r="O88" s="139">
        <f t="shared" si="72"/>
        <v>0</v>
      </c>
      <c r="P88" s="421"/>
      <c r="Q88" s="311"/>
    </row>
    <row r="89" spans="1:17" ht="24" hidden="1" x14ac:dyDescent="0.25">
      <c r="A89" s="43">
        <v>2221</v>
      </c>
      <c r="B89" s="69" t="s">
        <v>98</v>
      </c>
      <c r="C89" s="358">
        <f t="shared" si="22"/>
        <v>0</v>
      </c>
      <c r="D89" s="417"/>
      <c r="E89" s="136"/>
      <c r="F89" s="419">
        <f t="shared" ref="F89:F93" si="73">D89+E89</f>
        <v>0</v>
      </c>
      <c r="G89" s="418"/>
      <c r="H89" s="72"/>
      <c r="I89" s="136">
        <f t="shared" ref="I89:I93" si="74">G89+H89</f>
        <v>0</v>
      </c>
      <c r="J89" s="417"/>
      <c r="K89" s="72"/>
      <c r="L89" s="137">
        <f t="shared" ref="L89:L93" si="75">J89+K89</f>
        <v>0</v>
      </c>
      <c r="M89" s="418"/>
      <c r="N89" s="72"/>
      <c r="O89" s="136">
        <f t="shared" ref="O89:O93" si="76">M89+N89</f>
        <v>0</v>
      </c>
      <c r="P89" s="419"/>
      <c r="Q89" s="311"/>
    </row>
    <row r="90" spans="1:17" hidden="1" x14ac:dyDescent="0.25">
      <c r="A90" s="43">
        <v>2222</v>
      </c>
      <c r="B90" s="69" t="s">
        <v>99</v>
      </c>
      <c r="C90" s="358">
        <f t="shared" si="22"/>
        <v>0</v>
      </c>
      <c r="D90" s="417"/>
      <c r="E90" s="136"/>
      <c r="F90" s="419">
        <f t="shared" si="73"/>
        <v>0</v>
      </c>
      <c r="G90" s="418"/>
      <c r="H90" s="72"/>
      <c r="I90" s="136">
        <f t="shared" si="74"/>
        <v>0</v>
      </c>
      <c r="J90" s="417"/>
      <c r="K90" s="72"/>
      <c r="L90" s="137">
        <f t="shared" si="75"/>
        <v>0</v>
      </c>
      <c r="M90" s="418"/>
      <c r="N90" s="72"/>
      <c r="O90" s="136">
        <f t="shared" si="76"/>
        <v>0</v>
      </c>
      <c r="P90" s="419"/>
      <c r="Q90" s="311"/>
    </row>
    <row r="91" spans="1:17" hidden="1" x14ac:dyDescent="0.25">
      <c r="A91" s="43">
        <v>2223</v>
      </c>
      <c r="B91" s="69" t="s">
        <v>100</v>
      </c>
      <c r="C91" s="358">
        <f t="shared" si="22"/>
        <v>0</v>
      </c>
      <c r="D91" s="417"/>
      <c r="E91" s="136"/>
      <c r="F91" s="419">
        <f t="shared" si="73"/>
        <v>0</v>
      </c>
      <c r="G91" s="418"/>
      <c r="H91" s="72"/>
      <c r="I91" s="136">
        <f t="shared" si="74"/>
        <v>0</v>
      </c>
      <c r="J91" s="417"/>
      <c r="K91" s="72"/>
      <c r="L91" s="137">
        <f t="shared" si="75"/>
        <v>0</v>
      </c>
      <c r="M91" s="418"/>
      <c r="N91" s="72"/>
      <c r="O91" s="136">
        <f t="shared" si="76"/>
        <v>0</v>
      </c>
      <c r="P91" s="419"/>
      <c r="Q91" s="311"/>
    </row>
    <row r="92" spans="1:17" ht="48" hidden="1" x14ac:dyDescent="0.25">
      <c r="A92" s="43">
        <v>2224</v>
      </c>
      <c r="B92" s="69" t="s">
        <v>101</v>
      </c>
      <c r="C92" s="358">
        <f t="shared" si="22"/>
        <v>0</v>
      </c>
      <c r="D92" s="417"/>
      <c r="E92" s="136"/>
      <c r="F92" s="419">
        <f t="shared" si="73"/>
        <v>0</v>
      </c>
      <c r="G92" s="418"/>
      <c r="H92" s="72"/>
      <c r="I92" s="136">
        <f t="shared" si="74"/>
        <v>0</v>
      </c>
      <c r="J92" s="417"/>
      <c r="K92" s="72"/>
      <c r="L92" s="137">
        <f t="shared" si="75"/>
        <v>0</v>
      </c>
      <c r="M92" s="418"/>
      <c r="N92" s="72"/>
      <c r="O92" s="136">
        <f t="shared" si="76"/>
        <v>0</v>
      </c>
      <c r="P92" s="419"/>
      <c r="Q92" s="311"/>
    </row>
    <row r="93" spans="1:17" ht="24" hidden="1" x14ac:dyDescent="0.25">
      <c r="A93" s="43">
        <v>2229</v>
      </c>
      <c r="B93" s="69" t="s">
        <v>102</v>
      </c>
      <c r="C93" s="358">
        <f t="shared" si="22"/>
        <v>0</v>
      </c>
      <c r="D93" s="417"/>
      <c r="E93" s="136"/>
      <c r="F93" s="419">
        <f t="shared" si="73"/>
        <v>0</v>
      </c>
      <c r="G93" s="418"/>
      <c r="H93" s="72"/>
      <c r="I93" s="136">
        <f t="shared" si="74"/>
        <v>0</v>
      </c>
      <c r="J93" s="417"/>
      <c r="K93" s="72"/>
      <c r="L93" s="137">
        <f t="shared" si="75"/>
        <v>0</v>
      </c>
      <c r="M93" s="418"/>
      <c r="N93" s="72"/>
      <c r="O93" s="136">
        <f t="shared" si="76"/>
        <v>0</v>
      </c>
      <c r="P93" s="419"/>
      <c r="Q93" s="311"/>
    </row>
    <row r="94" spans="1:17" ht="36" hidden="1" x14ac:dyDescent="0.25">
      <c r="A94" s="138">
        <v>2230</v>
      </c>
      <c r="B94" s="69" t="s">
        <v>103</v>
      </c>
      <c r="C94" s="358">
        <f t="shared" si="22"/>
        <v>0</v>
      </c>
      <c r="D94" s="70">
        <f>SUM(D95:D101)</f>
        <v>0</v>
      </c>
      <c r="E94" s="139">
        <f t="shared" ref="E94" si="77">SUM(E95:E101)</f>
        <v>0</v>
      </c>
      <c r="F94" s="421">
        <f>SUM(F95:F101)</f>
        <v>0</v>
      </c>
      <c r="G94" s="420">
        <f t="shared" ref="G94:N94" si="78">SUM(G95:G101)</f>
        <v>0</v>
      </c>
      <c r="H94" s="135">
        <f t="shared" si="78"/>
        <v>0</v>
      </c>
      <c r="I94" s="139">
        <f t="shared" si="78"/>
        <v>0</v>
      </c>
      <c r="J94" s="70">
        <f t="shared" si="78"/>
        <v>0</v>
      </c>
      <c r="K94" s="135">
        <f t="shared" si="78"/>
        <v>0</v>
      </c>
      <c r="L94" s="140">
        <f t="shared" si="78"/>
        <v>0</v>
      </c>
      <c r="M94" s="420">
        <f t="shared" si="78"/>
        <v>0</v>
      </c>
      <c r="N94" s="135">
        <f t="shared" si="78"/>
        <v>0</v>
      </c>
      <c r="O94" s="139">
        <f>SUM(O95:O101)</f>
        <v>0</v>
      </c>
      <c r="P94" s="421"/>
      <c r="Q94" s="311"/>
    </row>
    <row r="95" spans="1:17" ht="24" hidden="1" x14ac:dyDescent="0.25">
      <c r="A95" s="43">
        <v>2231</v>
      </c>
      <c r="B95" s="69" t="s">
        <v>104</v>
      </c>
      <c r="C95" s="358">
        <f t="shared" si="22"/>
        <v>0</v>
      </c>
      <c r="D95" s="417"/>
      <c r="E95" s="136"/>
      <c r="F95" s="419">
        <f t="shared" ref="F95:F101" si="79">D95+E95</f>
        <v>0</v>
      </c>
      <c r="G95" s="418"/>
      <c r="H95" s="72"/>
      <c r="I95" s="136">
        <f t="shared" ref="I95:I101" si="80">G95+H95</f>
        <v>0</v>
      </c>
      <c r="J95" s="417"/>
      <c r="K95" s="72"/>
      <c r="L95" s="137">
        <f t="shared" ref="L95:L101" si="81">J95+K95</f>
        <v>0</v>
      </c>
      <c r="M95" s="418"/>
      <c r="N95" s="72"/>
      <c r="O95" s="136">
        <f t="shared" ref="O95:O101" si="82">M95+N95</f>
        <v>0</v>
      </c>
      <c r="P95" s="419"/>
      <c r="Q95" s="311"/>
    </row>
    <row r="96" spans="1:17" ht="36" hidden="1" x14ac:dyDescent="0.25">
      <c r="A96" s="43">
        <v>2232</v>
      </c>
      <c r="B96" s="69" t="s">
        <v>105</v>
      </c>
      <c r="C96" s="358">
        <f t="shared" si="22"/>
        <v>0</v>
      </c>
      <c r="D96" s="417"/>
      <c r="E96" s="136"/>
      <c r="F96" s="419">
        <f t="shared" si="79"/>
        <v>0</v>
      </c>
      <c r="G96" s="418"/>
      <c r="H96" s="72"/>
      <c r="I96" s="136">
        <f t="shared" si="80"/>
        <v>0</v>
      </c>
      <c r="J96" s="417"/>
      <c r="K96" s="72"/>
      <c r="L96" s="137">
        <f t="shared" si="81"/>
        <v>0</v>
      </c>
      <c r="M96" s="418"/>
      <c r="N96" s="72"/>
      <c r="O96" s="136">
        <f t="shared" si="82"/>
        <v>0</v>
      </c>
      <c r="P96" s="419"/>
      <c r="Q96" s="311"/>
    </row>
    <row r="97" spans="1:17" ht="24" hidden="1" x14ac:dyDescent="0.25">
      <c r="A97" s="37">
        <v>2233</v>
      </c>
      <c r="B97" s="63" t="s">
        <v>106</v>
      </c>
      <c r="C97" s="353">
        <f t="shared" si="22"/>
        <v>0</v>
      </c>
      <c r="D97" s="377"/>
      <c r="E97" s="133"/>
      <c r="F97" s="416">
        <f t="shared" si="79"/>
        <v>0</v>
      </c>
      <c r="G97" s="376"/>
      <c r="H97" s="66"/>
      <c r="I97" s="133">
        <f t="shared" si="80"/>
        <v>0</v>
      </c>
      <c r="J97" s="377"/>
      <c r="K97" s="66"/>
      <c r="L97" s="134">
        <f t="shared" si="81"/>
        <v>0</v>
      </c>
      <c r="M97" s="376"/>
      <c r="N97" s="66"/>
      <c r="O97" s="133">
        <f t="shared" si="82"/>
        <v>0</v>
      </c>
      <c r="P97" s="416"/>
      <c r="Q97" s="311"/>
    </row>
    <row r="98" spans="1:17" ht="36" hidden="1" x14ac:dyDescent="0.25">
      <c r="A98" s="43">
        <v>2234</v>
      </c>
      <c r="B98" s="69" t="s">
        <v>107</v>
      </c>
      <c r="C98" s="358">
        <f t="shared" si="22"/>
        <v>0</v>
      </c>
      <c r="D98" s="417"/>
      <c r="E98" s="136"/>
      <c r="F98" s="419">
        <f t="shared" si="79"/>
        <v>0</v>
      </c>
      <c r="G98" s="418"/>
      <c r="H98" s="72"/>
      <c r="I98" s="136">
        <f t="shared" si="80"/>
        <v>0</v>
      </c>
      <c r="J98" s="417"/>
      <c r="K98" s="72"/>
      <c r="L98" s="137">
        <f t="shared" si="81"/>
        <v>0</v>
      </c>
      <c r="M98" s="418"/>
      <c r="N98" s="72"/>
      <c r="O98" s="136">
        <f t="shared" si="82"/>
        <v>0</v>
      </c>
      <c r="P98" s="419"/>
      <c r="Q98" s="311"/>
    </row>
    <row r="99" spans="1:17" ht="24" hidden="1" x14ac:dyDescent="0.25">
      <c r="A99" s="43">
        <v>2235</v>
      </c>
      <c r="B99" s="69" t="s">
        <v>108</v>
      </c>
      <c r="C99" s="358">
        <f t="shared" si="22"/>
        <v>0</v>
      </c>
      <c r="D99" s="417"/>
      <c r="E99" s="136"/>
      <c r="F99" s="419">
        <f t="shared" si="79"/>
        <v>0</v>
      </c>
      <c r="G99" s="418"/>
      <c r="H99" s="72"/>
      <c r="I99" s="136">
        <f t="shared" si="80"/>
        <v>0</v>
      </c>
      <c r="J99" s="417"/>
      <c r="K99" s="72"/>
      <c r="L99" s="137">
        <f t="shared" si="81"/>
        <v>0</v>
      </c>
      <c r="M99" s="418"/>
      <c r="N99" s="72"/>
      <c r="O99" s="136">
        <f t="shared" si="82"/>
        <v>0</v>
      </c>
      <c r="P99" s="419"/>
      <c r="Q99" s="311"/>
    </row>
    <row r="100" spans="1:17" hidden="1" x14ac:dyDescent="0.25">
      <c r="A100" s="43">
        <v>2236</v>
      </c>
      <c r="B100" s="69" t="s">
        <v>109</v>
      </c>
      <c r="C100" s="358">
        <f t="shared" si="22"/>
        <v>0</v>
      </c>
      <c r="D100" s="417"/>
      <c r="E100" s="136"/>
      <c r="F100" s="419">
        <f t="shared" si="79"/>
        <v>0</v>
      </c>
      <c r="G100" s="418"/>
      <c r="H100" s="72"/>
      <c r="I100" s="136">
        <f t="shared" si="80"/>
        <v>0</v>
      </c>
      <c r="J100" s="417"/>
      <c r="K100" s="72"/>
      <c r="L100" s="137">
        <f t="shared" si="81"/>
        <v>0</v>
      </c>
      <c r="M100" s="418"/>
      <c r="N100" s="72"/>
      <c r="O100" s="136">
        <f t="shared" si="82"/>
        <v>0</v>
      </c>
      <c r="P100" s="419"/>
      <c r="Q100" s="311"/>
    </row>
    <row r="101" spans="1:17" ht="24" hidden="1" x14ac:dyDescent="0.25">
      <c r="A101" s="43">
        <v>2239</v>
      </c>
      <c r="B101" s="69" t="s">
        <v>110</v>
      </c>
      <c r="C101" s="358">
        <f t="shared" si="22"/>
        <v>0</v>
      </c>
      <c r="D101" s="417"/>
      <c r="E101" s="136"/>
      <c r="F101" s="419">
        <f t="shared" si="79"/>
        <v>0</v>
      </c>
      <c r="G101" s="418"/>
      <c r="H101" s="72"/>
      <c r="I101" s="136">
        <f t="shared" si="80"/>
        <v>0</v>
      </c>
      <c r="J101" s="417"/>
      <c r="K101" s="72"/>
      <c r="L101" s="137">
        <f t="shared" si="81"/>
        <v>0</v>
      </c>
      <c r="M101" s="418"/>
      <c r="N101" s="72"/>
      <c r="O101" s="136">
        <f t="shared" si="82"/>
        <v>0</v>
      </c>
      <c r="P101" s="419"/>
      <c r="Q101" s="311"/>
    </row>
    <row r="102" spans="1:17" ht="36" hidden="1" x14ac:dyDescent="0.25">
      <c r="A102" s="138">
        <v>2240</v>
      </c>
      <c r="B102" s="69" t="s">
        <v>111</v>
      </c>
      <c r="C102" s="358">
        <f t="shared" si="22"/>
        <v>0</v>
      </c>
      <c r="D102" s="70">
        <f>SUM(D103:D110)</f>
        <v>0</v>
      </c>
      <c r="E102" s="139">
        <f t="shared" ref="E102" si="83">SUM(E103:E110)</f>
        <v>0</v>
      </c>
      <c r="F102" s="421">
        <f>SUM(F103:F110)</f>
        <v>0</v>
      </c>
      <c r="G102" s="420">
        <f t="shared" ref="G102:N102" si="84">SUM(G103:G110)</f>
        <v>0</v>
      </c>
      <c r="H102" s="135">
        <f t="shared" si="84"/>
        <v>0</v>
      </c>
      <c r="I102" s="139">
        <f t="shared" si="84"/>
        <v>0</v>
      </c>
      <c r="J102" s="70">
        <f t="shared" si="84"/>
        <v>0</v>
      </c>
      <c r="K102" s="135">
        <f t="shared" si="84"/>
        <v>0</v>
      </c>
      <c r="L102" s="140">
        <f t="shared" si="84"/>
        <v>0</v>
      </c>
      <c r="M102" s="420">
        <f t="shared" si="84"/>
        <v>0</v>
      </c>
      <c r="N102" s="135">
        <f t="shared" si="84"/>
        <v>0</v>
      </c>
      <c r="O102" s="139">
        <f>SUM(O103:O110)</f>
        <v>0</v>
      </c>
      <c r="P102" s="421"/>
      <c r="Q102" s="311"/>
    </row>
    <row r="103" spans="1:17" hidden="1" x14ac:dyDescent="0.25">
      <c r="A103" s="43">
        <v>2241</v>
      </c>
      <c r="B103" s="69" t="s">
        <v>112</v>
      </c>
      <c r="C103" s="358">
        <f t="shared" si="22"/>
        <v>0</v>
      </c>
      <c r="D103" s="417"/>
      <c r="E103" s="136"/>
      <c r="F103" s="419">
        <f t="shared" ref="F103:F110" si="85">D103+E103</f>
        <v>0</v>
      </c>
      <c r="G103" s="418"/>
      <c r="H103" s="72"/>
      <c r="I103" s="136">
        <f t="shared" ref="I103:I110" si="86">G103+H103</f>
        <v>0</v>
      </c>
      <c r="J103" s="417"/>
      <c r="K103" s="72"/>
      <c r="L103" s="137">
        <f t="shared" ref="L103:L110" si="87">J103+K103</f>
        <v>0</v>
      </c>
      <c r="M103" s="418"/>
      <c r="N103" s="72"/>
      <c r="O103" s="136">
        <f t="shared" ref="O103:O110" si="88">M103+N103</f>
        <v>0</v>
      </c>
      <c r="P103" s="419"/>
      <c r="Q103" s="311"/>
    </row>
    <row r="104" spans="1:17" ht="24" hidden="1" x14ac:dyDescent="0.25">
      <c r="A104" s="43">
        <v>2242</v>
      </c>
      <c r="B104" s="69" t="s">
        <v>113</v>
      </c>
      <c r="C104" s="358">
        <f t="shared" si="22"/>
        <v>0</v>
      </c>
      <c r="D104" s="417"/>
      <c r="E104" s="136"/>
      <c r="F104" s="419">
        <f t="shared" si="85"/>
        <v>0</v>
      </c>
      <c r="G104" s="418"/>
      <c r="H104" s="72"/>
      <c r="I104" s="136">
        <f t="shared" si="86"/>
        <v>0</v>
      </c>
      <c r="J104" s="417"/>
      <c r="K104" s="72"/>
      <c r="L104" s="137">
        <f t="shared" si="87"/>
        <v>0</v>
      </c>
      <c r="M104" s="418"/>
      <c r="N104" s="72"/>
      <c r="O104" s="136">
        <f t="shared" si="88"/>
        <v>0</v>
      </c>
      <c r="P104" s="419"/>
      <c r="Q104" s="311"/>
    </row>
    <row r="105" spans="1:17" ht="24" hidden="1" x14ac:dyDescent="0.25">
      <c r="A105" s="43">
        <v>2243</v>
      </c>
      <c r="B105" s="69" t="s">
        <v>114</v>
      </c>
      <c r="C105" s="358">
        <f t="shared" si="22"/>
        <v>0</v>
      </c>
      <c r="D105" s="417"/>
      <c r="E105" s="136"/>
      <c r="F105" s="419">
        <f t="shared" si="85"/>
        <v>0</v>
      </c>
      <c r="G105" s="418"/>
      <c r="H105" s="72"/>
      <c r="I105" s="136">
        <f t="shared" si="86"/>
        <v>0</v>
      </c>
      <c r="J105" s="417"/>
      <c r="K105" s="72"/>
      <c r="L105" s="137">
        <f t="shared" si="87"/>
        <v>0</v>
      </c>
      <c r="M105" s="418"/>
      <c r="N105" s="72"/>
      <c r="O105" s="136">
        <f t="shared" si="88"/>
        <v>0</v>
      </c>
      <c r="P105" s="419"/>
      <c r="Q105" s="311"/>
    </row>
    <row r="106" spans="1:17" hidden="1" x14ac:dyDescent="0.25">
      <c r="A106" s="43">
        <v>2244</v>
      </c>
      <c r="B106" s="69" t="s">
        <v>115</v>
      </c>
      <c r="C106" s="358">
        <f t="shared" si="22"/>
        <v>0</v>
      </c>
      <c r="D106" s="417"/>
      <c r="E106" s="136"/>
      <c r="F106" s="419">
        <f t="shared" si="85"/>
        <v>0</v>
      </c>
      <c r="G106" s="418"/>
      <c r="H106" s="72"/>
      <c r="I106" s="136">
        <f t="shared" si="86"/>
        <v>0</v>
      </c>
      <c r="J106" s="417"/>
      <c r="K106" s="72"/>
      <c r="L106" s="137">
        <f t="shared" si="87"/>
        <v>0</v>
      </c>
      <c r="M106" s="418"/>
      <c r="N106" s="72"/>
      <c r="O106" s="136">
        <f t="shared" si="88"/>
        <v>0</v>
      </c>
      <c r="P106" s="419"/>
      <c r="Q106" s="311"/>
    </row>
    <row r="107" spans="1:17" ht="24" hidden="1" x14ac:dyDescent="0.25">
      <c r="A107" s="43">
        <v>2246</v>
      </c>
      <c r="B107" s="69" t="s">
        <v>116</v>
      </c>
      <c r="C107" s="358">
        <f t="shared" si="22"/>
        <v>0</v>
      </c>
      <c r="D107" s="417"/>
      <c r="E107" s="136"/>
      <c r="F107" s="419">
        <f t="shared" si="85"/>
        <v>0</v>
      </c>
      <c r="G107" s="418"/>
      <c r="H107" s="72"/>
      <c r="I107" s="136">
        <f t="shared" si="86"/>
        <v>0</v>
      </c>
      <c r="J107" s="417"/>
      <c r="K107" s="72"/>
      <c r="L107" s="137">
        <f t="shared" si="87"/>
        <v>0</v>
      </c>
      <c r="M107" s="418"/>
      <c r="N107" s="72"/>
      <c r="O107" s="136">
        <f t="shared" si="88"/>
        <v>0</v>
      </c>
      <c r="P107" s="419"/>
      <c r="Q107" s="311"/>
    </row>
    <row r="108" spans="1:17" hidden="1" x14ac:dyDescent="0.25">
      <c r="A108" s="43">
        <v>2247</v>
      </c>
      <c r="B108" s="69" t="s">
        <v>117</v>
      </c>
      <c r="C108" s="358">
        <f t="shared" si="22"/>
        <v>0</v>
      </c>
      <c r="D108" s="417"/>
      <c r="E108" s="136"/>
      <c r="F108" s="419">
        <f t="shared" si="85"/>
        <v>0</v>
      </c>
      <c r="G108" s="418"/>
      <c r="H108" s="72"/>
      <c r="I108" s="136">
        <f t="shared" si="86"/>
        <v>0</v>
      </c>
      <c r="J108" s="417"/>
      <c r="K108" s="72"/>
      <c r="L108" s="137">
        <f t="shared" si="87"/>
        <v>0</v>
      </c>
      <c r="M108" s="418"/>
      <c r="N108" s="72"/>
      <c r="O108" s="136">
        <f t="shared" si="88"/>
        <v>0</v>
      </c>
      <c r="P108" s="419"/>
      <c r="Q108" s="311"/>
    </row>
    <row r="109" spans="1:17" ht="24" hidden="1" x14ac:dyDescent="0.25">
      <c r="A109" s="43">
        <v>2248</v>
      </c>
      <c r="B109" s="69" t="s">
        <v>118</v>
      </c>
      <c r="C109" s="358">
        <f t="shared" si="22"/>
        <v>0</v>
      </c>
      <c r="D109" s="417"/>
      <c r="E109" s="136"/>
      <c r="F109" s="419">
        <f t="shared" si="85"/>
        <v>0</v>
      </c>
      <c r="G109" s="418"/>
      <c r="H109" s="72"/>
      <c r="I109" s="136">
        <f t="shared" si="86"/>
        <v>0</v>
      </c>
      <c r="J109" s="417"/>
      <c r="K109" s="72"/>
      <c r="L109" s="137">
        <f t="shared" si="87"/>
        <v>0</v>
      </c>
      <c r="M109" s="418"/>
      <c r="N109" s="72"/>
      <c r="O109" s="136">
        <f t="shared" si="88"/>
        <v>0</v>
      </c>
      <c r="P109" s="419"/>
      <c r="Q109" s="311"/>
    </row>
    <row r="110" spans="1:17" ht="24" hidden="1" x14ac:dyDescent="0.25">
      <c r="A110" s="43">
        <v>2249</v>
      </c>
      <c r="B110" s="69" t="s">
        <v>119</v>
      </c>
      <c r="C110" s="358">
        <f t="shared" si="22"/>
        <v>0</v>
      </c>
      <c r="D110" s="417"/>
      <c r="E110" s="136"/>
      <c r="F110" s="419">
        <f t="shared" si="85"/>
        <v>0</v>
      </c>
      <c r="G110" s="418"/>
      <c r="H110" s="72"/>
      <c r="I110" s="136">
        <f t="shared" si="86"/>
        <v>0</v>
      </c>
      <c r="J110" s="417"/>
      <c r="K110" s="72"/>
      <c r="L110" s="137">
        <f t="shared" si="87"/>
        <v>0</v>
      </c>
      <c r="M110" s="418"/>
      <c r="N110" s="72"/>
      <c r="O110" s="136">
        <f t="shared" si="88"/>
        <v>0</v>
      </c>
      <c r="P110" s="419"/>
      <c r="Q110" s="311"/>
    </row>
    <row r="111" spans="1:17" hidden="1" x14ac:dyDescent="0.25">
      <c r="A111" s="138">
        <v>2250</v>
      </c>
      <c r="B111" s="69" t="s">
        <v>120</v>
      </c>
      <c r="C111" s="358">
        <f t="shared" si="22"/>
        <v>0</v>
      </c>
      <c r="D111" s="70">
        <f>SUM(D112:D114)</f>
        <v>0</v>
      </c>
      <c r="E111" s="139">
        <f t="shared" ref="E111" si="89">SUM(E112:E114)</f>
        <v>0</v>
      </c>
      <c r="F111" s="421">
        <f>SUM(F112:F114)</f>
        <v>0</v>
      </c>
      <c r="G111" s="420">
        <f t="shared" ref="G111:N111" si="90">SUM(G112:G114)</f>
        <v>0</v>
      </c>
      <c r="H111" s="135">
        <f t="shared" si="90"/>
        <v>0</v>
      </c>
      <c r="I111" s="139">
        <f t="shared" si="90"/>
        <v>0</v>
      </c>
      <c r="J111" s="70">
        <f t="shared" si="90"/>
        <v>0</v>
      </c>
      <c r="K111" s="135">
        <f t="shared" si="90"/>
        <v>0</v>
      </c>
      <c r="L111" s="140">
        <f t="shared" si="90"/>
        <v>0</v>
      </c>
      <c r="M111" s="420">
        <f t="shared" si="90"/>
        <v>0</v>
      </c>
      <c r="N111" s="135">
        <f t="shared" si="90"/>
        <v>0</v>
      </c>
      <c r="O111" s="139">
        <f>SUM(O112:O114)</f>
        <v>0</v>
      </c>
      <c r="P111" s="421"/>
      <c r="Q111" s="311"/>
    </row>
    <row r="112" spans="1:17" hidden="1" x14ac:dyDescent="0.25">
      <c r="A112" s="43">
        <v>2251</v>
      </c>
      <c r="B112" s="69" t="s">
        <v>121</v>
      </c>
      <c r="C112" s="358">
        <f t="shared" si="22"/>
        <v>0</v>
      </c>
      <c r="D112" s="417"/>
      <c r="E112" s="136"/>
      <c r="F112" s="419">
        <f t="shared" ref="F112:F114" si="91">D112+E112</f>
        <v>0</v>
      </c>
      <c r="G112" s="418"/>
      <c r="H112" s="72"/>
      <c r="I112" s="136">
        <f t="shared" ref="I112:I114" si="92">G112+H112</f>
        <v>0</v>
      </c>
      <c r="J112" s="417"/>
      <c r="K112" s="72"/>
      <c r="L112" s="137">
        <f t="shared" ref="L112:L114" si="93">J112+K112</f>
        <v>0</v>
      </c>
      <c r="M112" s="418"/>
      <c r="N112" s="72"/>
      <c r="O112" s="136">
        <f t="shared" ref="O112:O114" si="94">M112+N112</f>
        <v>0</v>
      </c>
      <c r="P112" s="419"/>
      <c r="Q112" s="311"/>
    </row>
    <row r="113" spans="1:17" ht="24" hidden="1" x14ac:dyDescent="0.25">
      <c r="A113" s="43">
        <v>2252</v>
      </c>
      <c r="B113" s="69" t="s">
        <v>122</v>
      </c>
      <c r="C113" s="358">
        <f t="shared" ref="C113:C176" si="95">SUM(F113,I113,L113,O113)</f>
        <v>0</v>
      </c>
      <c r="D113" s="417"/>
      <c r="E113" s="136"/>
      <c r="F113" s="419">
        <f t="shared" si="91"/>
        <v>0</v>
      </c>
      <c r="G113" s="418"/>
      <c r="H113" s="72"/>
      <c r="I113" s="136">
        <f t="shared" si="92"/>
        <v>0</v>
      </c>
      <c r="J113" s="417"/>
      <c r="K113" s="72"/>
      <c r="L113" s="137">
        <f t="shared" si="93"/>
        <v>0</v>
      </c>
      <c r="M113" s="418"/>
      <c r="N113" s="72"/>
      <c r="O113" s="136">
        <f t="shared" si="94"/>
        <v>0</v>
      </c>
      <c r="P113" s="419"/>
      <c r="Q113" s="311"/>
    </row>
    <row r="114" spans="1:17" ht="24" hidden="1" x14ac:dyDescent="0.25">
      <c r="A114" s="43">
        <v>2259</v>
      </c>
      <c r="B114" s="69" t="s">
        <v>123</v>
      </c>
      <c r="C114" s="358">
        <f t="shared" si="95"/>
        <v>0</v>
      </c>
      <c r="D114" s="417"/>
      <c r="E114" s="136"/>
      <c r="F114" s="419">
        <f t="shared" si="91"/>
        <v>0</v>
      </c>
      <c r="G114" s="418"/>
      <c r="H114" s="72"/>
      <c r="I114" s="136">
        <f t="shared" si="92"/>
        <v>0</v>
      </c>
      <c r="J114" s="417"/>
      <c r="K114" s="72"/>
      <c r="L114" s="137">
        <f t="shared" si="93"/>
        <v>0</v>
      </c>
      <c r="M114" s="418"/>
      <c r="N114" s="72"/>
      <c r="O114" s="136">
        <f t="shared" si="94"/>
        <v>0</v>
      </c>
      <c r="P114" s="419"/>
      <c r="Q114" s="311"/>
    </row>
    <row r="115" spans="1:17" hidden="1" x14ac:dyDescent="0.25">
      <c r="A115" s="138">
        <v>2260</v>
      </c>
      <c r="B115" s="69" t="s">
        <v>124</v>
      </c>
      <c r="C115" s="358">
        <f t="shared" si="95"/>
        <v>0</v>
      </c>
      <c r="D115" s="70">
        <f>SUM(D116:D120)</f>
        <v>0</v>
      </c>
      <c r="E115" s="139">
        <f t="shared" ref="E115" si="96">SUM(E116:E120)</f>
        <v>0</v>
      </c>
      <c r="F115" s="421">
        <f>SUM(F116:F120)</f>
        <v>0</v>
      </c>
      <c r="G115" s="420">
        <f t="shared" ref="G115:N115" si="97">SUM(G116:G120)</f>
        <v>0</v>
      </c>
      <c r="H115" s="135">
        <f t="shared" si="97"/>
        <v>0</v>
      </c>
      <c r="I115" s="139">
        <f t="shared" si="97"/>
        <v>0</v>
      </c>
      <c r="J115" s="70">
        <f t="shared" si="97"/>
        <v>0</v>
      </c>
      <c r="K115" s="135">
        <f t="shared" si="97"/>
        <v>0</v>
      </c>
      <c r="L115" s="140">
        <f t="shared" si="97"/>
        <v>0</v>
      </c>
      <c r="M115" s="420">
        <f t="shared" si="97"/>
        <v>0</v>
      </c>
      <c r="N115" s="135">
        <f t="shared" si="97"/>
        <v>0</v>
      </c>
      <c r="O115" s="139">
        <f>SUM(O116:O120)</f>
        <v>0</v>
      </c>
      <c r="P115" s="421"/>
      <c r="Q115" s="311"/>
    </row>
    <row r="116" spans="1:17" hidden="1" x14ac:dyDescent="0.25">
      <c r="A116" s="43">
        <v>2261</v>
      </c>
      <c r="B116" s="69" t="s">
        <v>125</v>
      </c>
      <c r="C116" s="358">
        <f t="shared" si="95"/>
        <v>0</v>
      </c>
      <c r="D116" s="417"/>
      <c r="E116" s="136"/>
      <c r="F116" s="419">
        <f t="shared" ref="F116:F120" si="98">D116+E116</f>
        <v>0</v>
      </c>
      <c r="G116" s="418"/>
      <c r="H116" s="72"/>
      <c r="I116" s="136">
        <f t="shared" ref="I116:I120" si="99">G116+H116</f>
        <v>0</v>
      </c>
      <c r="J116" s="417"/>
      <c r="K116" s="72"/>
      <c r="L116" s="137">
        <f t="shared" ref="L116:L120" si="100">J116+K116</f>
        <v>0</v>
      </c>
      <c r="M116" s="418"/>
      <c r="N116" s="72"/>
      <c r="O116" s="136">
        <f t="shared" ref="O116:O120" si="101">M116+N116</f>
        <v>0</v>
      </c>
      <c r="P116" s="419"/>
      <c r="Q116" s="311"/>
    </row>
    <row r="117" spans="1:17" hidden="1" x14ac:dyDescent="0.25">
      <c r="A117" s="43">
        <v>2262</v>
      </c>
      <c r="B117" s="69" t="s">
        <v>126</v>
      </c>
      <c r="C117" s="358">
        <f t="shared" si="95"/>
        <v>0</v>
      </c>
      <c r="D117" s="417"/>
      <c r="E117" s="136"/>
      <c r="F117" s="419">
        <f t="shared" si="98"/>
        <v>0</v>
      </c>
      <c r="G117" s="418"/>
      <c r="H117" s="72"/>
      <c r="I117" s="136">
        <f t="shared" si="99"/>
        <v>0</v>
      </c>
      <c r="J117" s="417"/>
      <c r="K117" s="72"/>
      <c r="L117" s="137">
        <f t="shared" si="100"/>
        <v>0</v>
      </c>
      <c r="M117" s="418"/>
      <c r="N117" s="72"/>
      <c r="O117" s="136">
        <f t="shared" si="101"/>
        <v>0</v>
      </c>
      <c r="P117" s="419"/>
      <c r="Q117" s="311"/>
    </row>
    <row r="118" spans="1:17" hidden="1" x14ac:dyDescent="0.25">
      <c r="A118" s="43">
        <v>2263</v>
      </c>
      <c r="B118" s="69" t="s">
        <v>127</v>
      </c>
      <c r="C118" s="358">
        <f t="shared" si="95"/>
        <v>0</v>
      </c>
      <c r="D118" s="417"/>
      <c r="E118" s="136"/>
      <c r="F118" s="419">
        <f t="shared" si="98"/>
        <v>0</v>
      </c>
      <c r="G118" s="418"/>
      <c r="H118" s="72"/>
      <c r="I118" s="136">
        <f t="shared" si="99"/>
        <v>0</v>
      </c>
      <c r="J118" s="417"/>
      <c r="K118" s="72"/>
      <c r="L118" s="137">
        <f t="shared" si="100"/>
        <v>0</v>
      </c>
      <c r="M118" s="418"/>
      <c r="N118" s="72"/>
      <c r="O118" s="136">
        <f t="shared" si="101"/>
        <v>0</v>
      </c>
      <c r="P118" s="419"/>
      <c r="Q118" s="311"/>
    </row>
    <row r="119" spans="1:17" ht="24" hidden="1" x14ac:dyDescent="0.25">
      <c r="A119" s="43">
        <v>2264</v>
      </c>
      <c r="B119" s="69" t="s">
        <v>128</v>
      </c>
      <c r="C119" s="358">
        <f t="shared" si="95"/>
        <v>0</v>
      </c>
      <c r="D119" s="417"/>
      <c r="E119" s="136"/>
      <c r="F119" s="419">
        <f t="shared" si="98"/>
        <v>0</v>
      </c>
      <c r="G119" s="418"/>
      <c r="H119" s="72"/>
      <c r="I119" s="136">
        <f t="shared" si="99"/>
        <v>0</v>
      </c>
      <c r="J119" s="417"/>
      <c r="K119" s="72"/>
      <c r="L119" s="137">
        <f t="shared" si="100"/>
        <v>0</v>
      </c>
      <c r="M119" s="418"/>
      <c r="N119" s="72"/>
      <c r="O119" s="136">
        <f t="shared" si="101"/>
        <v>0</v>
      </c>
      <c r="P119" s="419"/>
      <c r="Q119" s="311"/>
    </row>
    <row r="120" spans="1:17" hidden="1" x14ac:dyDescent="0.25">
      <c r="A120" s="43">
        <v>2269</v>
      </c>
      <c r="B120" s="69" t="s">
        <v>129</v>
      </c>
      <c r="C120" s="358">
        <f t="shared" si="95"/>
        <v>0</v>
      </c>
      <c r="D120" s="417"/>
      <c r="E120" s="136"/>
      <c r="F120" s="419">
        <f t="shared" si="98"/>
        <v>0</v>
      </c>
      <c r="G120" s="418"/>
      <c r="H120" s="72"/>
      <c r="I120" s="136">
        <f t="shared" si="99"/>
        <v>0</v>
      </c>
      <c r="J120" s="417"/>
      <c r="K120" s="72"/>
      <c r="L120" s="137">
        <f t="shared" si="100"/>
        <v>0</v>
      </c>
      <c r="M120" s="418"/>
      <c r="N120" s="72"/>
      <c r="O120" s="136">
        <f t="shared" si="101"/>
        <v>0</v>
      </c>
      <c r="P120" s="419"/>
      <c r="Q120" s="311"/>
    </row>
    <row r="121" spans="1:17" hidden="1" x14ac:dyDescent="0.25">
      <c r="A121" s="138">
        <v>2270</v>
      </c>
      <c r="B121" s="69" t="s">
        <v>130</v>
      </c>
      <c r="C121" s="358">
        <f t="shared" si="95"/>
        <v>0</v>
      </c>
      <c r="D121" s="70">
        <f>SUM(D122:D126)</f>
        <v>0</v>
      </c>
      <c r="E121" s="139">
        <f t="shared" ref="E121" si="102">SUM(E122:E126)</f>
        <v>0</v>
      </c>
      <c r="F121" s="421">
        <f>SUM(F122:F126)</f>
        <v>0</v>
      </c>
      <c r="G121" s="420">
        <f t="shared" ref="G121:N121" si="103">SUM(G122:G126)</f>
        <v>0</v>
      </c>
      <c r="H121" s="135">
        <f t="shared" si="103"/>
        <v>0</v>
      </c>
      <c r="I121" s="139">
        <f t="shared" si="103"/>
        <v>0</v>
      </c>
      <c r="J121" s="70">
        <f t="shared" si="103"/>
        <v>0</v>
      </c>
      <c r="K121" s="135">
        <f t="shared" si="103"/>
        <v>0</v>
      </c>
      <c r="L121" s="140">
        <f t="shared" si="103"/>
        <v>0</v>
      </c>
      <c r="M121" s="420">
        <f t="shared" si="103"/>
        <v>0</v>
      </c>
      <c r="N121" s="135">
        <f t="shared" si="103"/>
        <v>0</v>
      </c>
      <c r="O121" s="139">
        <f>SUM(O122:O126)</f>
        <v>0</v>
      </c>
      <c r="P121" s="421"/>
      <c r="Q121" s="311"/>
    </row>
    <row r="122" spans="1:17" hidden="1" x14ac:dyDescent="0.25">
      <c r="A122" s="43">
        <v>2272</v>
      </c>
      <c r="B122" s="148" t="s">
        <v>131</v>
      </c>
      <c r="C122" s="358">
        <f t="shared" si="95"/>
        <v>0</v>
      </c>
      <c r="D122" s="417"/>
      <c r="E122" s="136"/>
      <c r="F122" s="419">
        <f t="shared" ref="F122:F126" si="104">D122+E122</f>
        <v>0</v>
      </c>
      <c r="G122" s="418"/>
      <c r="H122" s="72"/>
      <c r="I122" s="136">
        <f t="shared" ref="I122:I126" si="105">G122+H122</f>
        <v>0</v>
      </c>
      <c r="J122" s="417"/>
      <c r="K122" s="72"/>
      <c r="L122" s="137">
        <f t="shared" ref="L122:L126" si="106">J122+K122</f>
        <v>0</v>
      </c>
      <c r="M122" s="418"/>
      <c r="N122" s="72"/>
      <c r="O122" s="136">
        <f t="shared" ref="O122:O126" si="107">M122+N122</f>
        <v>0</v>
      </c>
      <c r="P122" s="419"/>
      <c r="Q122" s="311"/>
    </row>
    <row r="123" spans="1:17" ht="24" hidden="1" x14ac:dyDescent="0.25">
      <c r="A123" s="43">
        <v>2274</v>
      </c>
      <c r="B123" s="149" t="s">
        <v>132</v>
      </c>
      <c r="C123" s="358">
        <f t="shared" si="95"/>
        <v>0</v>
      </c>
      <c r="D123" s="417"/>
      <c r="E123" s="136"/>
      <c r="F123" s="419">
        <f t="shared" si="104"/>
        <v>0</v>
      </c>
      <c r="G123" s="418"/>
      <c r="H123" s="72"/>
      <c r="I123" s="136">
        <f t="shared" si="105"/>
        <v>0</v>
      </c>
      <c r="J123" s="417"/>
      <c r="K123" s="72"/>
      <c r="L123" s="137">
        <f t="shared" si="106"/>
        <v>0</v>
      </c>
      <c r="M123" s="418"/>
      <c r="N123" s="72"/>
      <c r="O123" s="136">
        <f t="shared" si="107"/>
        <v>0</v>
      </c>
      <c r="P123" s="419"/>
      <c r="Q123" s="311"/>
    </row>
    <row r="124" spans="1:17" ht="24" hidden="1" x14ac:dyDescent="0.25">
      <c r="A124" s="43">
        <v>2275</v>
      </c>
      <c r="B124" s="69" t="s">
        <v>133</v>
      </c>
      <c r="C124" s="358">
        <f t="shared" si="95"/>
        <v>0</v>
      </c>
      <c r="D124" s="417"/>
      <c r="E124" s="136"/>
      <c r="F124" s="419">
        <f t="shared" si="104"/>
        <v>0</v>
      </c>
      <c r="G124" s="418"/>
      <c r="H124" s="72"/>
      <c r="I124" s="136">
        <f t="shared" si="105"/>
        <v>0</v>
      </c>
      <c r="J124" s="417"/>
      <c r="K124" s="72"/>
      <c r="L124" s="137">
        <f t="shared" si="106"/>
        <v>0</v>
      </c>
      <c r="M124" s="418"/>
      <c r="N124" s="72"/>
      <c r="O124" s="136">
        <f t="shared" si="107"/>
        <v>0</v>
      </c>
      <c r="P124" s="419"/>
      <c r="Q124" s="311"/>
    </row>
    <row r="125" spans="1:17" ht="36" hidden="1" x14ac:dyDescent="0.25">
      <c r="A125" s="43">
        <v>2276</v>
      </c>
      <c r="B125" s="69" t="s">
        <v>134</v>
      </c>
      <c r="C125" s="358">
        <f t="shared" si="95"/>
        <v>0</v>
      </c>
      <c r="D125" s="417"/>
      <c r="E125" s="136"/>
      <c r="F125" s="419">
        <f t="shared" si="104"/>
        <v>0</v>
      </c>
      <c r="G125" s="418"/>
      <c r="H125" s="72"/>
      <c r="I125" s="136">
        <f t="shared" si="105"/>
        <v>0</v>
      </c>
      <c r="J125" s="417"/>
      <c r="K125" s="72"/>
      <c r="L125" s="137">
        <f t="shared" si="106"/>
        <v>0</v>
      </c>
      <c r="M125" s="418"/>
      <c r="N125" s="72"/>
      <c r="O125" s="136">
        <f t="shared" si="107"/>
        <v>0</v>
      </c>
      <c r="P125" s="419"/>
      <c r="Q125" s="311"/>
    </row>
    <row r="126" spans="1:17" ht="24" hidden="1" x14ac:dyDescent="0.25">
      <c r="A126" s="43">
        <v>2279</v>
      </c>
      <c r="B126" s="69" t="s">
        <v>135</v>
      </c>
      <c r="C126" s="358">
        <f t="shared" si="95"/>
        <v>0</v>
      </c>
      <c r="D126" s="417"/>
      <c r="E126" s="136"/>
      <c r="F126" s="419">
        <f t="shared" si="104"/>
        <v>0</v>
      </c>
      <c r="G126" s="418"/>
      <c r="H126" s="72"/>
      <c r="I126" s="136">
        <f t="shared" si="105"/>
        <v>0</v>
      </c>
      <c r="J126" s="417"/>
      <c r="K126" s="72"/>
      <c r="L126" s="137">
        <f t="shared" si="106"/>
        <v>0</v>
      </c>
      <c r="M126" s="418"/>
      <c r="N126" s="72"/>
      <c r="O126" s="136">
        <f t="shared" si="107"/>
        <v>0</v>
      </c>
      <c r="P126" s="419"/>
      <c r="Q126" s="311"/>
    </row>
    <row r="127" spans="1:17" ht="24" hidden="1" x14ac:dyDescent="0.25">
      <c r="A127" s="309">
        <v>2280</v>
      </c>
      <c r="B127" s="63" t="s">
        <v>136</v>
      </c>
      <c r="C127" s="353">
        <f t="shared" si="95"/>
        <v>0</v>
      </c>
      <c r="D127" s="64">
        <f t="shared" ref="D127:O127" si="108">SUM(D128)</f>
        <v>0</v>
      </c>
      <c r="E127" s="150">
        <f t="shared" si="108"/>
        <v>0</v>
      </c>
      <c r="F127" s="427">
        <f t="shared" si="108"/>
        <v>0</v>
      </c>
      <c r="G127" s="426">
        <f t="shared" si="108"/>
        <v>0</v>
      </c>
      <c r="H127" s="132">
        <f t="shared" si="108"/>
        <v>0</v>
      </c>
      <c r="I127" s="150">
        <f t="shared" si="108"/>
        <v>0</v>
      </c>
      <c r="J127" s="64">
        <f t="shared" si="108"/>
        <v>0</v>
      </c>
      <c r="K127" s="132">
        <f t="shared" si="108"/>
        <v>0</v>
      </c>
      <c r="L127" s="146">
        <f t="shared" si="108"/>
        <v>0</v>
      </c>
      <c r="M127" s="426">
        <f t="shared" si="108"/>
        <v>0</v>
      </c>
      <c r="N127" s="132">
        <f t="shared" si="108"/>
        <v>0</v>
      </c>
      <c r="O127" s="139">
        <f t="shared" si="108"/>
        <v>0</v>
      </c>
      <c r="P127" s="421"/>
      <c r="Q127" s="311"/>
    </row>
    <row r="128" spans="1:17" ht="24" hidden="1" x14ac:dyDescent="0.25">
      <c r="A128" s="43">
        <v>2283</v>
      </c>
      <c r="B128" s="69" t="s">
        <v>137</v>
      </c>
      <c r="C128" s="358">
        <f t="shared" si="95"/>
        <v>0</v>
      </c>
      <c r="D128" s="417"/>
      <c r="E128" s="136"/>
      <c r="F128" s="419">
        <f>D128+E128</f>
        <v>0</v>
      </c>
      <c r="G128" s="418"/>
      <c r="H128" s="72"/>
      <c r="I128" s="136">
        <f>G128+H128</f>
        <v>0</v>
      </c>
      <c r="J128" s="417"/>
      <c r="K128" s="72"/>
      <c r="L128" s="137">
        <f>J128+K128</f>
        <v>0</v>
      </c>
      <c r="M128" s="418"/>
      <c r="N128" s="72"/>
      <c r="O128" s="136">
        <f>M128+N128</f>
        <v>0</v>
      </c>
      <c r="P128" s="419"/>
      <c r="Q128" s="311"/>
    </row>
    <row r="129" spans="1:17" ht="38.25" customHeight="1" x14ac:dyDescent="0.25">
      <c r="A129" s="55">
        <v>2300</v>
      </c>
      <c r="B129" s="127" t="s">
        <v>138</v>
      </c>
      <c r="C129" s="347">
        <f t="shared" si="95"/>
        <v>160</v>
      </c>
      <c r="D129" s="56">
        <f>SUM(D130,D135,D139,D140,D143,D150,D158,D159,D162)</f>
        <v>160</v>
      </c>
      <c r="E129" s="144">
        <f t="shared" ref="E129" si="109">SUM(E130,E135,E139,E140,E143,E150,E158,E159,E162)</f>
        <v>0</v>
      </c>
      <c r="F129" s="424">
        <f>SUM(F130,F135,F139,F140,F143,F150,F158,F159,F162)</f>
        <v>160</v>
      </c>
      <c r="G129" s="412">
        <f t="shared" ref="G129:N129" si="110">SUM(G130,G135,G139,G140,G143,G150,G158,G159,G162)</f>
        <v>0</v>
      </c>
      <c r="H129" s="57">
        <f t="shared" si="110"/>
        <v>0</v>
      </c>
      <c r="I129" s="144">
        <f t="shared" si="110"/>
        <v>0</v>
      </c>
      <c r="J129" s="56">
        <f t="shared" si="110"/>
        <v>0</v>
      </c>
      <c r="K129" s="57">
        <f t="shared" si="110"/>
        <v>0</v>
      </c>
      <c r="L129" s="145">
        <f t="shared" si="110"/>
        <v>0</v>
      </c>
      <c r="M129" s="412">
        <f t="shared" si="110"/>
        <v>0</v>
      </c>
      <c r="N129" s="57">
        <f t="shared" si="110"/>
        <v>0</v>
      </c>
      <c r="O129" s="144">
        <f>SUM(O130,O135,O139,O140,O143,O150,O158,O159,O162)</f>
        <v>0</v>
      </c>
      <c r="P129" s="424"/>
      <c r="Q129" s="311"/>
    </row>
    <row r="130" spans="1:17" ht="24" hidden="1" x14ac:dyDescent="0.25">
      <c r="A130" s="309">
        <v>2310</v>
      </c>
      <c r="B130" s="63" t="s">
        <v>139</v>
      </c>
      <c r="C130" s="353">
        <f t="shared" si="95"/>
        <v>0</v>
      </c>
      <c r="D130" s="64">
        <f>SUM(D131:D134)</f>
        <v>0</v>
      </c>
      <c r="E130" s="150">
        <f t="shared" ref="E130:O130" si="111">SUM(E131:E134)</f>
        <v>0</v>
      </c>
      <c r="F130" s="427">
        <f t="shared" si="111"/>
        <v>0</v>
      </c>
      <c r="G130" s="426">
        <f t="shared" si="111"/>
        <v>0</v>
      </c>
      <c r="H130" s="132">
        <f t="shared" si="111"/>
        <v>0</v>
      </c>
      <c r="I130" s="150">
        <f t="shared" si="111"/>
        <v>0</v>
      </c>
      <c r="J130" s="64">
        <f t="shared" si="111"/>
        <v>0</v>
      </c>
      <c r="K130" s="132">
        <f t="shared" si="111"/>
        <v>0</v>
      </c>
      <c r="L130" s="146">
        <f t="shared" si="111"/>
        <v>0</v>
      </c>
      <c r="M130" s="426">
        <f t="shared" si="111"/>
        <v>0</v>
      </c>
      <c r="N130" s="132">
        <f t="shared" si="111"/>
        <v>0</v>
      </c>
      <c r="O130" s="150">
        <f t="shared" si="111"/>
        <v>0</v>
      </c>
      <c r="P130" s="427"/>
      <c r="Q130" s="311"/>
    </row>
    <row r="131" spans="1:17" hidden="1" x14ac:dyDescent="0.25">
      <c r="A131" s="43">
        <v>2311</v>
      </c>
      <c r="B131" s="69" t="s">
        <v>140</v>
      </c>
      <c r="C131" s="358">
        <f t="shared" si="95"/>
        <v>0</v>
      </c>
      <c r="D131" s="417"/>
      <c r="E131" s="136"/>
      <c r="F131" s="419">
        <f t="shared" ref="F131:F134" si="112">D131+E131</f>
        <v>0</v>
      </c>
      <c r="G131" s="418"/>
      <c r="H131" s="72"/>
      <c r="I131" s="136">
        <f t="shared" ref="I131:I134" si="113">G131+H131</f>
        <v>0</v>
      </c>
      <c r="J131" s="417"/>
      <c r="K131" s="72"/>
      <c r="L131" s="137">
        <f t="shared" ref="L131:L134" si="114">J131+K131</f>
        <v>0</v>
      </c>
      <c r="M131" s="418"/>
      <c r="N131" s="72"/>
      <c r="O131" s="136">
        <f t="shared" ref="O131:O134" si="115">M131+N131</f>
        <v>0</v>
      </c>
      <c r="P131" s="419"/>
      <c r="Q131" s="311"/>
    </row>
    <row r="132" spans="1:17" hidden="1" x14ac:dyDescent="0.25">
      <c r="A132" s="43">
        <v>2312</v>
      </c>
      <c r="B132" s="69" t="s">
        <v>141</v>
      </c>
      <c r="C132" s="358">
        <f t="shared" si="95"/>
        <v>0</v>
      </c>
      <c r="D132" s="417"/>
      <c r="E132" s="136"/>
      <c r="F132" s="419">
        <f t="shared" si="112"/>
        <v>0</v>
      </c>
      <c r="G132" s="418"/>
      <c r="H132" s="72"/>
      <c r="I132" s="136">
        <f t="shared" si="113"/>
        <v>0</v>
      </c>
      <c r="J132" s="417"/>
      <c r="K132" s="72"/>
      <c r="L132" s="137">
        <f t="shared" si="114"/>
        <v>0</v>
      </c>
      <c r="M132" s="418"/>
      <c r="N132" s="72"/>
      <c r="O132" s="136">
        <f t="shared" si="115"/>
        <v>0</v>
      </c>
      <c r="P132" s="419"/>
      <c r="Q132" s="311"/>
    </row>
    <row r="133" spans="1:17" hidden="1" x14ac:dyDescent="0.25">
      <c r="A133" s="43">
        <v>2313</v>
      </c>
      <c r="B133" s="69" t="s">
        <v>142</v>
      </c>
      <c r="C133" s="358">
        <f t="shared" si="95"/>
        <v>0</v>
      </c>
      <c r="D133" s="417"/>
      <c r="E133" s="136"/>
      <c r="F133" s="419">
        <f t="shared" si="112"/>
        <v>0</v>
      </c>
      <c r="G133" s="418"/>
      <c r="H133" s="72"/>
      <c r="I133" s="136">
        <f t="shared" si="113"/>
        <v>0</v>
      </c>
      <c r="J133" s="417"/>
      <c r="K133" s="72"/>
      <c r="L133" s="137">
        <f t="shared" si="114"/>
        <v>0</v>
      </c>
      <c r="M133" s="418"/>
      <c r="N133" s="72"/>
      <c r="O133" s="136">
        <f t="shared" si="115"/>
        <v>0</v>
      </c>
      <c r="P133" s="419"/>
      <c r="Q133" s="311"/>
    </row>
    <row r="134" spans="1:17" ht="47.25" hidden="1" customHeight="1" x14ac:dyDescent="0.25">
      <c r="A134" s="43">
        <v>2314</v>
      </c>
      <c r="B134" s="69" t="s">
        <v>143</v>
      </c>
      <c r="C134" s="358">
        <f t="shared" si="95"/>
        <v>0</v>
      </c>
      <c r="D134" s="417"/>
      <c r="E134" s="136"/>
      <c r="F134" s="419">
        <f t="shared" si="112"/>
        <v>0</v>
      </c>
      <c r="G134" s="418"/>
      <c r="H134" s="72"/>
      <c r="I134" s="136">
        <f t="shared" si="113"/>
        <v>0</v>
      </c>
      <c r="J134" s="417"/>
      <c r="K134" s="72"/>
      <c r="L134" s="137">
        <f t="shared" si="114"/>
        <v>0</v>
      </c>
      <c r="M134" s="418"/>
      <c r="N134" s="72"/>
      <c r="O134" s="136">
        <f t="shared" si="115"/>
        <v>0</v>
      </c>
      <c r="P134" s="419"/>
      <c r="Q134" s="311"/>
    </row>
    <row r="135" spans="1:17" x14ac:dyDescent="0.25">
      <c r="A135" s="138">
        <v>2320</v>
      </c>
      <c r="B135" s="69" t="s">
        <v>144</v>
      </c>
      <c r="C135" s="358">
        <f t="shared" si="95"/>
        <v>160</v>
      </c>
      <c r="D135" s="70">
        <f>SUM(D136:D138)</f>
        <v>160</v>
      </c>
      <c r="E135" s="139">
        <f t="shared" ref="E135" si="116">SUM(E136:E138)</f>
        <v>0</v>
      </c>
      <c r="F135" s="421">
        <f>SUM(F136:F138)</f>
        <v>160</v>
      </c>
      <c r="G135" s="420">
        <f t="shared" ref="G135:N135" si="117">SUM(G136:G138)</f>
        <v>0</v>
      </c>
      <c r="H135" s="135">
        <f t="shared" si="117"/>
        <v>0</v>
      </c>
      <c r="I135" s="139">
        <f t="shared" si="117"/>
        <v>0</v>
      </c>
      <c r="J135" s="70">
        <f t="shared" si="117"/>
        <v>0</v>
      </c>
      <c r="K135" s="135">
        <f t="shared" si="117"/>
        <v>0</v>
      </c>
      <c r="L135" s="140">
        <f t="shared" si="117"/>
        <v>0</v>
      </c>
      <c r="M135" s="420">
        <f t="shared" si="117"/>
        <v>0</v>
      </c>
      <c r="N135" s="135">
        <f t="shared" si="117"/>
        <v>0</v>
      </c>
      <c r="O135" s="139">
        <f>SUM(O136:O138)</f>
        <v>0</v>
      </c>
      <c r="P135" s="421"/>
      <c r="Q135" s="311"/>
    </row>
    <row r="136" spans="1:17" hidden="1" x14ac:dyDescent="0.25">
      <c r="A136" s="43">
        <v>2321</v>
      </c>
      <c r="B136" s="69" t="s">
        <v>145</v>
      </c>
      <c r="C136" s="358">
        <f t="shared" si="95"/>
        <v>0</v>
      </c>
      <c r="D136" s="417"/>
      <c r="E136" s="136"/>
      <c r="F136" s="419">
        <f t="shared" ref="F136:F139" si="118">D136+E136</f>
        <v>0</v>
      </c>
      <c r="G136" s="418"/>
      <c r="H136" s="72"/>
      <c r="I136" s="136">
        <f t="shared" ref="I136:I139" si="119">G136+H136</f>
        <v>0</v>
      </c>
      <c r="J136" s="417"/>
      <c r="K136" s="72"/>
      <c r="L136" s="137">
        <f t="shared" ref="L136:L139" si="120">J136+K136</f>
        <v>0</v>
      </c>
      <c r="M136" s="418"/>
      <c r="N136" s="72"/>
      <c r="O136" s="136">
        <f t="shared" ref="O136:O139" si="121">M136+N136</f>
        <v>0</v>
      </c>
      <c r="P136" s="419"/>
      <c r="Q136" s="311"/>
    </row>
    <row r="137" spans="1:17" x14ac:dyDescent="0.25">
      <c r="A137" s="43">
        <v>2322</v>
      </c>
      <c r="B137" s="69" t="s">
        <v>146</v>
      </c>
      <c r="C137" s="358">
        <f t="shared" si="95"/>
        <v>160</v>
      </c>
      <c r="D137" s="417">
        <v>160</v>
      </c>
      <c r="E137" s="136"/>
      <c r="F137" s="419">
        <f t="shared" si="118"/>
        <v>160</v>
      </c>
      <c r="G137" s="418"/>
      <c r="H137" s="72"/>
      <c r="I137" s="136">
        <f t="shared" si="119"/>
        <v>0</v>
      </c>
      <c r="J137" s="417"/>
      <c r="K137" s="72"/>
      <c r="L137" s="137">
        <f t="shared" si="120"/>
        <v>0</v>
      </c>
      <c r="M137" s="418"/>
      <c r="N137" s="72"/>
      <c r="O137" s="136">
        <f t="shared" si="121"/>
        <v>0</v>
      </c>
      <c r="P137" s="419"/>
      <c r="Q137" s="311"/>
    </row>
    <row r="138" spans="1:17" ht="10.5" hidden="1" customHeight="1" x14ac:dyDescent="0.25">
      <c r="A138" s="43">
        <v>2329</v>
      </c>
      <c r="B138" s="69" t="s">
        <v>147</v>
      </c>
      <c r="C138" s="358">
        <f t="shared" si="95"/>
        <v>0</v>
      </c>
      <c r="D138" s="417"/>
      <c r="E138" s="136"/>
      <c r="F138" s="419">
        <f t="shared" si="118"/>
        <v>0</v>
      </c>
      <c r="G138" s="418"/>
      <c r="H138" s="72"/>
      <c r="I138" s="136">
        <f t="shared" si="119"/>
        <v>0</v>
      </c>
      <c r="J138" s="417"/>
      <c r="K138" s="72"/>
      <c r="L138" s="137">
        <f t="shared" si="120"/>
        <v>0</v>
      </c>
      <c r="M138" s="418"/>
      <c r="N138" s="72"/>
      <c r="O138" s="136">
        <f t="shared" si="121"/>
        <v>0</v>
      </c>
      <c r="P138" s="419"/>
      <c r="Q138" s="311"/>
    </row>
    <row r="139" spans="1:17" hidden="1" x14ac:dyDescent="0.25">
      <c r="A139" s="138">
        <v>2330</v>
      </c>
      <c r="B139" s="69" t="s">
        <v>148</v>
      </c>
      <c r="C139" s="358">
        <f t="shared" si="95"/>
        <v>0</v>
      </c>
      <c r="D139" s="417"/>
      <c r="E139" s="136"/>
      <c r="F139" s="419">
        <f t="shared" si="118"/>
        <v>0</v>
      </c>
      <c r="G139" s="418"/>
      <c r="H139" s="72"/>
      <c r="I139" s="136">
        <f t="shared" si="119"/>
        <v>0</v>
      </c>
      <c r="J139" s="417"/>
      <c r="K139" s="72"/>
      <c r="L139" s="137">
        <f t="shared" si="120"/>
        <v>0</v>
      </c>
      <c r="M139" s="418"/>
      <c r="N139" s="72"/>
      <c r="O139" s="136">
        <f t="shared" si="121"/>
        <v>0</v>
      </c>
      <c r="P139" s="419"/>
      <c r="Q139" s="311"/>
    </row>
    <row r="140" spans="1:17" ht="48" hidden="1" x14ac:dyDescent="0.25">
      <c r="A140" s="138">
        <v>2340</v>
      </c>
      <c r="B140" s="69" t="s">
        <v>149</v>
      </c>
      <c r="C140" s="358">
        <f t="shared" si="95"/>
        <v>0</v>
      </c>
      <c r="D140" s="70">
        <f>SUM(D141:D142)</f>
        <v>0</v>
      </c>
      <c r="E140" s="139">
        <f t="shared" ref="E140" si="122">SUM(E141:E142)</f>
        <v>0</v>
      </c>
      <c r="F140" s="421">
        <f>SUM(F141:F142)</f>
        <v>0</v>
      </c>
      <c r="G140" s="420">
        <f t="shared" ref="G140:N140" si="123">SUM(G141:G142)</f>
        <v>0</v>
      </c>
      <c r="H140" s="135">
        <f t="shared" si="123"/>
        <v>0</v>
      </c>
      <c r="I140" s="139">
        <f t="shared" si="123"/>
        <v>0</v>
      </c>
      <c r="J140" s="70">
        <f t="shared" si="123"/>
        <v>0</v>
      </c>
      <c r="K140" s="135">
        <f t="shared" si="123"/>
        <v>0</v>
      </c>
      <c r="L140" s="140">
        <f t="shared" si="123"/>
        <v>0</v>
      </c>
      <c r="M140" s="420">
        <f t="shared" si="123"/>
        <v>0</v>
      </c>
      <c r="N140" s="135">
        <f t="shared" si="123"/>
        <v>0</v>
      </c>
      <c r="O140" s="139">
        <f>SUM(O141:O142)</f>
        <v>0</v>
      </c>
      <c r="P140" s="421"/>
      <c r="Q140" s="311"/>
    </row>
    <row r="141" spans="1:17" hidden="1" x14ac:dyDescent="0.25">
      <c r="A141" s="43">
        <v>2341</v>
      </c>
      <c r="B141" s="69" t="s">
        <v>150</v>
      </c>
      <c r="C141" s="358">
        <f t="shared" si="95"/>
        <v>0</v>
      </c>
      <c r="D141" s="417"/>
      <c r="E141" s="136"/>
      <c r="F141" s="419">
        <f t="shared" ref="F141:F142" si="124">D141+E141</f>
        <v>0</v>
      </c>
      <c r="G141" s="418"/>
      <c r="H141" s="72"/>
      <c r="I141" s="136">
        <f t="shared" ref="I141:I142" si="125">G141+H141</f>
        <v>0</v>
      </c>
      <c r="J141" s="417"/>
      <c r="K141" s="72"/>
      <c r="L141" s="137">
        <f t="shared" ref="L141:L142" si="126">J141+K141</f>
        <v>0</v>
      </c>
      <c r="M141" s="418"/>
      <c r="N141" s="72"/>
      <c r="O141" s="136">
        <f t="shared" ref="O141:O142" si="127">M141+N141</f>
        <v>0</v>
      </c>
      <c r="P141" s="419"/>
      <c r="Q141" s="311"/>
    </row>
    <row r="142" spans="1:17" ht="24" hidden="1" x14ac:dyDescent="0.25">
      <c r="A142" s="43">
        <v>2344</v>
      </c>
      <c r="B142" s="69" t="s">
        <v>151</v>
      </c>
      <c r="C142" s="358">
        <f t="shared" si="95"/>
        <v>0</v>
      </c>
      <c r="D142" s="417"/>
      <c r="E142" s="136"/>
      <c r="F142" s="419">
        <f t="shared" si="124"/>
        <v>0</v>
      </c>
      <c r="G142" s="418"/>
      <c r="H142" s="72"/>
      <c r="I142" s="136">
        <f t="shared" si="125"/>
        <v>0</v>
      </c>
      <c r="J142" s="417"/>
      <c r="K142" s="72"/>
      <c r="L142" s="137">
        <f t="shared" si="126"/>
        <v>0</v>
      </c>
      <c r="M142" s="418"/>
      <c r="N142" s="72"/>
      <c r="O142" s="136">
        <f t="shared" si="127"/>
        <v>0</v>
      </c>
      <c r="P142" s="419"/>
      <c r="Q142" s="311"/>
    </row>
    <row r="143" spans="1:17" ht="24" hidden="1" x14ac:dyDescent="0.25">
      <c r="A143" s="129">
        <v>2350</v>
      </c>
      <c r="B143" s="93" t="s">
        <v>152</v>
      </c>
      <c r="C143" s="390">
        <f t="shared" si="95"/>
        <v>0</v>
      </c>
      <c r="D143" s="99">
        <f>SUM(D144:D149)</f>
        <v>0</v>
      </c>
      <c r="E143" s="130">
        <f t="shared" ref="E143" si="128">SUM(E144:E149)</f>
        <v>0</v>
      </c>
      <c r="F143" s="415">
        <f>SUM(F144:F149)</f>
        <v>0</v>
      </c>
      <c r="G143" s="414">
        <f t="shared" ref="G143:N143" si="129">SUM(G144:G149)</f>
        <v>0</v>
      </c>
      <c r="H143" s="100">
        <f t="shared" si="129"/>
        <v>0</v>
      </c>
      <c r="I143" s="130">
        <f t="shared" si="129"/>
        <v>0</v>
      </c>
      <c r="J143" s="99">
        <f t="shared" si="129"/>
        <v>0</v>
      </c>
      <c r="K143" s="100">
        <f t="shared" si="129"/>
        <v>0</v>
      </c>
      <c r="L143" s="131">
        <f t="shared" si="129"/>
        <v>0</v>
      </c>
      <c r="M143" s="414">
        <f t="shared" si="129"/>
        <v>0</v>
      </c>
      <c r="N143" s="100">
        <f t="shared" si="129"/>
        <v>0</v>
      </c>
      <c r="O143" s="130">
        <f>SUM(O144:O149)</f>
        <v>0</v>
      </c>
      <c r="P143" s="415"/>
      <c r="Q143" s="311"/>
    </row>
    <row r="144" spans="1:17" hidden="1" x14ac:dyDescent="0.25">
      <c r="A144" s="37">
        <v>2351</v>
      </c>
      <c r="B144" s="63" t="s">
        <v>153</v>
      </c>
      <c r="C144" s="353">
        <f t="shared" si="95"/>
        <v>0</v>
      </c>
      <c r="D144" s="377"/>
      <c r="E144" s="133"/>
      <c r="F144" s="416">
        <f t="shared" ref="F144:F149" si="130">D144+E144</f>
        <v>0</v>
      </c>
      <c r="G144" s="376"/>
      <c r="H144" s="66"/>
      <c r="I144" s="133">
        <f t="shared" ref="I144:I149" si="131">G144+H144</f>
        <v>0</v>
      </c>
      <c r="J144" s="377"/>
      <c r="K144" s="66"/>
      <c r="L144" s="134">
        <f t="shared" ref="L144:L149" si="132">J144+K144</f>
        <v>0</v>
      </c>
      <c r="M144" s="376"/>
      <c r="N144" s="66"/>
      <c r="O144" s="133">
        <f t="shared" ref="O144:O149" si="133">M144+N144</f>
        <v>0</v>
      </c>
      <c r="P144" s="416"/>
      <c r="Q144" s="311"/>
    </row>
    <row r="145" spans="1:17" hidden="1" x14ac:dyDescent="0.25">
      <c r="A145" s="43">
        <v>2352</v>
      </c>
      <c r="B145" s="69" t="s">
        <v>154</v>
      </c>
      <c r="C145" s="358">
        <f t="shared" si="95"/>
        <v>0</v>
      </c>
      <c r="D145" s="417"/>
      <c r="E145" s="136"/>
      <c r="F145" s="419">
        <f t="shared" si="130"/>
        <v>0</v>
      </c>
      <c r="G145" s="418"/>
      <c r="H145" s="72"/>
      <c r="I145" s="136">
        <f t="shared" si="131"/>
        <v>0</v>
      </c>
      <c r="J145" s="417"/>
      <c r="K145" s="72"/>
      <c r="L145" s="137">
        <f t="shared" si="132"/>
        <v>0</v>
      </c>
      <c r="M145" s="418"/>
      <c r="N145" s="72"/>
      <c r="O145" s="136">
        <f t="shared" si="133"/>
        <v>0</v>
      </c>
      <c r="P145" s="419"/>
      <c r="Q145" s="311"/>
    </row>
    <row r="146" spans="1:17" ht="24" hidden="1" x14ac:dyDescent="0.25">
      <c r="A146" s="43">
        <v>2353</v>
      </c>
      <c r="B146" s="69" t="s">
        <v>155</v>
      </c>
      <c r="C146" s="358">
        <f t="shared" si="95"/>
        <v>0</v>
      </c>
      <c r="D146" s="417"/>
      <c r="E146" s="136"/>
      <c r="F146" s="419">
        <f t="shared" si="130"/>
        <v>0</v>
      </c>
      <c r="G146" s="418"/>
      <c r="H146" s="72"/>
      <c r="I146" s="136">
        <f t="shared" si="131"/>
        <v>0</v>
      </c>
      <c r="J146" s="417"/>
      <c r="K146" s="72"/>
      <c r="L146" s="137">
        <f t="shared" si="132"/>
        <v>0</v>
      </c>
      <c r="M146" s="418"/>
      <c r="N146" s="72"/>
      <c r="O146" s="136">
        <f t="shared" si="133"/>
        <v>0</v>
      </c>
      <c r="P146" s="419"/>
      <c r="Q146" s="311"/>
    </row>
    <row r="147" spans="1:17" ht="24" hidden="1" x14ac:dyDescent="0.25">
      <c r="A147" s="43">
        <v>2354</v>
      </c>
      <c r="B147" s="69" t="s">
        <v>156</v>
      </c>
      <c r="C147" s="358">
        <f t="shared" si="95"/>
        <v>0</v>
      </c>
      <c r="D147" s="417"/>
      <c r="E147" s="136"/>
      <c r="F147" s="419">
        <f t="shared" si="130"/>
        <v>0</v>
      </c>
      <c r="G147" s="418"/>
      <c r="H147" s="72"/>
      <c r="I147" s="136">
        <f t="shared" si="131"/>
        <v>0</v>
      </c>
      <c r="J147" s="417"/>
      <c r="K147" s="72"/>
      <c r="L147" s="137">
        <f t="shared" si="132"/>
        <v>0</v>
      </c>
      <c r="M147" s="418"/>
      <c r="N147" s="72"/>
      <c r="O147" s="136">
        <f t="shared" si="133"/>
        <v>0</v>
      </c>
      <c r="P147" s="419"/>
      <c r="Q147" s="311"/>
    </row>
    <row r="148" spans="1:17" ht="24" hidden="1" x14ac:dyDescent="0.25">
      <c r="A148" s="43">
        <v>2355</v>
      </c>
      <c r="B148" s="69" t="s">
        <v>157</v>
      </c>
      <c r="C148" s="358">
        <f t="shared" si="95"/>
        <v>0</v>
      </c>
      <c r="D148" s="417"/>
      <c r="E148" s="136"/>
      <c r="F148" s="419">
        <f t="shared" si="130"/>
        <v>0</v>
      </c>
      <c r="G148" s="418"/>
      <c r="H148" s="72"/>
      <c r="I148" s="136">
        <f t="shared" si="131"/>
        <v>0</v>
      </c>
      <c r="J148" s="417"/>
      <c r="K148" s="72"/>
      <c r="L148" s="137">
        <f t="shared" si="132"/>
        <v>0</v>
      </c>
      <c r="M148" s="418"/>
      <c r="N148" s="72"/>
      <c r="O148" s="136">
        <f t="shared" si="133"/>
        <v>0</v>
      </c>
      <c r="P148" s="419"/>
      <c r="Q148" s="311"/>
    </row>
    <row r="149" spans="1:17" ht="24" hidden="1" x14ac:dyDescent="0.25">
      <c r="A149" s="43">
        <v>2359</v>
      </c>
      <c r="B149" s="69" t="s">
        <v>158</v>
      </c>
      <c r="C149" s="358">
        <f t="shared" si="95"/>
        <v>0</v>
      </c>
      <c r="D149" s="417"/>
      <c r="E149" s="136"/>
      <c r="F149" s="419">
        <f t="shared" si="130"/>
        <v>0</v>
      </c>
      <c r="G149" s="418"/>
      <c r="H149" s="72"/>
      <c r="I149" s="136">
        <f t="shared" si="131"/>
        <v>0</v>
      </c>
      <c r="J149" s="417"/>
      <c r="K149" s="72"/>
      <c r="L149" s="137">
        <f t="shared" si="132"/>
        <v>0</v>
      </c>
      <c r="M149" s="418"/>
      <c r="N149" s="72"/>
      <c r="O149" s="136">
        <f t="shared" si="133"/>
        <v>0</v>
      </c>
      <c r="P149" s="419"/>
      <c r="Q149" s="311"/>
    </row>
    <row r="150" spans="1:17" ht="24.75" hidden="1" customHeight="1" x14ac:dyDescent="0.25">
      <c r="A150" s="138">
        <v>2360</v>
      </c>
      <c r="B150" s="69" t="s">
        <v>159</v>
      </c>
      <c r="C150" s="358">
        <f t="shared" si="95"/>
        <v>0</v>
      </c>
      <c r="D150" s="70">
        <f>SUM(D151:D157)</f>
        <v>0</v>
      </c>
      <c r="E150" s="139">
        <f t="shared" ref="E150" si="134">SUM(E151:E157)</f>
        <v>0</v>
      </c>
      <c r="F150" s="421">
        <f>SUM(F151:F157)</f>
        <v>0</v>
      </c>
      <c r="G150" s="420">
        <f t="shared" ref="G150:N150" si="135">SUM(G151:G157)</f>
        <v>0</v>
      </c>
      <c r="H150" s="135">
        <f t="shared" si="135"/>
        <v>0</v>
      </c>
      <c r="I150" s="139">
        <f t="shared" si="135"/>
        <v>0</v>
      </c>
      <c r="J150" s="70">
        <f t="shared" si="135"/>
        <v>0</v>
      </c>
      <c r="K150" s="135">
        <f t="shared" si="135"/>
        <v>0</v>
      </c>
      <c r="L150" s="140">
        <f t="shared" si="135"/>
        <v>0</v>
      </c>
      <c r="M150" s="420">
        <f t="shared" si="135"/>
        <v>0</v>
      </c>
      <c r="N150" s="135">
        <f t="shared" si="135"/>
        <v>0</v>
      </c>
      <c r="O150" s="139">
        <f>SUM(O151:O157)</f>
        <v>0</v>
      </c>
      <c r="P150" s="421"/>
      <c r="Q150" s="311"/>
    </row>
    <row r="151" spans="1:17" hidden="1" x14ac:dyDescent="0.25">
      <c r="A151" s="42">
        <v>2361</v>
      </c>
      <c r="B151" s="69" t="s">
        <v>160</v>
      </c>
      <c r="C151" s="358">
        <f t="shared" si="95"/>
        <v>0</v>
      </c>
      <c r="D151" s="417"/>
      <c r="E151" s="136"/>
      <c r="F151" s="419">
        <f t="shared" ref="F151:F158" si="136">D151+E151</f>
        <v>0</v>
      </c>
      <c r="G151" s="418"/>
      <c r="H151" s="72"/>
      <c r="I151" s="136">
        <f t="shared" ref="I151:I158" si="137">G151+H151</f>
        <v>0</v>
      </c>
      <c r="J151" s="417"/>
      <c r="K151" s="72"/>
      <c r="L151" s="137">
        <f t="shared" ref="L151:L158" si="138">J151+K151</f>
        <v>0</v>
      </c>
      <c r="M151" s="418"/>
      <c r="N151" s="72"/>
      <c r="O151" s="136">
        <f t="shared" ref="O151:O158" si="139">M151+N151</f>
        <v>0</v>
      </c>
      <c r="P151" s="419"/>
      <c r="Q151" s="311"/>
    </row>
    <row r="152" spans="1:17" ht="24" hidden="1" x14ac:dyDescent="0.25">
      <c r="A152" s="42">
        <v>2362</v>
      </c>
      <c r="B152" s="69" t="s">
        <v>161</v>
      </c>
      <c r="C152" s="358">
        <f t="shared" si="95"/>
        <v>0</v>
      </c>
      <c r="D152" s="417"/>
      <c r="E152" s="136"/>
      <c r="F152" s="419">
        <f t="shared" si="136"/>
        <v>0</v>
      </c>
      <c r="G152" s="418"/>
      <c r="H152" s="72"/>
      <c r="I152" s="136">
        <f t="shared" si="137"/>
        <v>0</v>
      </c>
      <c r="J152" s="417"/>
      <c r="K152" s="72"/>
      <c r="L152" s="137">
        <f t="shared" si="138"/>
        <v>0</v>
      </c>
      <c r="M152" s="418"/>
      <c r="N152" s="72"/>
      <c r="O152" s="136">
        <f t="shared" si="139"/>
        <v>0</v>
      </c>
      <c r="P152" s="419"/>
      <c r="Q152" s="311"/>
    </row>
    <row r="153" spans="1:17" hidden="1" x14ac:dyDescent="0.25">
      <c r="A153" s="42">
        <v>2363</v>
      </c>
      <c r="B153" s="69" t="s">
        <v>162</v>
      </c>
      <c r="C153" s="358">
        <f t="shared" si="95"/>
        <v>0</v>
      </c>
      <c r="D153" s="417"/>
      <c r="E153" s="136"/>
      <c r="F153" s="419">
        <f t="shared" si="136"/>
        <v>0</v>
      </c>
      <c r="G153" s="418"/>
      <c r="H153" s="72"/>
      <c r="I153" s="136">
        <f t="shared" si="137"/>
        <v>0</v>
      </c>
      <c r="J153" s="417"/>
      <c r="K153" s="72"/>
      <c r="L153" s="137">
        <f t="shared" si="138"/>
        <v>0</v>
      </c>
      <c r="M153" s="418"/>
      <c r="N153" s="72"/>
      <c r="O153" s="136">
        <f t="shared" si="139"/>
        <v>0</v>
      </c>
      <c r="P153" s="419"/>
      <c r="Q153" s="311"/>
    </row>
    <row r="154" spans="1:17" hidden="1" x14ac:dyDescent="0.25">
      <c r="A154" s="42">
        <v>2364</v>
      </c>
      <c r="B154" s="69" t="s">
        <v>163</v>
      </c>
      <c r="C154" s="358">
        <f t="shared" si="95"/>
        <v>0</v>
      </c>
      <c r="D154" s="417"/>
      <c r="E154" s="136"/>
      <c r="F154" s="419">
        <f t="shared" si="136"/>
        <v>0</v>
      </c>
      <c r="G154" s="418"/>
      <c r="H154" s="72"/>
      <c r="I154" s="136">
        <f t="shared" si="137"/>
        <v>0</v>
      </c>
      <c r="J154" s="417"/>
      <c r="K154" s="72"/>
      <c r="L154" s="137">
        <f t="shared" si="138"/>
        <v>0</v>
      </c>
      <c r="M154" s="418"/>
      <c r="N154" s="72"/>
      <c r="O154" s="136">
        <f t="shared" si="139"/>
        <v>0</v>
      </c>
      <c r="P154" s="419"/>
      <c r="Q154" s="311"/>
    </row>
    <row r="155" spans="1:17" ht="12.75" hidden="1" customHeight="1" x14ac:dyDescent="0.25">
      <c r="A155" s="42">
        <v>2365</v>
      </c>
      <c r="B155" s="69" t="s">
        <v>164</v>
      </c>
      <c r="C155" s="358">
        <f t="shared" si="95"/>
        <v>0</v>
      </c>
      <c r="D155" s="417"/>
      <c r="E155" s="136"/>
      <c r="F155" s="419">
        <f t="shared" si="136"/>
        <v>0</v>
      </c>
      <c r="G155" s="418"/>
      <c r="H155" s="72"/>
      <c r="I155" s="136">
        <f t="shared" si="137"/>
        <v>0</v>
      </c>
      <c r="J155" s="417"/>
      <c r="K155" s="72"/>
      <c r="L155" s="137">
        <f t="shared" si="138"/>
        <v>0</v>
      </c>
      <c r="M155" s="418"/>
      <c r="N155" s="72"/>
      <c r="O155" s="136">
        <f t="shared" si="139"/>
        <v>0</v>
      </c>
      <c r="P155" s="419"/>
      <c r="Q155" s="311"/>
    </row>
    <row r="156" spans="1:17" ht="36" hidden="1" x14ac:dyDescent="0.25">
      <c r="A156" s="42">
        <v>2366</v>
      </c>
      <c r="B156" s="69" t="s">
        <v>165</v>
      </c>
      <c r="C156" s="358">
        <f t="shared" si="95"/>
        <v>0</v>
      </c>
      <c r="D156" s="417"/>
      <c r="E156" s="136"/>
      <c r="F156" s="419">
        <f t="shared" si="136"/>
        <v>0</v>
      </c>
      <c r="G156" s="418"/>
      <c r="H156" s="72"/>
      <c r="I156" s="136">
        <f t="shared" si="137"/>
        <v>0</v>
      </c>
      <c r="J156" s="417"/>
      <c r="K156" s="72"/>
      <c r="L156" s="137">
        <f t="shared" si="138"/>
        <v>0</v>
      </c>
      <c r="M156" s="418"/>
      <c r="N156" s="72"/>
      <c r="O156" s="136">
        <f t="shared" si="139"/>
        <v>0</v>
      </c>
      <c r="P156" s="419"/>
      <c r="Q156" s="311"/>
    </row>
    <row r="157" spans="1:17" ht="48" hidden="1" x14ac:dyDescent="0.25">
      <c r="A157" s="42">
        <v>2369</v>
      </c>
      <c r="B157" s="69" t="s">
        <v>166</v>
      </c>
      <c r="C157" s="358">
        <f t="shared" si="95"/>
        <v>0</v>
      </c>
      <c r="D157" s="417"/>
      <c r="E157" s="136"/>
      <c r="F157" s="419">
        <f t="shared" si="136"/>
        <v>0</v>
      </c>
      <c r="G157" s="418"/>
      <c r="H157" s="72"/>
      <c r="I157" s="136">
        <f t="shared" si="137"/>
        <v>0</v>
      </c>
      <c r="J157" s="417"/>
      <c r="K157" s="72"/>
      <c r="L157" s="137">
        <f t="shared" si="138"/>
        <v>0</v>
      </c>
      <c r="M157" s="418"/>
      <c r="N157" s="72"/>
      <c r="O157" s="136">
        <f t="shared" si="139"/>
        <v>0</v>
      </c>
      <c r="P157" s="419"/>
      <c r="Q157" s="311"/>
    </row>
    <row r="158" spans="1:17" hidden="1" x14ac:dyDescent="0.25">
      <c r="A158" s="129">
        <v>2370</v>
      </c>
      <c r="B158" s="93" t="s">
        <v>167</v>
      </c>
      <c r="C158" s="390">
        <f t="shared" si="95"/>
        <v>0</v>
      </c>
      <c r="D158" s="391"/>
      <c r="E158" s="142"/>
      <c r="F158" s="423">
        <f t="shared" si="136"/>
        <v>0</v>
      </c>
      <c r="G158" s="422"/>
      <c r="H158" s="141"/>
      <c r="I158" s="142">
        <f t="shared" si="137"/>
        <v>0</v>
      </c>
      <c r="J158" s="391"/>
      <c r="K158" s="141"/>
      <c r="L158" s="143">
        <f t="shared" si="138"/>
        <v>0</v>
      </c>
      <c r="M158" s="422"/>
      <c r="N158" s="141"/>
      <c r="O158" s="142">
        <f t="shared" si="139"/>
        <v>0</v>
      </c>
      <c r="P158" s="423"/>
      <c r="Q158" s="311"/>
    </row>
    <row r="159" spans="1:17" hidden="1" x14ac:dyDescent="0.25">
      <c r="A159" s="129">
        <v>2380</v>
      </c>
      <c r="B159" s="93" t="s">
        <v>168</v>
      </c>
      <c r="C159" s="390">
        <f t="shared" si="95"/>
        <v>0</v>
      </c>
      <c r="D159" s="99">
        <f>SUM(D160:D161)</f>
        <v>0</v>
      </c>
      <c r="E159" s="130">
        <f t="shared" ref="E159" si="140">SUM(E160:E161)</f>
        <v>0</v>
      </c>
      <c r="F159" s="415">
        <f>SUM(F160:F161)</f>
        <v>0</v>
      </c>
      <c r="G159" s="414">
        <f t="shared" ref="G159:N159" si="141">SUM(G160:G161)</f>
        <v>0</v>
      </c>
      <c r="H159" s="100">
        <f t="shared" si="141"/>
        <v>0</v>
      </c>
      <c r="I159" s="130">
        <f t="shared" si="141"/>
        <v>0</v>
      </c>
      <c r="J159" s="99">
        <f t="shared" si="141"/>
        <v>0</v>
      </c>
      <c r="K159" s="100">
        <f t="shared" si="141"/>
        <v>0</v>
      </c>
      <c r="L159" s="131">
        <f t="shared" si="141"/>
        <v>0</v>
      </c>
      <c r="M159" s="414">
        <f t="shared" si="141"/>
        <v>0</v>
      </c>
      <c r="N159" s="100">
        <f t="shared" si="141"/>
        <v>0</v>
      </c>
      <c r="O159" s="130">
        <f>SUM(O160:O161)</f>
        <v>0</v>
      </c>
      <c r="P159" s="415"/>
      <c r="Q159" s="311"/>
    </row>
    <row r="160" spans="1:17" hidden="1" x14ac:dyDescent="0.25">
      <c r="A160" s="36">
        <v>2381</v>
      </c>
      <c r="B160" s="63" t="s">
        <v>169</v>
      </c>
      <c r="C160" s="353">
        <f t="shared" si="95"/>
        <v>0</v>
      </c>
      <c r="D160" s="377"/>
      <c r="E160" s="133"/>
      <c r="F160" s="416">
        <f t="shared" ref="F160:F163" si="142">D160+E160</f>
        <v>0</v>
      </c>
      <c r="G160" s="376"/>
      <c r="H160" s="66"/>
      <c r="I160" s="133">
        <f t="shared" ref="I160:I163" si="143">G160+H160</f>
        <v>0</v>
      </c>
      <c r="J160" s="377"/>
      <c r="K160" s="66"/>
      <c r="L160" s="134">
        <f t="shared" ref="L160:L163" si="144">J160+K160</f>
        <v>0</v>
      </c>
      <c r="M160" s="376"/>
      <c r="N160" s="66"/>
      <c r="O160" s="133">
        <f t="shared" ref="O160:O163" si="145">M160+N160</f>
        <v>0</v>
      </c>
      <c r="P160" s="416"/>
      <c r="Q160" s="311"/>
    </row>
    <row r="161" spans="1:17" ht="24" hidden="1" x14ac:dyDescent="0.25">
      <c r="A161" s="42">
        <v>2389</v>
      </c>
      <c r="B161" s="69" t="s">
        <v>170</v>
      </c>
      <c r="C161" s="358">
        <f t="shared" si="95"/>
        <v>0</v>
      </c>
      <c r="D161" s="417"/>
      <c r="E161" s="136"/>
      <c r="F161" s="419">
        <f t="shared" si="142"/>
        <v>0</v>
      </c>
      <c r="G161" s="418"/>
      <c r="H161" s="72"/>
      <c r="I161" s="136">
        <f t="shared" si="143"/>
        <v>0</v>
      </c>
      <c r="J161" s="417"/>
      <c r="K161" s="72"/>
      <c r="L161" s="137">
        <f t="shared" si="144"/>
        <v>0</v>
      </c>
      <c r="M161" s="418"/>
      <c r="N161" s="72"/>
      <c r="O161" s="136">
        <f t="shared" si="145"/>
        <v>0</v>
      </c>
      <c r="P161" s="419"/>
      <c r="Q161" s="311"/>
    </row>
    <row r="162" spans="1:17" hidden="1" x14ac:dyDescent="0.25">
      <c r="A162" s="129">
        <v>2390</v>
      </c>
      <c r="B162" s="93" t="s">
        <v>171</v>
      </c>
      <c r="C162" s="390">
        <f t="shared" si="95"/>
        <v>0</v>
      </c>
      <c r="D162" s="391"/>
      <c r="E162" s="142"/>
      <c r="F162" s="423">
        <f t="shared" si="142"/>
        <v>0</v>
      </c>
      <c r="G162" s="422"/>
      <c r="H162" s="141"/>
      <c r="I162" s="142">
        <f t="shared" si="143"/>
        <v>0</v>
      </c>
      <c r="J162" s="391"/>
      <c r="K162" s="141"/>
      <c r="L162" s="143">
        <f t="shared" si="144"/>
        <v>0</v>
      </c>
      <c r="M162" s="422"/>
      <c r="N162" s="141"/>
      <c r="O162" s="142">
        <f t="shared" si="145"/>
        <v>0</v>
      </c>
      <c r="P162" s="423"/>
      <c r="Q162" s="311"/>
    </row>
    <row r="163" spans="1:17" hidden="1" x14ac:dyDescent="0.25">
      <c r="A163" s="55">
        <v>2400</v>
      </c>
      <c r="B163" s="127" t="s">
        <v>172</v>
      </c>
      <c r="C163" s="347">
        <f t="shared" si="95"/>
        <v>0</v>
      </c>
      <c r="D163" s="348"/>
      <c r="E163" s="152"/>
      <c r="F163" s="430">
        <f t="shared" si="142"/>
        <v>0</v>
      </c>
      <c r="G163" s="429"/>
      <c r="H163" s="151"/>
      <c r="I163" s="152">
        <f t="shared" si="143"/>
        <v>0</v>
      </c>
      <c r="J163" s="348"/>
      <c r="K163" s="151"/>
      <c r="L163" s="153">
        <f t="shared" si="144"/>
        <v>0</v>
      </c>
      <c r="M163" s="429"/>
      <c r="N163" s="151"/>
      <c r="O163" s="152">
        <f t="shared" si="145"/>
        <v>0</v>
      </c>
      <c r="P163" s="430"/>
      <c r="Q163" s="311"/>
    </row>
    <row r="164" spans="1:17" ht="24" hidden="1" x14ac:dyDescent="0.25">
      <c r="A164" s="55">
        <v>2500</v>
      </c>
      <c r="B164" s="127" t="s">
        <v>173</v>
      </c>
      <c r="C164" s="347">
        <f t="shared" si="95"/>
        <v>0</v>
      </c>
      <c r="D164" s="56">
        <f>SUM(D165,D170)</f>
        <v>0</v>
      </c>
      <c r="E164" s="144">
        <f t="shared" ref="E164" si="146">SUM(E165,E170)</f>
        <v>0</v>
      </c>
      <c r="F164" s="424">
        <f>SUM(F165,F170)</f>
        <v>0</v>
      </c>
      <c r="G164" s="412">
        <f t="shared" ref="G164:O164" si="147">SUM(G165,G170)</f>
        <v>0</v>
      </c>
      <c r="H164" s="57">
        <f t="shared" si="147"/>
        <v>0</v>
      </c>
      <c r="I164" s="144">
        <f t="shared" si="147"/>
        <v>0</v>
      </c>
      <c r="J164" s="56">
        <f t="shared" si="147"/>
        <v>0</v>
      </c>
      <c r="K164" s="57">
        <f t="shared" si="147"/>
        <v>0</v>
      </c>
      <c r="L164" s="145">
        <f t="shared" si="147"/>
        <v>0</v>
      </c>
      <c r="M164" s="412">
        <f t="shared" si="147"/>
        <v>0</v>
      </c>
      <c r="N164" s="57">
        <f t="shared" si="147"/>
        <v>0</v>
      </c>
      <c r="O164" s="144">
        <f t="shared" si="147"/>
        <v>0</v>
      </c>
      <c r="P164" s="413"/>
      <c r="Q164" s="311"/>
    </row>
    <row r="165" spans="1:17" ht="16.5" hidden="1" customHeight="1" x14ac:dyDescent="0.25">
      <c r="A165" s="309">
        <v>2510</v>
      </c>
      <c r="B165" s="63" t="s">
        <v>174</v>
      </c>
      <c r="C165" s="353">
        <f t="shared" si="95"/>
        <v>0</v>
      </c>
      <c r="D165" s="64">
        <f>SUM(D166:D169)</f>
        <v>0</v>
      </c>
      <c r="E165" s="150">
        <f t="shared" ref="E165" si="148">SUM(E166:E169)</f>
        <v>0</v>
      </c>
      <c r="F165" s="427">
        <f>SUM(F166:F169)</f>
        <v>0</v>
      </c>
      <c r="G165" s="426">
        <f t="shared" ref="G165:O165" si="149">SUM(G166:G169)</f>
        <v>0</v>
      </c>
      <c r="H165" s="132">
        <f t="shared" si="149"/>
        <v>0</v>
      </c>
      <c r="I165" s="150">
        <f t="shared" si="149"/>
        <v>0</v>
      </c>
      <c r="J165" s="64">
        <f t="shared" si="149"/>
        <v>0</v>
      </c>
      <c r="K165" s="132">
        <f t="shared" si="149"/>
        <v>0</v>
      </c>
      <c r="L165" s="146">
        <f t="shared" si="149"/>
        <v>0</v>
      </c>
      <c r="M165" s="426">
        <f t="shared" si="149"/>
        <v>0</v>
      </c>
      <c r="N165" s="132">
        <f t="shared" si="149"/>
        <v>0</v>
      </c>
      <c r="O165" s="154">
        <f t="shared" si="149"/>
        <v>0</v>
      </c>
      <c r="P165" s="431"/>
      <c r="Q165" s="311"/>
    </row>
    <row r="166" spans="1:17" ht="24" hidden="1" x14ac:dyDescent="0.25">
      <c r="A166" s="43">
        <v>2512</v>
      </c>
      <c r="B166" s="69" t="s">
        <v>175</v>
      </c>
      <c r="C166" s="358">
        <f t="shared" si="95"/>
        <v>0</v>
      </c>
      <c r="D166" s="417"/>
      <c r="E166" s="136"/>
      <c r="F166" s="419">
        <f t="shared" ref="F166:F171" si="150">D166+E166</f>
        <v>0</v>
      </c>
      <c r="G166" s="418"/>
      <c r="H166" s="72"/>
      <c r="I166" s="136">
        <f t="shared" ref="I166:I171" si="151">G166+H166</f>
        <v>0</v>
      </c>
      <c r="J166" s="417"/>
      <c r="K166" s="72"/>
      <c r="L166" s="137">
        <f t="shared" ref="L166:L171" si="152">J166+K166</f>
        <v>0</v>
      </c>
      <c r="M166" s="418"/>
      <c r="N166" s="72"/>
      <c r="O166" s="136">
        <f t="shared" ref="O166:O171" si="153">M166+N166</f>
        <v>0</v>
      </c>
      <c r="P166" s="419"/>
      <c r="Q166" s="311"/>
    </row>
    <row r="167" spans="1:17" ht="36" hidden="1" x14ac:dyDescent="0.25">
      <c r="A167" s="43">
        <v>2513</v>
      </c>
      <c r="B167" s="69" t="s">
        <v>176</v>
      </c>
      <c r="C167" s="358">
        <f t="shared" si="95"/>
        <v>0</v>
      </c>
      <c r="D167" s="417"/>
      <c r="E167" s="136"/>
      <c r="F167" s="419">
        <f t="shared" si="150"/>
        <v>0</v>
      </c>
      <c r="G167" s="418"/>
      <c r="H167" s="72"/>
      <c r="I167" s="136">
        <f t="shared" si="151"/>
        <v>0</v>
      </c>
      <c r="J167" s="417"/>
      <c r="K167" s="72"/>
      <c r="L167" s="137">
        <f t="shared" si="152"/>
        <v>0</v>
      </c>
      <c r="M167" s="418"/>
      <c r="N167" s="72"/>
      <c r="O167" s="136">
        <f t="shared" si="153"/>
        <v>0</v>
      </c>
      <c r="P167" s="419"/>
      <c r="Q167" s="311"/>
    </row>
    <row r="168" spans="1:17" ht="24" hidden="1" x14ac:dyDescent="0.25">
      <c r="A168" s="43">
        <v>2515</v>
      </c>
      <c r="B168" s="69" t="s">
        <v>177</v>
      </c>
      <c r="C168" s="358">
        <f t="shared" si="95"/>
        <v>0</v>
      </c>
      <c r="D168" s="417"/>
      <c r="E168" s="136"/>
      <c r="F168" s="419">
        <f t="shared" si="150"/>
        <v>0</v>
      </c>
      <c r="G168" s="418"/>
      <c r="H168" s="72"/>
      <c r="I168" s="136">
        <f t="shared" si="151"/>
        <v>0</v>
      </c>
      <c r="J168" s="417"/>
      <c r="K168" s="72"/>
      <c r="L168" s="137">
        <f t="shared" si="152"/>
        <v>0</v>
      </c>
      <c r="M168" s="418"/>
      <c r="N168" s="72"/>
      <c r="O168" s="136">
        <f t="shared" si="153"/>
        <v>0</v>
      </c>
      <c r="P168" s="419"/>
      <c r="Q168" s="311"/>
    </row>
    <row r="169" spans="1:17" ht="24" hidden="1" x14ac:dyDescent="0.25">
      <c r="A169" s="43">
        <v>2519</v>
      </c>
      <c r="B169" s="69" t="s">
        <v>178</v>
      </c>
      <c r="C169" s="358">
        <f t="shared" si="95"/>
        <v>0</v>
      </c>
      <c r="D169" s="417"/>
      <c r="E169" s="136"/>
      <c r="F169" s="419">
        <f t="shared" si="150"/>
        <v>0</v>
      </c>
      <c r="G169" s="418"/>
      <c r="H169" s="72"/>
      <c r="I169" s="136">
        <f t="shared" si="151"/>
        <v>0</v>
      </c>
      <c r="J169" s="417"/>
      <c r="K169" s="72"/>
      <c r="L169" s="137">
        <f t="shared" si="152"/>
        <v>0</v>
      </c>
      <c r="M169" s="418"/>
      <c r="N169" s="72"/>
      <c r="O169" s="136">
        <f t="shared" si="153"/>
        <v>0</v>
      </c>
      <c r="P169" s="419"/>
      <c r="Q169" s="311"/>
    </row>
    <row r="170" spans="1:17" ht="24" hidden="1" x14ac:dyDescent="0.25">
      <c r="A170" s="138">
        <v>2520</v>
      </c>
      <c r="B170" s="69" t="s">
        <v>179</v>
      </c>
      <c r="C170" s="358">
        <f t="shared" si="95"/>
        <v>0</v>
      </c>
      <c r="D170" s="417"/>
      <c r="E170" s="136"/>
      <c r="F170" s="419">
        <f t="shared" si="150"/>
        <v>0</v>
      </c>
      <c r="G170" s="418"/>
      <c r="H170" s="72"/>
      <c r="I170" s="136">
        <f t="shared" si="151"/>
        <v>0</v>
      </c>
      <c r="J170" s="417"/>
      <c r="K170" s="72"/>
      <c r="L170" s="137">
        <f t="shared" si="152"/>
        <v>0</v>
      </c>
      <c r="M170" s="418"/>
      <c r="N170" s="72"/>
      <c r="O170" s="136">
        <f t="shared" si="153"/>
        <v>0</v>
      </c>
      <c r="P170" s="419"/>
      <c r="Q170" s="311"/>
    </row>
    <row r="171" spans="1:17" s="156" customFormat="1" ht="48" hidden="1" x14ac:dyDescent="0.25">
      <c r="A171" s="20">
        <v>2800</v>
      </c>
      <c r="B171" s="63" t="s">
        <v>180</v>
      </c>
      <c r="C171" s="353">
        <f t="shared" si="95"/>
        <v>0</v>
      </c>
      <c r="D171" s="377"/>
      <c r="E171" s="133"/>
      <c r="F171" s="333">
        <f t="shared" si="150"/>
        <v>0</v>
      </c>
      <c r="G171" s="332"/>
      <c r="H171" s="39"/>
      <c r="I171" s="40">
        <f t="shared" si="151"/>
        <v>0</v>
      </c>
      <c r="J171" s="331"/>
      <c r="K171" s="39"/>
      <c r="L171" s="41">
        <f t="shared" si="152"/>
        <v>0</v>
      </c>
      <c r="M171" s="332"/>
      <c r="N171" s="39"/>
      <c r="O171" s="40">
        <f t="shared" si="153"/>
        <v>0</v>
      </c>
      <c r="P171" s="333"/>
      <c r="Q171" s="465"/>
    </row>
    <row r="172" spans="1:17" hidden="1" x14ac:dyDescent="0.25">
      <c r="A172" s="123">
        <v>3000</v>
      </c>
      <c r="B172" s="123" t="s">
        <v>181</v>
      </c>
      <c r="C172" s="409">
        <f t="shared" si="95"/>
        <v>0</v>
      </c>
      <c r="D172" s="124">
        <f>SUM(D173,D183)</f>
        <v>0</v>
      </c>
      <c r="E172" s="157">
        <f t="shared" ref="E172" si="154">SUM(E173,E183)</f>
        <v>0</v>
      </c>
      <c r="F172" s="411">
        <f>SUM(F173,F183)</f>
        <v>0</v>
      </c>
      <c r="G172" s="410">
        <f t="shared" ref="G172:N172" si="155">SUM(G173,G183)</f>
        <v>0</v>
      </c>
      <c r="H172" s="125">
        <f t="shared" si="155"/>
        <v>0</v>
      </c>
      <c r="I172" s="157">
        <f t="shared" si="155"/>
        <v>0</v>
      </c>
      <c r="J172" s="124">
        <f t="shared" si="155"/>
        <v>0</v>
      </c>
      <c r="K172" s="125">
        <f t="shared" si="155"/>
        <v>0</v>
      </c>
      <c r="L172" s="126">
        <f t="shared" si="155"/>
        <v>0</v>
      </c>
      <c r="M172" s="410">
        <f t="shared" si="155"/>
        <v>0</v>
      </c>
      <c r="N172" s="125">
        <f t="shared" si="155"/>
        <v>0</v>
      </c>
      <c r="O172" s="157">
        <f>SUM(O173,O183)</f>
        <v>0</v>
      </c>
      <c r="P172" s="411"/>
      <c r="Q172" s="311"/>
    </row>
    <row r="173" spans="1:17" ht="24" hidden="1" x14ac:dyDescent="0.25">
      <c r="A173" s="55">
        <v>3200</v>
      </c>
      <c r="B173" s="158" t="s">
        <v>182</v>
      </c>
      <c r="C173" s="347">
        <f t="shared" si="95"/>
        <v>0</v>
      </c>
      <c r="D173" s="56">
        <f>SUM(D174,D178)</f>
        <v>0</v>
      </c>
      <c r="E173" s="144">
        <f t="shared" ref="E173" si="156">SUM(E174,E178)</f>
        <v>0</v>
      </c>
      <c r="F173" s="424">
        <f>SUM(F174,F178)</f>
        <v>0</v>
      </c>
      <c r="G173" s="412">
        <f t="shared" ref="G173:O173" si="157">SUM(G174,G178)</f>
        <v>0</v>
      </c>
      <c r="H173" s="57">
        <f t="shared" si="157"/>
        <v>0</v>
      </c>
      <c r="I173" s="144">
        <f t="shared" si="157"/>
        <v>0</v>
      </c>
      <c r="J173" s="56">
        <f t="shared" si="157"/>
        <v>0</v>
      </c>
      <c r="K173" s="57">
        <f t="shared" si="157"/>
        <v>0</v>
      </c>
      <c r="L173" s="145">
        <f t="shared" si="157"/>
        <v>0</v>
      </c>
      <c r="M173" s="412">
        <f t="shared" si="157"/>
        <v>0</v>
      </c>
      <c r="N173" s="57">
        <f t="shared" si="157"/>
        <v>0</v>
      </c>
      <c r="O173" s="159">
        <f t="shared" si="157"/>
        <v>0</v>
      </c>
      <c r="P173" s="413"/>
      <c r="Q173" s="311"/>
    </row>
    <row r="174" spans="1:17" ht="36" hidden="1" x14ac:dyDescent="0.25">
      <c r="A174" s="309">
        <v>3260</v>
      </c>
      <c r="B174" s="63" t="s">
        <v>183</v>
      </c>
      <c r="C174" s="353">
        <f t="shared" si="95"/>
        <v>0</v>
      </c>
      <c r="D174" s="64">
        <f>SUM(D175:D177)</f>
        <v>0</v>
      </c>
      <c r="E174" s="150">
        <f t="shared" ref="E174" si="158">SUM(E175:E177)</f>
        <v>0</v>
      </c>
      <c r="F174" s="427">
        <f>SUM(F175:F177)</f>
        <v>0</v>
      </c>
      <c r="G174" s="426">
        <f t="shared" ref="G174:N174" si="159">SUM(G175:G177)</f>
        <v>0</v>
      </c>
      <c r="H174" s="132">
        <f t="shared" si="159"/>
        <v>0</v>
      </c>
      <c r="I174" s="150">
        <f t="shared" si="159"/>
        <v>0</v>
      </c>
      <c r="J174" s="64">
        <f t="shared" si="159"/>
        <v>0</v>
      </c>
      <c r="K174" s="132">
        <f t="shared" si="159"/>
        <v>0</v>
      </c>
      <c r="L174" s="146">
        <f t="shared" si="159"/>
        <v>0</v>
      </c>
      <c r="M174" s="426">
        <f t="shared" si="159"/>
        <v>0</v>
      </c>
      <c r="N174" s="132">
        <f t="shared" si="159"/>
        <v>0</v>
      </c>
      <c r="O174" s="150">
        <f>SUM(O175:O177)</f>
        <v>0</v>
      </c>
      <c r="P174" s="427"/>
      <c r="Q174" s="311"/>
    </row>
    <row r="175" spans="1:17" ht="24" hidden="1" x14ac:dyDescent="0.25">
      <c r="A175" s="43">
        <v>3261</v>
      </c>
      <c r="B175" s="69" t="s">
        <v>184</v>
      </c>
      <c r="C175" s="358">
        <f t="shared" si="95"/>
        <v>0</v>
      </c>
      <c r="D175" s="417"/>
      <c r="E175" s="136"/>
      <c r="F175" s="419">
        <f t="shared" ref="F175:F177" si="160">D175+E175</f>
        <v>0</v>
      </c>
      <c r="G175" s="418"/>
      <c r="H175" s="72"/>
      <c r="I175" s="136">
        <f t="shared" ref="I175:I177" si="161">G175+H175</f>
        <v>0</v>
      </c>
      <c r="J175" s="417"/>
      <c r="K175" s="72"/>
      <c r="L175" s="137">
        <f t="shared" ref="L175:L177" si="162">J175+K175</f>
        <v>0</v>
      </c>
      <c r="M175" s="418"/>
      <c r="N175" s="72"/>
      <c r="O175" s="136">
        <f t="shared" ref="O175:O177" si="163">M175+N175</f>
        <v>0</v>
      </c>
      <c r="P175" s="419"/>
      <c r="Q175" s="311"/>
    </row>
    <row r="176" spans="1:17" ht="36" hidden="1" x14ac:dyDescent="0.25">
      <c r="A176" s="43">
        <v>3262</v>
      </c>
      <c r="B176" s="69" t="s">
        <v>185</v>
      </c>
      <c r="C176" s="358">
        <f t="shared" si="95"/>
        <v>0</v>
      </c>
      <c r="D176" s="417"/>
      <c r="E176" s="136"/>
      <c r="F176" s="419">
        <f t="shared" si="160"/>
        <v>0</v>
      </c>
      <c r="G176" s="418"/>
      <c r="H176" s="72"/>
      <c r="I176" s="136">
        <f t="shared" si="161"/>
        <v>0</v>
      </c>
      <c r="J176" s="417"/>
      <c r="K176" s="72"/>
      <c r="L176" s="137">
        <f t="shared" si="162"/>
        <v>0</v>
      </c>
      <c r="M176" s="418"/>
      <c r="N176" s="72"/>
      <c r="O176" s="136">
        <f t="shared" si="163"/>
        <v>0</v>
      </c>
      <c r="P176" s="419"/>
      <c r="Q176" s="311"/>
    </row>
    <row r="177" spans="1:17" ht="24" hidden="1" x14ac:dyDescent="0.25">
      <c r="A177" s="43">
        <v>3263</v>
      </c>
      <c r="B177" s="69" t="s">
        <v>186</v>
      </c>
      <c r="C177" s="358">
        <f t="shared" ref="C177:C240" si="164">SUM(F177,I177,L177,O177)</f>
        <v>0</v>
      </c>
      <c r="D177" s="417"/>
      <c r="E177" s="136"/>
      <c r="F177" s="419">
        <f t="shared" si="160"/>
        <v>0</v>
      </c>
      <c r="G177" s="418"/>
      <c r="H177" s="72"/>
      <c r="I177" s="136">
        <f t="shared" si="161"/>
        <v>0</v>
      </c>
      <c r="J177" s="417"/>
      <c r="K177" s="72"/>
      <c r="L177" s="137">
        <f t="shared" si="162"/>
        <v>0</v>
      </c>
      <c r="M177" s="418"/>
      <c r="N177" s="72"/>
      <c r="O177" s="136">
        <f t="shared" si="163"/>
        <v>0</v>
      </c>
      <c r="P177" s="419"/>
      <c r="Q177" s="311"/>
    </row>
    <row r="178" spans="1:17" ht="84" hidden="1" x14ac:dyDescent="0.25">
      <c r="A178" s="309">
        <v>3290</v>
      </c>
      <c r="B178" s="63" t="s">
        <v>187</v>
      </c>
      <c r="C178" s="432">
        <f t="shared" si="164"/>
        <v>0</v>
      </c>
      <c r="D178" s="64">
        <f>SUM(D179:D182)</f>
        <v>0</v>
      </c>
      <c r="E178" s="150">
        <f t="shared" ref="E178" si="165">SUM(E179:E182)</f>
        <v>0</v>
      </c>
      <c r="F178" s="427">
        <f>SUM(F179:F182)</f>
        <v>0</v>
      </c>
      <c r="G178" s="426">
        <f t="shared" ref="G178:O178" si="166">SUM(G179:G182)</f>
        <v>0</v>
      </c>
      <c r="H178" s="132">
        <f t="shared" si="166"/>
        <v>0</v>
      </c>
      <c r="I178" s="150">
        <f t="shared" si="166"/>
        <v>0</v>
      </c>
      <c r="J178" s="64">
        <f t="shared" si="166"/>
        <v>0</v>
      </c>
      <c r="K178" s="132">
        <f t="shared" si="166"/>
        <v>0</v>
      </c>
      <c r="L178" s="146">
        <f t="shared" si="166"/>
        <v>0</v>
      </c>
      <c r="M178" s="426">
        <f t="shared" si="166"/>
        <v>0</v>
      </c>
      <c r="N178" s="132">
        <f t="shared" si="166"/>
        <v>0</v>
      </c>
      <c r="O178" s="161">
        <f t="shared" si="166"/>
        <v>0</v>
      </c>
      <c r="P178" s="433"/>
      <c r="Q178" s="311"/>
    </row>
    <row r="179" spans="1:17" ht="72" hidden="1" x14ac:dyDescent="0.25">
      <c r="A179" s="43">
        <v>3291</v>
      </c>
      <c r="B179" s="69" t="s">
        <v>188</v>
      </c>
      <c r="C179" s="358">
        <f t="shared" si="164"/>
        <v>0</v>
      </c>
      <c r="D179" s="417"/>
      <c r="E179" s="136"/>
      <c r="F179" s="419">
        <f t="shared" ref="F179:F182" si="167">D179+E179</f>
        <v>0</v>
      </c>
      <c r="G179" s="418"/>
      <c r="H179" s="72"/>
      <c r="I179" s="136">
        <f t="shared" ref="I179:I182" si="168">G179+H179</f>
        <v>0</v>
      </c>
      <c r="J179" s="417"/>
      <c r="K179" s="72"/>
      <c r="L179" s="137">
        <f t="shared" ref="L179:L182" si="169">J179+K179</f>
        <v>0</v>
      </c>
      <c r="M179" s="418"/>
      <c r="N179" s="72"/>
      <c r="O179" s="136">
        <f t="shared" ref="O179:O182" si="170">M179+N179</f>
        <v>0</v>
      </c>
      <c r="P179" s="419"/>
      <c r="Q179" s="311"/>
    </row>
    <row r="180" spans="1:17" ht="72" hidden="1" x14ac:dyDescent="0.25">
      <c r="A180" s="43">
        <v>3292</v>
      </c>
      <c r="B180" s="69" t="s">
        <v>189</v>
      </c>
      <c r="C180" s="358">
        <f t="shared" si="164"/>
        <v>0</v>
      </c>
      <c r="D180" s="417"/>
      <c r="E180" s="136"/>
      <c r="F180" s="419">
        <f t="shared" si="167"/>
        <v>0</v>
      </c>
      <c r="G180" s="418"/>
      <c r="H180" s="72"/>
      <c r="I180" s="136">
        <f t="shared" si="168"/>
        <v>0</v>
      </c>
      <c r="J180" s="417"/>
      <c r="K180" s="72"/>
      <c r="L180" s="137">
        <f t="shared" si="169"/>
        <v>0</v>
      </c>
      <c r="M180" s="418"/>
      <c r="N180" s="72"/>
      <c r="O180" s="136">
        <f t="shared" si="170"/>
        <v>0</v>
      </c>
      <c r="P180" s="419"/>
      <c r="Q180" s="311"/>
    </row>
    <row r="181" spans="1:17" ht="72" hidden="1" x14ac:dyDescent="0.25">
      <c r="A181" s="43">
        <v>3293</v>
      </c>
      <c r="B181" s="69" t="s">
        <v>190</v>
      </c>
      <c r="C181" s="358">
        <f t="shared" si="164"/>
        <v>0</v>
      </c>
      <c r="D181" s="417"/>
      <c r="E181" s="136"/>
      <c r="F181" s="419">
        <f t="shared" si="167"/>
        <v>0</v>
      </c>
      <c r="G181" s="418"/>
      <c r="H181" s="72"/>
      <c r="I181" s="136">
        <f t="shared" si="168"/>
        <v>0</v>
      </c>
      <c r="J181" s="417"/>
      <c r="K181" s="72"/>
      <c r="L181" s="137">
        <f t="shared" si="169"/>
        <v>0</v>
      </c>
      <c r="M181" s="418"/>
      <c r="N181" s="72"/>
      <c r="O181" s="136">
        <f t="shared" si="170"/>
        <v>0</v>
      </c>
      <c r="P181" s="419"/>
      <c r="Q181" s="311"/>
    </row>
    <row r="182" spans="1:17" ht="60" hidden="1" x14ac:dyDescent="0.25">
      <c r="A182" s="163">
        <v>3294</v>
      </c>
      <c r="B182" s="69" t="s">
        <v>191</v>
      </c>
      <c r="C182" s="432">
        <f t="shared" si="164"/>
        <v>0</v>
      </c>
      <c r="D182" s="434"/>
      <c r="E182" s="165"/>
      <c r="F182" s="436">
        <f t="shared" si="167"/>
        <v>0</v>
      </c>
      <c r="G182" s="435"/>
      <c r="H182" s="164"/>
      <c r="I182" s="165">
        <f t="shared" si="168"/>
        <v>0</v>
      </c>
      <c r="J182" s="434"/>
      <c r="K182" s="164"/>
      <c r="L182" s="166">
        <f t="shared" si="169"/>
        <v>0</v>
      </c>
      <c r="M182" s="435"/>
      <c r="N182" s="164"/>
      <c r="O182" s="165">
        <f t="shared" si="170"/>
        <v>0</v>
      </c>
      <c r="P182" s="436"/>
      <c r="Q182" s="311"/>
    </row>
    <row r="183" spans="1:17" ht="48" hidden="1" x14ac:dyDescent="0.25">
      <c r="A183" s="84">
        <v>3300</v>
      </c>
      <c r="B183" s="158" t="s">
        <v>192</v>
      </c>
      <c r="C183" s="437">
        <f t="shared" si="164"/>
        <v>0</v>
      </c>
      <c r="D183" s="167">
        <f>SUM(D184:D185)</f>
        <v>0</v>
      </c>
      <c r="E183" s="159">
        <f t="shared" ref="E183" si="171">SUM(E184:E185)</f>
        <v>0</v>
      </c>
      <c r="F183" s="413">
        <f>SUM(F184:F185)</f>
        <v>0</v>
      </c>
      <c r="G183" s="438">
        <f t="shared" ref="G183:O183" si="172">SUM(G184:G185)</f>
        <v>0</v>
      </c>
      <c r="H183" s="168">
        <f t="shared" si="172"/>
        <v>0</v>
      </c>
      <c r="I183" s="159">
        <f t="shared" si="172"/>
        <v>0</v>
      </c>
      <c r="J183" s="167">
        <f t="shared" si="172"/>
        <v>0</v>
      </c>
      <c r="K183" s="168">
        <f t="shared" si="172"/>
        <v>0</v>
      </c>
      <c r="L183" s="128">
        <f t="shared" si="172"/>
        <v>0</v>
      </c>
      <c r="M183" s="438">
        <f t="shared" si="172"/>
        <v>0</v>
      </c>
      <c r="N183" s="168">
        <f t="shared" si="172"/>
        <v>0</v>
      </c>
      <c r="O183" s="159">
        <f t="shared" si="172"/>
        <v>0</v>
      </c>
      <c r="P183" s="413"/>
      <c r="Q183" s="311"/>
    </row>
    <row r="184" spans="1:17" ht="48" hidden="1" x14ac:dyDescent="0.25">
      <c r="A184" s="92">
        <v>3310</v>
      </c>
      <c r="B184" s="93" t="s">
        <v>193</v>
      </c>
      <c r="C184" s="390">
        <f t="shared" si="164"/>
        <v>0</v>
      </c>
      <c r="D184" s="391"/>
      <c r="E184" s="142"/>
      <c r="F184" s="423">
        <f t="shared" ref="F184:F185" si="173">D184+E184</f>
        <v>0</v>
      </c>
      <c r="G184" s="422"/>
      <c r="H184" s="141"/>
      <c r="I184" s="142">
        <f t="shared" ref="I184:I185" si="174">G184+H184</f>
        <v>0</v>
      </c>
      <c r="J184" s="391"/>
      <c r="K184" s="141"/>
      <c r="L184" s="143">
        <f t="shared" ref="L184:L185" si="175">J184+K184</f>
        <v>0</v>
      </c>
      <c r="M184" s="422"/>
      <c r="N184" s="141"/>
      <c r="O184" s="142">
        <f t="shared" ref="O184:O185" si="176">M184+N184</f>
        <v>0</v>
      </c>
      <c r="P184" s="423"/>
      <c r="Q184" s="311"/>
    </row>
    <row r="185" spans="1:17" ht="60" hidden="1" x14ac:dyDescent="0.25">
      <c r="A185" s="37">
        <v>3320</v>
      </c>
      <c r="B185" s="63" t="s">
        <v>194</v>
      </c>
      <c r="C185" s="353">
        <f t="shared" si="164"/>
        <v>0</v>
      </c>
      <c r="D185" s="377"/>
      <c r="E185" s="133"/>
      <c r="F185" s="416">
        <f t="shared" si="173"/>
        <v>0</v>
      </c>
      <c r="G185" s="376"/>
      <c r="H185" s="66"/>
      <c r="I185" s="133">
        <f t="shared" si="174"/>
        <v>0</v>
      </c>
      <c r="J185" s="377"/>
      <c r="K185" s="66"/>
      <c r="L185" s="134">
        <f t="shared" si="175"/>
        <v>0</v>
      </c>
      <c r="M185" s="376"/>
      <c r="N185" s="66"/>
      <c r="O185" s="133">
        <f t="shared" si="176"/>
        <v>0</v>
      </c>
      <c r="P185" s="416"/>
      <c r="Q185" s="311"/>
    </row>
    <row r="186" spans="1:17" hidden="1" x14ac:dyDescent="0.25">
      <c r="A186" s="169">
        <v>4000</v>
      </c>
      <c r="B186" s="123" t="s">
        <v>195</v>
      </c>
      <c r="C186" s="409">
        <f t="shared" si="164"/>
        <v>0</v>
      </c>
      <c r="D186" s="124">
        <f>SUM(D187,D190)</f>
        <v>0</v>
      </c>
      <c r="E186" s="157">
        <f t="shared" ref="E186" si="177">SUM(E187,E190)</f>
        <v>0</v>
      </c>
      <c r="F186" s="411">
        <f>SUM(F187,F190)</f>
        <v>0</v>
      </c>
      <c r="G186" s="410">
        <f t="shared" ref="G186:N186" si="178">SUM(G187,G190)</f>
        <v>0</v>
      </c>
      <c r="H186" s="125">
        <f t="shared" si="178"/>
        <v>0</v>
      </c>
      <c r="I186" s="157">
        <f t="shared" si="178"/>
        <v>0</v>
      </c>
      <c r="J186" s="124">
        <f t="shared" si="178"/>
        <v>0</v>
      </c>
      <c r="K186" s="125">
        <f t="shared" si="178"/>
        <v>0</v>
      </c>
      <c r="L186" s="126">
        <f t="shared" si="178"/>
        <v>0</v>
      </c>
      <c r="M186" s="410">
        <f t="shared" si="178"/>
        <v>0</v>
      </c>
      <c r="N186" s="125">
        <f t="shared" si="178"/>
        <v>0</v>
      </c>
      <c r="O186" s="157">
        <f>SUM(O187,O190)</f>
        <v>0</v>
      </c>
      <c r="P186" s="411"/>
      <c r="Q186" s="311"/>
    </row>
    <row r="187" spans="1:17" ht="24" hidden="1" x14ac:dyDescent="0.25">
      <c r="A187" s="170">
        <v>4200</v>
      </c>
      <c r="B187" s="127" t="s">
        <v>196</v>
      </c>
      <c r="C187" s="347">
        <f t="shared" si="164"/>
        <v>0</v>
      </c>
      <c r="D187" s="56">
        <f>SUM(D188,D189)</f>
        <v>0</v>
      </c>
      <c r="E187" s="144">
        <f t="shared" ref="E187" si="179">SUM(E188,E189)</f>
        <v>0</v>
      </c>
      <c r="F187" s="424">
        <f>SUM(F188,F189)</f>
        <v>0</v>
      </c>
      <c r="G187" s="412">
        <f t="shared" ref="G187:N187" si="180">SUM(G188,G189)</f>
        <v>0</v>
      </c>
      <c r="H187" s="57">
        <f t="shared" si="180"/>
        <v>0</v>
      </c>
      <c r="I187" s="144">
        <f t="shared" si="180"/>
        <v>0</v>
      </c>
      <c r="J187" s="56">
        <f t="shared" si="180"/>
        <v>0</v>
      </c>
      <c r="K187" s="57">
        <f t="shared" si="180"/>
        <v>0</v>
      </c>
      <c r="L187" s="145">
        <f t="shared" si="180"/>
        <v>0</v>
      </c>
      <c r="M187" s="412">
        <f t="shared" si="180"/>
        <v>0</v>
      </c>
      <c r="N187" s="57">
        <f t="shared" si="180"/>
        <v>0</v>
      </c>
      <c r="O187" s="144">
        <f>SUM(O188,O189)</f>
        <v>0</v>
      </c>
      <c r="P187" s="424"/>
      <c r="Q187" s="311"/>
    </row>
    <row r="188" spans="1:17" ht="36" hidden="1" x14ac:dyDescent="0.25">
      <c r="A188" s="309">
        <v>4240</v>
      </c>
      <c r="B188" s="63" t="s">
        <v>197</v>
      </c>
      <c r="C188" s="353">
        <f t="shared" si="164"/>
        <v>0</v>
      </c>
      <c r="D188" s="377"/>
      <c r="E188" s="133"/>
      <c r="F188" s="416">
        <f t="shared" ref="F188:F189" si="181">D188+E188</f>
        <v>0</v>
      </c>
      <c r="G188" s="376"/>
      <c r="H188" s="66"/>
      <c r="I188" s="133">
        <f t="shared" ref="I188:I189" si="182">G188+H188</f>
        <v>0</v>
      </c>
      <c r="J188" s="377"/>
      <c r="K188" s="66"/>
      <c r="L188" s="134">
        <f t="shared" ref="L188:L189" si="183">J188+K188</f>
        <v>0</v>
      </c>
      <c r="M188" s="376"/>
      <c r="N188" s="66"/>
      <c r="O188" s="133">
        <f t="shared" ref="O188:O189" si="184">M188+N188</f>
        <v>0</v>
      </c>
      <c r="P188" s="416"/>
      <c r="Q188" s="311"/>
    </row>
    <row r="189" spans="1:17" ht="24" hidden="1" x14ac:dyDescent="0.25">
      <c r="A189" s="138">
        <v>4250</v>
      </c>
      <c r="B189" s="69" t="s">
        <v>198</v>
      </c>
      <c r="C189" s="358">
        <f t="shared" si="164"/>
        <v>0</v>
      </c>
      <c r="D189" s="417"/>
      <c r="E189" s="136"/>
      <c r="F189" s="419">
        <f t="shared" si="181"/>
        <v>0</v>
      </c>
      <c r="G189" s="418"/>
      <c r="H189" s="72"/>
      <c r="I189" s="136">
        <f t="shared" si="182"/>
        <v>0</v>
      </c>
      <c r="J189" s="417"/>
      <c r="K189" s="72"/>
      <c r="L189" s="137">
        <f t="shared" si="183"/>
        <v>0</v>
      </c>
      <c r="M189" s="418"/>
      <c r="N189" s="72"/>
      <c r="O189" s="136">
        <f t="shared" si="184"/>
        <v>0</v>
      </c>
      <c r="P189" s="419"/>
      <c r="Q189" s="311"/>
    </row>
    <row r="190" spans="1:17" hidden="1" x14ac:dyDescent="0.25">
      <c r="A190" s="55">
        <v>4300</v>
      </c>
      <c r="B190" s="127" t="s">
        <v>199</v>
      </c>
      <c r="C190" s="347">
        <f t="shared" si="164"/>
        <v>0</v>
      </c>
      <c r="D190" s="56">
        <f>SUM(D191)</f>
        <v>0</v>
      </c>
      <c r="E190" s="144">
        <f t="shared" ref="E190" si="185">SUM(E191)</f>
        <v>0</v>
      </c>
      <c r="F190" s="424">
        <f>SUM(F191)</f>
        <v>0</v>
      </c>
      <c r="G190" s="412">
        <f t="shared" ref="G190:N190" si="186">SUM(G191)</f>
        <v>0</v>
      </c>
      <c r="H190" s="57">
        <f t="shared" si="186"/>
        <v>0</v>
      </c>
      <c r="I190" s="144">
        <f t="shared" si="186"/>
        <v>0</v>
      </c>
      <c r="J190" s="56">
        <f t="shared" si="186"/>
        <v>0</v>
      </c>
      <c r="K190" s="57">
        <f t="shared" si="186"/>
        <v>0</v>
      </c>
      <c r="L190" s="145">
        <f t="shared" si="186"/>
        <v>0</v>
      </c>
      <c r="M190" s="412">
        <f t="shared" si="186"/>
        <v>0</v>
      </c>
      <c r="N190" s="57">
        <f t="shared" si="186"/>
        <v>0</v>
      </c>
      <c r="O190" s="144">
        <f>SUM(O191)</f>
        <v>0</v>
      </c>
      <c r="P190" s="424"/>
      <c r="Q190" s="311"/>
    </row>
    <row r="191" spans="1:17" ht="24" hidden="1" x14ac:dyDescent="0.25">
      <c r="A191" s="309">
        <v>4310</v>
      </c>
      <c r="B191" s="63" t="s">
        <v>200</v>
      </c>
      <c r="C191" s="353">
        <f t="shared" si="164"/>
        <v>0</v>
      </c>
      <c r="D191" s="64">
        <f>SUM(D192:D192)</f>
        <v>0</v>
      </c>
      <c r="E191" s="150">
        <f t="shared" ref="E191" si="187">SUM(E192:E192)</f>
        <v>0</v>
      </c>
      <c r="F191" s="427">
        <f>SUM(F192:F192)</f>
        <v>0</v>
      </c>
      <c r="G191" s="426">
        <f t="shared" ref="G191:N191" si="188">SUM(G192:G192)</f>
        <v>0</v>
      </c>
      <c r="H191" s="132">
        <f t="shared" si="188"/>
        <v>0</v>
      </c>
      <c r="I191" s="150">
        <f t="shared" si="188"/>
        <v>0</v>
      </c>
      <c r="J191" s="64">
        <f t="shared" si="188"/>
        <v>0</v>
      </c>
      <c r="K191" s="132">
        <f t="shared" si="188"/>
        <v>0</v>
      </c>
      <c r="L191" s="146">
        <f t="shared" si="188"/>
        <v>0</v>
      </c>
      <c r="M191" s="426">
        <f t="shared" si="188"/>
        <v>0</v>
      </c>
      <c r="N191" s="132">
        <f t="shared" si="188"/>
        <v>0</v>
      </c>
      <c r="O191" s="150">
        <f>SUM(O192:O192)</f>
        <v>0</v>
      </c>
      <c r="P191" s="427"/>
      <c r="Q191" s="311"/>
    </row>
    <row r="192" spans="1:17" ht="36" hidden="1" x14ac:dyDescent="0.25">
      <c r="A192" s="43">
        <v>4311</v>
      </c>
      <c r="B192" s="69" t="s">
        <v>201</v>
      </c>
      <c r="C192" s="358">
        <f t="shared" si="164"/>
        <v>0</v>
      </c>
      <c r="D192" s="417"/>
      <c r="E192" s="136"/>
      <c r="F192" s="419">
        <f>D192+E192</f>
        <v>0</v>
      </c>
      <c r="G192" s="418"/>
      <c r="H192" s="72"/>
      <c r="I192" s="136">
        <f>G192+H192</f>
        <v>0</v>
      </c>
      <c r="J192" s="417"/>
      <c r="K192" s="72"/>
      <c r="L192" s="137">
        <f>J192+K192</f>
        <v>0</v>
      </c>
      <c r="M192" s="418"/>
      <c r="N192" s="72"/>
      <c r="O192" s="136">
        <f>M192+N192</f>
        <v>0</v>
      </c>
      <c r="P192" s="419"/>
      <c r="Q192" s="311"/>
    </row>
    <row r="193" spans="1:17" s="25" customFormat="1" ht="24" x14ac:dyDescent="0.25">
      <c r="A193" s="171"/>
      <c r="B193" s="20" t="s">
        <v>202</v>
      </c>
      <c r="C193" s="405">
        <f t="shared" si="164"/>
        <v>415</v>
      </c>
      <c r="D193" s="120">
        <f>SUM(D194,D229,D268)</f>
        <v>0</v>
      </c>
      <c r="E193" s="407">
        <f t="shared" ref="E193" si="189">SUM(E194,E229,E268)</f>
        <v>415</v>
      </c>
      <c r="F193" s="408">
        <f>SUM(F194,F229,F268)</f>
        <v>415</v>
      </c>
      <c r="G193" s="406">
        <f t="shared" ref="G193:N193" si="190">SUM(G194,G229,G268)</f>
        <v>0</v>
      </c>
      <c r="H193" s="121">
        <f t="shared" si="190"/>
        <v>0</v>
      </c>
      <c r="I193" s="407">
        <f t="shared" si="190"/>
        <v>0</v>
      </c>
      <c r="J193" s="120">
        <f t="shared" si="190"/>
        <v>0</v>
      </c>
      <c r="K193" s="121">
        <f t="shared" si="190"/>
        <v>0</v>
      </c>
      <c r="L193" s="122">
        <f t="shared" si="190"/>
        <v>0</v>
      </c>
      <c r="M193" s="406">
        <f t="shared" si="190"/>
        <v>0</v>
      </c>
      <c r="N193" s="121">
        <f t="shared" si="190"/>
        <v>0</v>
      </c>
      <c r="O193" s="172">
        <f>SUM(O194,O229,O268)</f>
        <v>0</v>
      </c>
      <c r="P193" s="439"/>
      <c r="Q193" s="314"/>
    </row>
    <row r="194" spans="1:17" hidden="1" x14ac:dyDescent="0.25">
      <c r="A194" s="123">
        <v>5000</v>
      </c>
      <c r="B194" s="123" t="s">
        <v>203</v>
      </c>
      <c r="C194" s="409">
        <f t="shared" si="164"/>
        <v>0</v>
      </c>
      <c r="D194" s="124">
        <f>D195+D203</f>
        <v>0</v>
      </c>
      <c r="E194" s="157">
        <f t="shared" ref="E194" si="191">E195+E203</f>
        <v>0</v>
      </c>
      <c r="F194" s="411">
        <f>F195+F203</f>
        <v>0</v>
      </c>
      <c r="G194" s="410">
        <f t="shared" ref="G194:N194" si="192">G195+G203</f>
        <v>0</v>
      </c>
      <c r="H194" s="125">
        <f t="shared" si="192"/>
        <v>0</v>
      </c>
      <c r="I194" s="157">
        <f t="shared" si="192"/>
        <v>0</v>
      </c>
      <c r="J194" s="124">
        <f t="shared" si="192"/>
        <v>0</v>
      </c>
      <c r="K194" s="125">
        <f t="shared" si="192"/>
        <v>0</v>
      </c>
      <c r="L194" s="126">
        <f t="shared" si="192"/>
        <v>0</v>
      </c>
      <c r="M194" s="410">
        <f t="shared" si="192"/>
        <v>0</v>
      </c>
      <c r="N194" s="125">
        <f t="shared" si="192"/>
        <v>0</v>
      </c>
      <c r="O194" s="157">
        <f>O195+O203</f>
        <v>0</v>
      </c>
      <c r="P194" s="411"/>
      <c r="Q194" s="311"/>
    </row>
    <row r="195" spans="1:17" hidden="1" x14ac:dyDescent="0.25">
      <c r="A195" s="55">
        <v>5100</v>
      </c>
      <c r="B195" s="127" t="s">
        <v>204</v>
      </c>
      <c r="C195" s="347">
        <f t="shared" si="164"/>
        <v>0</v>
      </c>
      <c r="D195" s="56">
        <f>D196+D197+D200+D201+D202</f>
        <v>0</v>
      </c>
      <c r="E195" s="144">
        <f t="shared" ref="E195" si="193">E196+E197+E200+E201+E202</f>
        <v>0</v>
      </c>
      <c r="F195" s="424">
        <f>F196+F197+F200+F201+F202</f>
        <v>0</v>
      </c>
      <c r="G195" s="412">
        <f t="shared" ref="G195:N195" si="194">G196+G197+G200+G201+G202</f>
        <v>0</v>
      </c>
      <c r="H195" s="57">
        <f t="shared" si="194"/>
        <v>0</v>
      </c>
      <c r="I195" s="144">
        <f t="shared" si="194"/>
        <v>0</v>
      </c>
      <c r="J195" s="56">
        <f t="shared" si="194"/>
        <v>0</v>
      </c>
      <c r="K195" s="57">
        <f t="shared" si="194"/>
        <v>0</v>
      </c>
      <c r="L195" s="145">
        <f t="shared" si="194"/>
        <v>0</v>
      </c>
      <c r="M195" s="412">
        <f t="shared" si="194"/>
        <v>0</v>
      </c>
      <c r="N195" s="57">
        <f t="shared" si="194"/>
        <v>0</v>
      </c>
      <c r="O195" s="144">
        <f>O196+O197+O200+O201+O202</f>
        <v>0</v>
      </c>
      <c r="P195" s="424"/>
      <c r="Q195" s="311"/>
    </row>
    <row r="196" spans="1:17" hidden="1" x14ac:dyDescent="0.25">
      <c r="A196" s="309">
        <v>5110</v>
      </c>
      <c r="B196" s="63" t="s">
        <v>205</v>
      </c>
      <c r="C196" s="353">
        <f t="shared" si="164"/>
        <v>0</v>
      </c>
      <c r="D196" s="377"/>
      <c r="E196" s="133"/>
      <c r="F196" s="416">
        <f>D196+E196</f>
        <v>0</v>
      </c>
      <c r="G196" s="376"/>
      <c r="H196" s="66"/>
      <c r="I196" s="133">
        <f>G196+H196</f>
        <v>0</v>
      </c>
      <c r="J196" s="377"/>
      <c r="K196" s="66"/>
      <c r="L196" s="134">
        <f>J196+K196</f>
        <v>0</v>
      </c>
      <c r="M196" s="376"/>
      <c r="N196" s="66"/>
      <c r="O196" s="133">
        <f>M196+N196</f>
        <v>0</v>
      </c>
      <c r="P196" s="416"/>
      <c r="Q196" s="311"/>
    </row>
    <row r="197" spans="1:17" ht="24" hidden="1" x14ac:dyDescent="0.25">
      <c r="A197" s="138">
        <v>5120</v>
      </c>
      <c r="B197" s="69" t="s">
        <v>206</v>
      </c>
      <c r="C197" s="358">
        <f t="shared" si="164"/>
        <v>0</v>
      </c>
      <c r="D197" s="70">
        <f>D198+D199</f>
        <v>0</v>
      </c>
      <c r="E197" s="139">
        <f t="shared" ref="E197" si="195">E198+E199</f>
        <v>0</v>
      </c>
      <c r="F197" s="421">
        <f>F198+F199</f>
        <v>0</v>
      </c>
      <c r="G197" s="420">
        <f t="shared" ref="G197:O197" si="196">G198+G199</f>
        <v>0</v>
      </c>
      <c r="H197" s="135">
        <f t="shared" si="196"/>
        <v>0</v>
      </c>
      <c r="I197" s="139">
        <f t="shared" si="196"/>
        <v>0</v>
      </c>
      <c r="J197" s="70">
        <f t="shared" si="196"/>
        <v>0</v>
      </c>
      <c r="K197" s="135">
        <f t="shared" si="196"/>
        <v>0</v>
      </c>
      <c r="L197" s="140">
        <f t="shared" si="196"/>
        <v>0</v>
      </c>
      <c r="M197" s="420">
        <f t="shared" si="196"/>
        <v>0</v>
      </c>
      <c r="N197" s="135">
        <f t="shared" si="196"/>
        <v>0</v>
      </c>
      <c r="O197" s="139">
        <f t="shared" si="196"/>
        <v>0</v>
      </c>
      <c r="P197" s="421"/>
      <c r="Q197" s="311"/>
    </row>
    <row r="198" spans="1:17" hidden="1" x14ac:dyDescent="0.25">
      <c r="A198" s="43">
        <v>5121</v>
      </c>
      <c r="B198" s="69" t="s">
        <v>207</v>
      </c>
      <c r="C198" s="358">
        <f t="shared" si="164"/>
        <v>0</v>
      </c>
      <c r="D198" s="417"/>
      <c r="E198" s="136"/>
      <c r="F198" s="419">
        <f t="shared" ref="F198:F202" si="197">D198+E198</f>
        <v>0</v>
      </c>
      <c r="G198" s="418"/>
      <c r="H198" s="72"/>
      <c r="I198" s="136">
        <f t="shared" ref="I198:I202" si="198">G198+H198</f>
        <v>0</v>
      </c>
      <c r="J198" s="417"/>
      <c r="K198" s="72"/>
      <c r="L198" s="137">
        <f t="shared" ref="L198:L202" si="199">J198+K198</f>
        <v>0</v>
      </c>
      <c r="M198" s="418"/>
      <c r="N198" s="72"/>
      <c r="O198" s="136">
        <f t="shared" ref="O198:O202" si="200">M198+N198</f>
        <v>0</v>
      </c>
      <c r="P198" s="419"/>
      <c r="Q198" s="311"/>
    </row>
    <row r="199" spans="1:17" ht="24" hidden="1" x14ac:dyDescent="0.25">
      <c r="A199" s="43">
        <v>5129</v>
      </c>
      <c r="B199" s="69" t="s">
        <v>208</v>
      </c>
      <c r="C199" s="358">
        <f t="shared" si="164"/>
        <v>0</v>
      </c>
      <c r="D199" s="417"/>
      <c r="E199" s="136"/>
      <c r="F199" s="419">
        <f t="shared" si="197"/>
        <v>0</v>
      </c>
      <c r="G199" s="418"/>
      <c r="H199" s="72"/>
      <c r="I199" s="136">
        <f t="shared" si="198"/>
        <v>0</v>
      </c>
      <c r="J199" s="417"/>
      <c r="K199" s="72"/>
      <c r="L199" s="137">
        <f t="shared" si="199"/>
        <v>0</v>
      </c>
      <c r="M199" s="418"/>
      <c r="N199" s="72"/>
      <c r="O199" s="136">
        <f t="shared" si="200"/>
        <v>0</v>
      </c>
      <c r="P199" s="419"/>
      <c r="Q199" s="311"/>
    </row>
    <row r="200" spans="1:17" hidden="1" x14ac:dyDescent="0.25">
      <c r="A200" s="138">
        <v>5130</v>
      </c>
      <c r="B200" s="69" t="s">
        <v>209</v>
      </c>
      <c r="C200" s="358">
        <f t="shared" si="164"/>
        <v>0</v>
      </c>
      <c r="D200" s="417"/>
      <c r="E200" s="136"/>
      <c r="F200" s="419">
        <f t="shared" si="197"/>
        <v>0</v>
      </c>
      <c r="G200" s="418"/>
      <c r="H200" s="72"/>
      <c r="I200" s="136">
        <f t="shared" si="198"/>
        <v>0</v>
      </c>
      <c r="J200" s="417"/>
      <c r="K200" s="72"/>
      <c r="L200" s="137">
        <f t="shared" si="199"/>
        <v>0</v>
      </c>
      <c r="M200" s="418"/>
      <c r="N200" s="72"/>
      <c r="O200" s="136">
        <f t="shared" si="200"/>
        <v>0</v>
      </c>
      <c r="P200" s="419"/>
      <c r="Q200" s="311"/>
    </row>
    <row r="201" spans="1:17" hidden="1" x14ac:dyDescent="0.25">
      <c r="A201" s="138">
        <v>5140</v>
      </c>
      <c r="B201" s="69" t="s">
        <v>210</v>
      </c>
      <c r="C201" s="358">
        <f t="shared" si="164"/>
        <v>0</v>
      </c>
      <c r="D201" s="417"/>
      <c r="E201" s="136"/>
      <c r="F201" s="419">
        <f t="shared" si="197"/>
        <v>0</v>
      </c>
      <c r="G201" s="418"/>
      <c r="H201" s="72"/>
      <c r="I201" s="136">
        <f t="shared" si="198"/>
        <v>0</v>
      </c>
      <c r="J201" s="417"/>
      <c r="K201" s="72"/>
      <c r="L201" s="137">
        <f t="shared" si="199"/>
        <v>0</v>
      </c>
      <c r="M201" s="418"/>
      <c r="N201" s="72"/>
      <c r="O201" s="136">
        <f t="shared" si="200"/>
        <v>0</v>
      </c>
      <c r="P201" s="419"/>
      <c r="Q201" s="311"/>
    </row>
    <row r="202" spans="1:17" ht="24" hidden="1" x14ac:dyDescent="0.25">
      <c r="A202" s="138">
        <v>5170</v>
      </c>
      <c r="B202" s="69" t="s">
        <v>211</v>
      </c>
      <c r="C202" s="358">
        <f t="shared" si="164"/>
        <v>0</v>
      </c>
      <c r="D202" s="417"/>
      <c r="E202" s="136"/>
      <c r="F202" s="419">
        <f t="shared" si="197"/>
        <v>0</v>
      </c>
      <c r="G202" s="418"/>
      <c r="H202" s="72"/>
      <c r="I202" s="136">
        <f t="shared" si="198"/>
        <v>0</v>
      </c>
      <c r="J202" s="417"/>
      <c r="K202" s="72"/>
      <c r="L202" s="137">
        <f t="shared" si="199"/>
        <v>0</v>
      </c>
      <c r="M202" s="418"/>
      <c r="N202" s="72"/>
      <c r="O202" s="136">
        <f t="shared" si="200"/>
        <v>0</v>
      </c>
      <c r="P202" s="419"/>
      <c r="Q202" s="311"/>
    </row>
    <row r="203" spans="1:17" hidden="1" x14ac:dyDescent="0.25">
      <c r="A203" s="55">
        <v>5200</v>
      </c>
      <c r="B203" s="127" t="s">
        <v>212</v>
      </c>
      <c r="C203" s="347">
        <f t="shared" si="164"/>
        <v>0</v>
      </c>
      <c r="D203" s="56">
        <f>D204+D214+D215+D224+D225+D226+D228</f>
        <v>0</v>
      </c>
      <c r="E203" s="144">
        <f t="shared" ref="E203" si="201">E204+E214+E215+E224+E225+E226+E228</f>
        <v>0</v>
      </c>
      <c r="F203" s="424">
        <f>F204+F214+F215+F224+F225+F226+F228</f>
        <v>0</v>
      </c>
      <c r="G203" s="412">
        <f t="shared" ref="G203:O203" si="202">G204+G214+G215+G224+G225+G226+G228</f>
        <v>0</v>
      </c>
      <c r="H203" s="57">
        <f t="shared" si="202"/>
        <v>0</v>
      </c>
      <c r="I203" s="144">
        <f t="shared" si="202"/>
        <v>0</v>
      </c>
      <c r="J203" s="56">
        <f t="shared" si="202"/>
        <v>0</v>
      </c>
      <c r="K203" s="57">
        <f t="shared" si="202"/>
        <v>0</v>
      </c>
      <c r="L203" s="145">
        <f t="shared" si="202"/>
        <v>0</v>
      </c>
      <c r="M203" s="412">
        <f t="shared" si="202"/>
        <v>0</v>
      </c>
      <c r="N203" s="57">
        <f t="shared" si="202"/>
        <v>0</v>
      </c>
      <c r="O203" s="144">
        <f t="shared" si="202"/>
        <v>0</v>
      </c>
      <c r="P203" s="424"/>
      <c r="Q203" s="311"/>
    </row>
    <row r="204" spans="1:17" hidden="1" x14ac:dyDescent="0.25">
      <c r="A204" s="129">
        <v>5210</v>
      </c>
      <c r="B204" s="93" t="s">
        <v>213</v>
      </c>
      <c r="C204" s="390">
        <f t="shared" si="164"/>
        <v>0</v>
      </c>
      <c r="D204" s="99">
        <f>SUM(D205:D213)</f>
        <v>0</v>
      </c>
      <c r="E204" s="130">
        <f>SUM(E205:E213)</f>
        <v>0</v>
      </c>
      <c r="F204" s="415">
        <f t="shared" ref="F204:N204" si="203">SUM(F205:F213)</f>
        <v>0</v>
      </c>
      <c r="G204" s="414">
        <f t="shared" si="203"/>
        <v>0</v>
      </c>
      <c r="H204" s="100">
        <f t="shared" si="203"/>
        <v>0</v>
      </c>
      <c r="I204" s="130">
        <f t="shared" si="203"/>
        <v>0</v>
      </c>
      <c r="J204" s="99">
        <f t="shared" si="203"/>
        <v>0</v>
      </c>
      <c r="K204" s="100">
        <f t="shared" si="203"/>
        <v>0</v>
      </c>
      <c r="L204" s="131">
        <f t="shared" si="203"/>
        <v>0</v>
      </c>
      <c r="M204" s="414">
        <f t="shared" si="203"/>
        <v>0</v>
      </c>
      <c r="N204" s="100">
        <f t="shared" si="203"/>
        <v>0</v>
      </c>
      <c r="O204" s="130">
        <f>SUM(O205:O213)</f>
        <v>0</v>
      </c>
      <c r="P204" s="415"/>
      <c r="Q204" s="311"/>
    </row>
    <row r="205" spans="1:17" hidden="1" x14ac:dyDescent="0.25">
      <c r="A205" s="37">
        <v>5211</v>
      </c>
      <c r="B205" s="63" t="s">
        <v>214</v>
      </c>
      <c r="C205" s="353">
        <f t="shared" si="164"/>
        <v>0</v>
      </c>
      <c r="D205" s="377"/>
      <c r="E205" s="133"/>
      <c r="F205" s="416">
        <f t="shared" ref="F205:F214" si="204">D205+E205</f>
        <v>0</v>
      </c>
      <c r="G205" s="376"/>
      <c r="H205" s="66"/>
      <c r="I205" s="133">
        <f t="shared" ref="I205:I214" si="205">G205+H205</f>
        <v>0</v>
      </c>
      <c r="J205" s="377"/>
      <c r="K205" s="66"/>
      <c r="L205" s="134">
        <f t="shared" ref="L205:L214" si="206">J205+K205</f>
        <v>0</v>
      </c>
      <c r="M205" s="376"/>
      <c r="N205" s="66"/>
      <c r="O205" s="133">
        <f t="shared" ref="O205:O214" si="207">M205+N205</f>
        <v>0</v>
      </c>
      <c r="P205" s="416"/>
      <c r="Q205" s="311"/>
    </row>
    <row r="206" spans="1:17" hidden="1" x14ac:dyDescent="0.25">
      <c r="A206" s="43">
        <v>5212</v>
      </c>
      <c r="B206" s="69" t="s">
        <v>215</v>
      </c>
      <c r="C206" s="358">
        <f t="shared" si="164"/>
        <v>0</v>
      </c>
      <c r="D206" s="417"/>
      <c r="E206" s="136"/>
      <c r="F206" s="419">
        <f t="shared" si="204"/>
        <v>0</v>
      </c>
      <c r="G206" s="418"/>
      <c r="H206" s="72"/>
      <c r="I206" s="136">
        <f t="shared" si="205"/>
        <v>0</v>
      </c>
      <c r="J206" s="417"/>
      <c r="K206" s="72"/>
      <c r="L206" s="137">
        <f t="shared" si="206"/>
        <v>0</v>
      </c>
      <c r="M206" s="418"/>
      <c r="N206" s="72"/>
      <c r="O206" s="136">
        <f t="shared" si="207"/>
        <v>0</v>
      </c>
      <c r="P206" s="419"/>
      <c r="Q206" s="311"/>
    </row>
    <row r="207" spans="1:17" hidden="1" x14ac:dyDescent="0.25">
      <c r="A207" s="43">
        <v>5213</v>
      </c>
      <c r="B207" s="69" t="s">
        <v>216</v>
      </c>
      <c r="C207" s="358">
        <f t="shared" si="164"/>
        <v>0</v>
      </c>
      <c r="D207" s="417"/>
      <c r="E207" s="136"/>
      <c r="F207" s="419">
        <f t="shared" si="204"/>
        <v>0</v>
      </c>
      <c r="G207" s="418"/>
      <c r="H207" s="72"/>
      <c r="I207" s="136">
        <f t="shared" si="205"/>
        <v>0</v>
      </c>
      <c r="J207" s="417"/>
      <c r="K207" s="72"/>
      <c r="L207" s="137">
        <f t="shared" si="206"/>
        <v>0</v>
      </c>
      <c r="M207" s="418"/>
      <c r="N207" s="72"/>
      <c r="O207" s="136">
        <f t="shared" si="207"/>
        <v>0</v>
      </c>
      <c r="P207" s="419"/>
      <c r="Q207" s="311"/>
    </row>
    <row r="208" spans="1:17" hidden="1" x14ac:dyDescent="0.25">
      <c r="A208" s="43">
        <v>5214</v>
      </c>
      <c r="B208" s="69" t="s">
        <v>217</v>
      </c>
      <c r="C208" s="358">
        <f t="shared" si="164"/>
        <v>0</v>
      </c>
      <c r="D208" s="417"/>
      <c r="E208" s="136"/>
      <c r="F208" s="419">
        <f t="shared" si="204"/>
        <v>0</v>
      </c>
      <c r="G208" s="418"/>
      <c r="H208" s="72"/>
      <c r="I208" s="136">
        <f t="shared" si="205"/>
        <v>0</v>
      </c>
      <c r="J208" s="417"/>
      <c r="K208" s="72"/>
      <c r="L208" s="137">
        <f t="shared" si="206"/>
        <v>0</v>
      </c>
      <c r="M208" s="418"/>
      <c r="N208" s="72"/>
      <c r="O208" s="136">
        <f t="shared" si="207"/>
        <v>0</v>
      </c>
      <c r="P208" s="419"/>
      <c r="Q208" s="311"/>
    </row>
    <row r="209" spans="1:17" hidden="1" x14ac:dyDescent="0.25">
      <c r="A209" s="43">
        <v>5215</v>
      </c>
      <c r="B209" s="69" t="s">
        <v>218</v>
      </c>
      <c r="C209" s="358">
        <f t="shared" si="164"/>
        <v>0</v>
      </c>
      <c r="D209" s="417"/>
      <c r="E209" s="136"/>
      <c r="F209" s="419">
        <f t="shared" si="204"/>
        <v>0</v>
      </c>
      <c r="G209" s="418"/>
      <c r="H209" s="72"/>
      <c r="I209" s="136">
        <f t="shared" si="205"/>
        <v>0</v>
      </c>
      <c r="J209" s="417"/>
      <c r="K209" s="72"/>
      <c r="L209" s="137">
        <f t="shared" si="206"/>
        <v>0</v>
      </c>
      <c r="M209" s="418"/>
      <c r="N209" s="72"/>
      <c r="O209" s="136">
        <f t="shared" si="207"/>
        <v>0</v>
      </c>
      <c r="P209" s="419"/>
      <c r="Q209" s="311"/>
    </row>
    <row r="210" spans="1:17" ht="24" hidden="1" x14ac:dyDescent="0.25">
      <c r="A210" s="43">
        <v>5216</v>
      </c>
      <c r="B210" s="69" t="s">
        <v>219</v>
      </c>
      <c r="C210" s="358">
        <f t="shared" si="164"/>
        <v>0</v>
      </c>
      <c r="D210" s="417"/>
      <c r="E210" s="136"/>
      <c r="F210" s="419">
        <f t="shared" si="204"/>
        <v>0</v>
      </c>
      <c r="G210" s="418"/>
      <c r="H210" s="72"/>
      <c r="I210" s="136">
        <f t="shared" si="205"/>
        <v>0</v>
      </c>
      <c r="J210" s="417"/>
      <c r="K210" s="72"/>
      <c r="L210" s="137">
        <f t="shared" si="206"/>
        <v>0</v>
      </c>
      <c r="M210" s="418"/>
      <c r="N210" s="72"/>
      <c r="O210" s="136">
        <f t="shared" si="207"/>
        <v>0</v>
      </c>
      <c r="P210" s="419"/>
      <c r="Q210" s="311"/>
    </row>
    <row r="211" spans="1:17" hidden="1" x14ac:dyDescent="0.25">
      <c r="A211" s="43">
        <v>5217</v>
      </c>
      <c r="B211" s="69" t="s">
        <v>220</v>
      </c>
      <c r="C211" s="358">
        <f t="shared" si="164"/>
        <v>0</v>
      </c>
      <c r="D211" s="417"/>
      <c r="E211" s="136"/>
      <c r="F211" s="419">
        <f t="shared" si="204"/>
        <v>0</v>
      </c>
      <c r="G211" s="418"/>
      <c r="H211" s="72"/>
      <c r="I211" s="136">
        <f t="shared" si="205"/>
        <v>0</v>
      </c>
      <c r="J211" s="417"/>
      <c r="K211" s="72"/>
      <c r="L211" s="137">
        <f t="shared" si="206"/>
        <v>0</v>
      </c>
      <c r="M211" s="418"/>
      <c r="N211" s="72"/>
      <c r="O211" s="136">
        <f t="shared" si="207"/>
        <v>0</v>
      </c>
      <c r="P211" s="419"/>
      <c r="Q211" s="311"/>
    </row>
    <row r="212" spans="1:17" hidden="1" x14ac:dyDescent="0.25">
      <c r="A212" s="43">
        <v>5218</v>
      </c>
      <c r="B212" s="69" t="s">
        <v>221</v>
      </c>
      <c r="C212" s="358">
        <f t="shared" si="164"/>
        <v>0</v>
      </c>
      <c r="D212" s="417"/>
      <c r="E212" s="136"/>
      <c r="F212" s="419">
        <f t="shared" si="204"/>
        <v>0</v>
      </c>
      <c r="G212" s="418"/>
      <c r="H212" s="72"/>
      <c r="I212" s="136">
        <f t="shared" si="205"/>
        <v>0</v>
      </c>
      <c r="J212" s="417"/>
      <c r="K212" s="72"/>
      <c r="L212" s="137">
        <f t="shared" si="206"/>
        <v>0</v>
      </c>
      <c r="M212" s="418"/>
      <c r="N212" s="72"/>
      <c r="O212" s="136">
        <f t="shared" si="207"/>
        <v>0</v>
      </c>
      <c r="P212" s="419"/>
      <c r="Q212" s="311"/>
    </row>
    <row r="213" spans="1:17" hidden="1" x14ac:dyDescent="0.25">
      <c r="A213" s="43">
        <v>5219</v>
      </c>
      <c r="B213" s="69" t="s">
        <v>222</v>
      </c>
      <c r="C213" s="358">
        <f t="shared" si="164"/>
        <v>0</v>
      </c>
      <c r="D213" s="417"/>
      <c r="E213" s="136"/>
      <c r="F213" s="419">
        <f t="shared" si="204"/>
        <v>0</v>
      </c>
      <c r="G213" s="418"/>
      <c r="H213" s="72"/>
      <c r="I213" s="136">
        <f t="shared" si="205"/>
        <v>0</v>
      </c>
      <c r="J213" s="417"/>
      <c r="K213" s="72"/>
      <c r="L213" s="137">
        <f t="shared" si="206"/>
        <v>0</v>
      </c>
      <c r="M213" s="418"/>
      <c r="N213" s="72"/>
      <c r="O213" s="136">
        <f t="shared" si="207"/>
        <v>0</v>
      </c>
      <c r="P213" s="419"/>
      <c r="Q213" s="311"/>
    </row>
    <row r="214" spans="1:17" ht="13.5" hidden="1" customHeight="1" x14ac:dyDescent="0.25">
      <c r="A214" s="138">
        <v>5220</v>
      </c>
      <c r="B214" s="69" t="s">
        <v>223</v>
      </c>
      <c r="C214" s="358">
        <f t="shared" si="164"/>
        <v>0</v>
      </c>
      <c r="D214" s="417"/>
      <c r="E214" s="136"/>
      <c r="F214" s="419">
        <f t="shared" si="204"/>
        <v>0</v>
      </c>
      <c r="G214" s="418"/>
      <c r="H214" s="72"/>
      <c r="I214" s="136">
        <f t="shared" si="205"/>
        <v>0</v>
      </c>
      <c r="J214" s="417"/>
      <c r="K214" s="72"/>
      <c r="L214" s="137">
        <f t="shared" si="206"/>
        <v>0</v>
      </c>
      <c r="M214" s="418"/>
      <c r="N214" s="72"/>
      <c r="O214" s="136">
        <f t="shared" si="207"/>
        <v>0</v>
      </c>
      <c r="P214" s="419"/>
      <c r="Q214" s="311"/>
    </row>
    <row r="215" spans="1:17" hidden="1" x14ac:dyDescent="0.25">
      <c r="A215" s="138">
        <v>5230</v>
      </c>
      <c r="B215" s="69" t="s">
        <v>224</v>
      </c>
      <c r="C215" s="358">
        <f t="shared" si="164"/>
        <v>0</v>
      </c>
      <c r="D215" s="70">
        <f>SUM(D216:D223)</f>
        <v>0</v>
      </c>
      <c r="E215" s="139">
        <f t="shared" ref="E215" si="208">SUM(E216:E223)</f>
        <v>0</v>
      </c>
      <c r="F215" s="421">
        <f>SUM(F216:F223)</f>
        <v>0</v>
      </c>
      <c r="G215" s="420">
        <f t="shared" ref="G215:N215" si="209">SUM(G216:G223)</f>
        <v>0</v>
      </c>
      <c r="H215" s="135">
        <f t="shared" si="209"/>
        <v>0</v>
      </c>
      <c r="I215" s="139">
        <f t="shared" si="209"/>
        <v>0</v>
      </c>
      <c r="J215" s="70">
        <f t="shared" si="209"/>
        <v>0</v>
      </c>
      <c r="K215" s="135">
        <f t="shared" si="209"/>
        <v>0</v>
      </c>
      <c r="L215" s="140">
        <f t="shared" si="209"/>
        <v>0</v>
      </c>
      <c r="M215" s="420">
        <f t="shared" si="209"/>
        <v>0</v>
      </c>
      <c r="N215" s="135">
        <f t="shared" si="209"/>
        <v>0</v>
      </c>
      <c r="O215" s="139">
        <f>SUM(O216:O223)</f>
        <v>0</v>
      </c>
      <c r="P215" s="421"/>
      <c r="Q215" s="311"/>
    </row>
    <row r="216" spans="1:17" hidden="1" x14ac:dyDescent="0.25">
      <c r="A216" s="43">
        <v>5231</v>
      </c>
      <c r="B216" s="69" t="s">
        <v>225</v>
      </c>
      <c r="C216" s="358">
        <f t="shared" si="164"/>
        <v>0</v>
      </c>
      <c r="D216" s="417"/>
      <c r="E216" s="136"/>
      <c r="F216" s="419">
        <f t="shared" ref="F216:F225" si="210">D216+E216</f>
        <v>0</v>
      </c>
      <c r="G216" s="418"/>
      <c r="H216" s="72"/>
      <c r="I216" s="136">
        <f t="shared" ref="I216:I225" si="211">G216+H216</f>
        <v>0</v>
      </c>
      <c r="J216" s="417"/>
      <c r="K216" s="72"/>
      <c r="L216" s="137">
        <f t="shared" ref="L216:L225" si="212">J216+K216</f>
        <v>0</v>
      </c>
      <c r="M216" s="418"/>
      <c r="N216" s="72"/>
      <c r="O216" s="136">
        <f t="shared" ref="O216:O225" si="213">M216+N216</f>
        <v>0</v>
      </c>
      <c r="P216" s="419"/>
      <c r="Q216" s="311"/>
    </row>
    <row r="217" spans="1:17" hidden="1" x14ac:dyDescent="0.25">
      <c r="A217" s="43">
        <v>5232</v>
      </c>
      <c r="B217" s="69" t="s">
        <v>226</v>
      </c>
      <c r="C217" s="358">
        <f t="shared" si="164"/>
        <v>0</v>
      </c>
      <c r="D217" s="417"/>
      <c r="E217" s="136"/>
      <c r="F217" s="419">
        <f t="shared" si="210"/>
        <v>0</v>
      </c>
      <c r="G217" s="418"/>
      <c r="H217" s="72"/>
      <c r="I217" s="136">
        <f t="shared" si="211"/>
        <v>0</v>
      </c>
      <c r="J217" s="417"/>
      <c r="K217" s="72"/>
      <c r="L217" s="137">
        <f t="shared" si="212"/>
        <v>0</v>
      </c>
      <c r="M217" s="418"/>
      <c r="N217" s="72"/>
      <c r="O217" s="136">
        <f t="shared" si="213"/>
        <v>0</v>
      </c>
      <c r="P217" s="419"/>
      <c r="Q217" s="311"/>
    </row>
    <row r="218" spans="1:17" hidden="1" x14ac:dyDescent="0.25">
      <c r="A218" s="43">
        <v>5233</v>
      </c>
      <c r="B218" s="69" t="s">
        <v>227</v>
      </c>
      <c r="C218" s="358">
        <f t="shared" si="164"/>
        <v>0</v>
      </c>
      <c r="D218" s="417"/>
      <c r="E218" s="136"/>
      <c r="F218" s="419">
        <f t="shared" si="210"/>
        <v>0</v>
      </c>
      <c r="G218" s="418"/>
      <c r="H218" s="72"/>
      <c r="I218" s="136">
        <f t="shared" si="211"/>
        <v>0</v>
      </c>
      <c r="J218" s="417"/>
      <c r="K218" s="72"/>
      <c r="L218" s="137">
        <f t="shared" si="212"/>
        <v>0</v>
      </c>
      <c r="M218" s="418"/>
      <c r="N218" s="72"/>
      <c r="O218" s="136">
        <f t="shared" si="213"/>
        <v>0</v>
      </c>
      <c r="P218" s="419"/>
      <c r="Q218" s="311"/>
    </row>
    <row r="219" spans="1:17" ht="24" hidden="1" x14ac:dyDescent="0.25">
      <c r="A219" s="43">
        <v>5234</v>
      </c>
      <c r="B219" s="69" t="s">
        <v>228</v>
      </c>
      <c r="C219" s="358">
        <f t="shared" si="164"/>
        <v>0</v>
      </c>
      <c r="D219" s="417"/>
      <c r="E219" s="136"/>
      <c r="F219" s="419">
        <f t="shared" si="210"/>
        <v>0</v>
      </c>
      <c r="G219" s="418"/>
      <c r="H219" s="72"/>
      <c r="I219" s="136">
        <f t="shared" si="211"/>
        <v>0</v>
      </c>
      <c r="J219" s="417"/>
      <c r="K219" s="72"/>
      <c r="L219" s="137">
        <f t="shared" si="212"/>
        <v>0</v>
      </c>
      <c r="M219" s="418"/>
      <c r="N219" s="72"/>
      <c r="O219" s="136">
        <f t="shared" si="213"/>
        <v>0</v>
      </c>
      <c r="P219" s="419"/>
      <c r="Q219" s="311"/>
    </row>
    <row r="220" spans="1:17" ht="14.25" hidden="1" customHeight="1" x14ac:dyDescent="0.25">
      <c r="A220" s="43">
        <v>5236</v>
      </c>
      <c r="B220" s="69" t="s">
        <v>229</v>
      </c>
      <c r="C220" s="358">
        <f t="shared" si="164"/>
        <v>0</v>
      </c>
      <c r="D220" s="417"/>
      <c r="E220" s="136"/>
      <c r="F220" s="419">
        <f t="shared" si="210"/>
        <v>0</v>
      </c>
      <c r="G220" s="418"/>
      <c r="H220" s="72"/>
      <c r="I220" s="136">
        <f t="shared" si="211"/>
        <v>0</v>
      </c>
      <c r="J220" s="417"/>
      <c r="K220" s="72"/>
      <c r="L220" s="137">
        <f t="shared" si="212"/>
        <v>0</v>
      </c>
      <c r="M220" s="418"/>
      <c r="N220" s="72"/>
      <c r="O220" s="136">
        <f t="shared" si="213"/>
        <v>0</v>
      </c>
      <c r="P220" s="419"/>
      <c r="Q220" s="311"/>
    </row>
    <row r="221" spans="1:17" ht="14.25" hidden="1" customHeight="1" x14ac:dyDescent="0.25">
      <c r="A221" s="43">
        <v>5237</v>
      </c>
      <c r="B221" s="69" t="s">
        <v>230</v>
      </c>
      <c r="C221" s="358">
        <f t="shared" si="164"/>
        <v>0</v>
      </c>
      <c r="D221" s="417"/>
      <c r="E221" s="136"/>
      <c r="F221" s="419">
        <f t="shared" si="210"/>
        <v>0</v>
      </c>
      <c r="G221" s="418"/>
      <c r="H221" s="72"/>
      <c r="I221" s="136">
        <f t="shared" si="211"/>
        <v>0</v>
      </c>
      <c r="J221" s="417"/>
      <c r="K221" s="72"/>
      <c r="L221" s="137">
        <f t="shared" si="212"/>
        <v>0</v>
      </c>
      <c r="M221" s="418"/>
      <c r="N221" s="72"/>
      <c r="O221" s="136">
        <f t="shared" si="213"/>
        <v>0</v>
      </c>
      <c r="P221" s="419"/>
      <c r="Q221" s="311"/>
    </row>
    <row r="222" spans="1:17" ht="24" hidden="1" x14ac:dyDescent="0.25">
      <c r="A222" s="43">
        <v>5238</v>
      </c>
      <c r="B222" s="69" t="s">
        <v>231</v>
      </c>
      <c r="C222" s="358">
        <f t="shared" si="164"/>
        <v>0</v>
      </c>
      <c r="D222" s="417"/>
      <c r="E222" s="136"/>
      <c r="F222" s="419">
        <f t="shared" si="210"/>
        <v>0</v>
      </c>
      <c r="G222" s="418"/>
      <c r="H222" s="72"/>
      <c r="I222" s="136">
        <f t="shared" si="211"/>
        <v>0</v>
      </c>
      <c r="J222" s="417"/>
      <c r="K222" s="72"/>
      <c r="L222" s="137">
        <f t="shared" si="212"/>
        <v>0</v>
      </c>
      <c r="M222" s="418"/>
      <c r="N222" s="72"/>
      <c r="O222" s="136">
        <f t="shared" si="213"/>
        <v>0</v>
      </c>
      <c r="P222" s="419"/>
      <c r="Q222" s="311"/>
    </row>
    <row r="223" spans="1:17" ht="24" hidden="1" x14ac:dyDescent="0.25">
      <c r="A223" s="43">
        <v>5239</v>
      </c>
      <c r="B223" s="69" t="s">
        <v>232</v>
      </c>
      <c r="C223" s="358">
        <f t="shared" si="164"/>
        <v>0</v>
      </c>
      <c r="D223" s="417"/>
      <c r="E223" s="136"/>
      <c r="F223" s="419">
        <f t="shared" si="210"/>
        <v>0</v>
      </c>
      <c r="G223" s="418"/>
      <c r="H223" s="72"/>
      <c r="I223" s="136">
        <f t="shared" si="211"/>
        <v>0</v>
      </c>
      <c r="J223" s="417"/>
      <c r="K223" s="72"/>
      <c r="L223" s="137">
        <f t="shared" si="212"/>
        <v>0</v>
      </c>
      <c r="M223" s="418"/>
      <c r="N223" s="72"/>
      <c r="O223" s="136">
        <f t="shared" si="213"/>
        <v>0</v>
      </c>
      <c r="P223" s="419"/>
      <c r="Q223" s="311"/>
    </row>
    <row r="224" spans="1:17" ht="24" hidden="1" x14ac:dyDescent="0.25">
      <c r="A224" s="138">
        <v>5240</v>
      </c>
      <c r="B224" s="69" t="s">
        <v>233</v>
      </c>
      <c r="C224" s="358">
        <f t="shared" si="164"/>
        <v>0</v>
      </c>
      <c r="D224" s="417"/>
      <c r="E224" s="136"/>
      <c r="F224" s="419">
        <f t="shared" si="210"/>
        <v>0</v>
      </c>
      <c r="G224" s="418"/>
      <c r="H224" s="72"/>
      <c r="I224" s="136">
        <f t="shared" si="211"/>
        <v>0</v>
      </c>
      <c r="J224" s="417"/>
      <c r="K224" s="72"/>
      <c r="L224" s="137">
        <f t="shared" si="212"/>
        <v>0</v>
      </c>
      <c r="M224" s="418"/>
      <c r="N224" s="72"/>
      <c r="O224" s="136">
        <f t="shared" si="213"/>
        <v>0</v>
      </c>
      <c r="P224" s="419"/>
      <c r="Q224" s="311"/>
    </row>
    <row r="225" spans="1:17" hidden="1" x14ac:dyDescent="0.25">
      <c r="A225" s="138">
        <v>5250</v>
      </c>
      <c r="B225" s="69" t="s">
        <v>234</v>
      </c>
      <c r="C225" s="358">
        <f t="shared" si="164"/>
        <v>0</v>
      </c>
      <c r="D225" s="417"/>
      <c r="E225" s="136"/>
      <c r="F225" s="419">
        <f t="shared" si="210"/>
        <v>0</v>
      </c>
      <c r="G225" s="418"/>
      <c r="H225" s="72"/>
      <c r="I225" s="136">
        <f t="shared" si="211"/>
        <v>0</v>
      </c>
      <c r="J225" s="417"/>
      <c r="K225" s="72"/>
      <c r="L225" s="137">
        <f t="shared" si="212"/>
        <v>0</v>
      </c>
      <c r="M225" s="418"/>
      <c r="N225" s="72"/>
      <c r="O225" s="136">
        <f t="shared" si="213"/>
        <v>0</v>
      </c>
      <c r="P225" s="419"/>
      <c r="Q225" s="311"/>
    </row>
    <row r="226" spans="1:17" hidden="1" x14ac:dyDescent="0.25">
      <c r="A226" s="138">
        <v>5260</v>
      </c>
      <c r="B226" s="69" t="s">
        <v>235</v>
      </c>
      <c r="C226" s="358">
        <f t="shared" si="164"/>
        <v>0</v>
      </c>
      <c r="D226" s="70">
        <f>SUM(D227)</f>
        <v>0</v>
      </c>
      <c r="E226" s="139">
        <f t="shared" ref="E226" si="214">SUM(E227)</f>
        <v>0</v>
      </c>
      <c r="F226" s="421">
        <f>SUM(F227)</f>
        <v>0</v>
      </c>
      <c r="G226" s="420">
        <f t="shared" ref="G226:N226" si="215">SUM(G227)</f>
        <v>0</v>
      </c>
      <c r="H226" s="135">
        <f t="shared" si="215"/>
        <v>0</v>
      </c>
      <c r="I226" s="139">
        <f t="shared" si="215"/>
        <v>0</v>
      </c>
      <c r="J226" s="70">
        <f t="shared" si="215"/>
        <v>0</v>
      </c>
      <c r="K226" s="135">
        <f t="shared" si="215"/>
        <v>0</v>
      </c>
      <c r="L226" s="140">
        <f t="shared" si="215"/>
        <v>0</v>
      </c>
      <c r="M226" s="420">
        <f t="shared" si="215"/>
        <v>0</v>
      </c>
      <c r="N226" s="135">
        <f t="shared" si="215"/>
        <v>0</v>
      </c>
      <c r="O226" s="139">
        <f>SUM(O227)</f>
        <v>0</v>
      </c>
      <c r="P226" s="421"/>
      <c r="Q226" s="311"/>
    </row>
    <row r="227" spans="1:17" ht="24" hidden="1" x14ac:dyDescent="0.25">
      <c r="A227" s="43">
        <v>5269</v>
      </c>
      <c r="B227" s="69" t="s">
        <v>236</v>
      </c>
      <c r="C227" s="358">
        <f t="shared" si="164"/>
        <v>0</v>
      </c>
      <c r="D227" s="417"/>
      <c r="E227" s="136"/>
      <c r="F227" s="419">
        <f t="shared" ref="F227:F228" si="216">D227+E227</f>
        <v>0</v>
      </c>
      <c r="G227" s="418"/>
      <c r="H227" s="72"/>
      <c r="I227" s="136">
        <f t="shared" ref="I227:I228" si="217">G227+H227</f>
        <v>0</v>
      </c>
      <c r="J227" s="417"/>
      <c r="K227" s="72"/>
      <c r="L227" s="137">
        <f t="shared" ref="L227:L228" si="218">J227+K227</f>
        <v>0</v>
      </c>
      <c r="M227" s="418"/>
      <c r="N227" s="72"/>
      <c r="O227" s="136">
        <f t="shared" ref="O227:O228" si="219">M227+N227</f>
        <v>0</v>
      </c>
      <c r="P227" s="419"/>
      <c r="Q227" s="311"/>
    </row>
    <row r="228" spans="1:17" ht="24" hidden="1" x14ac:dyDescent="0.25">
      <c r="A228" s="129">
        <v>5270</v>
      </c>
      <c r="B228" s="93" t="s">
        <v>237</v>
      </c>
      <c r="C228" s="390">
        <f t="shared" si="164"/>
        <v>0</v>
      </c>
      <c r="D228" s="391"/>
      <c r="E228" s="142"/>
      <c r="F228" s="423">
        <f t="shared" si="216"/>
        <v>0</v>
      </c>
      <c r="G228" s="422"/>
      <c r="H228" s="141"/>
      <c r="I228" s="142">
        <f t="shared" si="217"/>
        <v>0</v>
      </c>
      <c r="J228" s="391"/>
      <c r="K228" s="141"/>
      <c r="L228" s="143">
        <f t="shared" si="218"/>
        <v>0</v>
      </c>
      <c r="M228" s="422"/>
      <c r="N228" s="141"/>
      <c r="O228" s="142">
        <f t="shared" si="219"/>
        <v>0</v>
      </c>
      <c r="P228" s="423"/>
      <c r="Q228" s="311"/>
    </row>
    <row r="229" spans="1:17" x14ac:dyDescent="0.25">
      <c r="A229" s="123">
        <v>6000</v>
      </c>
      <c r="B229" s="123" t="s">
        <v>238</v>
      </c>
      <c r="C229" s="409">
        <f t="shared" si="164"/>
        <v>415</v>
      </c>
      <c r="D229" s="124">
        <f>D230+D250+D258</f>
        <v>0</v>
      </c>
      <c r="E229" s="157">
        <f t="shared" ref="E229" si="220">E230+E250+E258</f>
        <v>415</v>
      </c>
      <c r="F229" s="411">
        <f>F230+F250+F258</f>
        <v>415</v>
      </c>
      <c r="G229" s="410">
        <f t="shared" ref="G229:N229" si="221">G230+G250+G258</f>
        <v>0</v>
      </c>
      <c r="H229" s="125">
        <f t="shared" si="221"/>
        <v>0</v>
      </c>
      <c r="I229" s="157">
        <f t="shared" si="221"/>
        <v>0</v>
      </c>
      <c r="J229" s="124">
        <f t="shared" si="221"/>
        <v>0</v>
      </c>
      <c r="K229" s="125">
        <f t="shared" si="221"/>
        <v>0</v>
      </c>
      <c r="L229" s="126">
        <f t="shared" si="221"/>
        <v>0</v>
      </c>
      <c r="M229" s="410">
        <f t="shared" si="221"/>
        <v>0</v>
      </c>
      <c r="N229" s="125">
        <f t="shared" si="221"/>
        <v>0</v>
      </c>
      <c r="O229" s="157">
        <f>O230+O250+O258</f>
        <v>0</v>
      </c>
      <c r="P229" s="411"/>
      <c r="Q229" s="311"/>
    </row>
    <row r="230" spans="1:17" ht="14.25" customHeight="1" x14ac:dyDescent="0.25">
      <c r="A230" s="84">
        <v>6200</v>
      </c>
      <c r="B230" s="158" t="s">
        <v>239</v>
      </c>
      <c r="C230" s="437">
        <f t="shared" si="164"/>
        <v>415</v>
      </c>
      <c r="D230" s="167">
        <f>SUM(D231,D232,D234,D237,D243,D244,D245)</f>
        <v>0</v>
      </c>
      <c r="E230" s="159">
        <f t="shared" ref="E230" si="222">SUM(E231,E232,E234,E237,E243,E244,E245)</f>
        <v>415</v>
      </c>
      <c r="F230" s="413">
        <f>SUM(F231,F232,F234,F237,F243,F244,F245)</f>
        <v>415</v>
      </c>
      <c r="G230" s="438">
        <f t="shared" ref="G230:N230" si="223">SUM(G231,G232,G234,G237,G243,G244,G245)</f>
        <v>0</v>
      </c>
      <c r="H230" s="168">
        <f t="shared" si="223"/>
        <v>0</v>
      </c>
      <c r="I230" s="159">
        <f t="shared" si="223"/>
        <v>0</v>
      </c>
      <c r="J230" s="167">
        <f t="shared" si="223"/>
        <v>0</v>
      </c>
      <c r="K230" s="168">
        <f t="shared" si="223"/>
        <v>0</v>
      </c>
      <c r="L230" s="128">
        <f t="shared" si="223"/>
        <v>0</v>
      </c>
      <c r="M230" s="438">
        <f t="shared" si="223"/>
        <v>0</v>
      </c>
      <c r="N230" s="168">
        <f t="shared" si="223"/>
        <v>0</v>
      </c>
      <c r="O230" s="159">
        <f>SUM(O231,O232,O234,O237,O243,O244,O245)</f>
        <v>0</v>
      </c>
      <c r="P230" s="413"/>
      <c r="Q230" s="311"/>
    </row>
    <row r="231" spans="1:17" ht="24" hidden="1" x14ac:dyDescent="0.25">
      <c r="A231" s="309">
        <v>6220</v>
      </c>
      <c r="B231" s="63" t="s">
        <v>240</v>
      </c>
      <c r="C231" s="353">
        <f t="shared" si="164"/>
        <v>0</v>
      </c>
      <c r="D231" s="377"/>
      <c r="E231" s="133"/>
      <c r="F231" s="416">
        <f>D231+E231</f>
        <v>0</v>
      </c>
      <c r="G231" s="376"/>
      <c r="H231" s="66"/>
      <c r="I231" s="133">
        <f>G231+H231</f>
        <v>0</v>
      </c>
      <c r="J231" s="377"/>
      <c r="K231" s="66"/>
      <c r="L231" s="134">
        <f>J231+K231</f>
        <v>0</v>
      </c>
      <c r="M231" s="376"/>
      <c r="N231" s="66"/>
      <c r="O231" s="133">
        <f>M231+N231</f>
        <v>0</v>
      </c>
      <c r="P231" s="416"/>
      <c r="Q231" s="311"/>
    </row>
    <row r="232" spans="1:17" hidden="1" x14ac:dyDescent="0.25">
      <c r="A232" s="138">
        <v>6230</v>
      </c>
      <c r="B232" s="69" t="s">
        <v>241</v>
      </c>
      <c r="C232" s="358">
        <f t="shared" si="164"/>
        <v>0</v>
      </c>
      <c r="D232" s="70">
        <f>SUM(D233)</f>
        <v>0</v>
      </c>
      <c r="E232" s="139">
        <f t="shared" ref="E232:O232" si="224">SUM(E233)</f>
        <v>0</v>
      </c>
      <c r="F232" s="421">
        <f t="shared" si="224"/>
        <v>0</v>
      </c>
      <c r="G232" s="420">
        <f t="shared" si="224"/>
        <v>0</v>
      </c>
      <c r="H232" s="135">
        <f t="shared" si="224"/>
        <v>0</v>
      </c>
      <c r="I232" s="139">
        <f t="shared" si="224"/>
        <v>0</v>
      </c>
      <c r="J232" s="70">
        <f t="shared" si="224"/>
        <v>0</v>
      </c>
      <c r="K232" s="135">
        <f t="shared" si="224"/>
        <v>0</v>
      </c>
      <c r="L232" s="140">
        <f t="shared" si="224"/>
        <v>0</v>
      </c>
      <c r="M232" s="420">
        <f t="shared" si="224"/>
        <v>0</v>
      </c>
      <c r="N232" s="135">
        <f t="shared" si="224"/>
        <v>0</v>
      </c>
      <c r="O232" s="139">
        <f t="shared" si="224"/>
        <v>0</v>
      </c>
      <c r="P232" s="421"/>
      <c r="Q232" s="311"/>
    </row>
    <row r="233" spans="1:17" ht="24" hidden="1" x14ac:dyDescent="0.25">
      <c r="A233" s="43">
        <v>6239</v>
      </c>
      <c r="B233" s="63" t="s">
        <v>242</v>
      </c>
      <c r="C233" s="358">
        <f t="shared" si="164"/>
        <v>0</v>
      </c>
      <c r="D233" s="377"/>
      <c r="E233" s="133"/>
      <c r="F233" s="416">
        <f>D233+E233</f>
        <v>0</v>
      </c>
      <c r="G233" s="376"/>
      <c r="H233" s="66"/>
      <c r="I233" s="133">
        <f>G233+H233</f>
        <v>0</v>
      </c>
      <c r="J233" s="377"/>
      <c r="K233" s="66"/>
      <c r="L233" s="134">
        <f>J233+K233</f>
        <v>0</v>
      </c>
      <c r="M233" s="376"/>
      <c r="N233" s="66"/>
      <c r="O233" s="133">
        <f>M233+N233</f>
        <v>0</v>
      </c>
      <c r="P233" s="416"/>
      <c r="Q233" s="311"/>
    </row>
    <row r="234" spans="1:17" ht="24" x14ac:dyDescent="0.25">
      <c r="A234" s="138">
        <v>6240</v>
      </c>
      <c r="B234" s="69" t="s">
        <v>243</v>
      </c>
      <c r="C234" s="358">
        <f t="shared" si="164"/>
        <v>415</v>
      </c>
      <c r="D234" s="70">
        <f>SUM(D235:D236)</f>
        <v>0</v>
      </c>
      <c r="E234" s="139">
        <f t="shared" ref="E234" si="225">SUM(E235:E236)</f>
        <v>415</v>
      </c>
      <c r="F234" s="421">
        <f>SUM(F235:F236)</f>
        <v>415</v>
      </c>
      <c r="G234" s="420">
        <f t="shared" ref="G234:N234" si="226">SUM(G235:G236)</f>
        <v>0</v>
      </c>
      <c r="H234" s="135">
        <f t="shared" si="226"/>
        <v>0</v>
      </c>
      <c r="I234" s="139">
        <f t="shared" si="226"/>
        <v>0</v>
      </c>
      <c r="J234" s="70">
        <f t="shared" si="226"/>
        <v>0</v>
      </c>
      <c r="K234" s="135">
        <f t="shared" si="226"/>
        <v>0</v>
      </c>
      <c r="L234" s="140">
        <f t="shared" si="226"/>
        <v>0</v>
      </c>
      <c r="M234" s="420">
        <f t="shared" si="226"/>
        <v>0</v>
      </c>
      <c r="N234" s="135">
        <f t="shared" si="226"/>
        <v>0</v>
      </c>
      <c r="O234" s="139">
        <f>SUM(O235:O236)</f>
        <v>0</v>
      </c>
      <c r="P234" s="421"/>
      <c r="Q234" s="311"/>
    </row>
    <row r="235" spans="1:17" hidden="1" x14ac:dyDescent="0.25">
      <c r="A235" s="43">
        <v>6241</v>
      </c>
      <c r="B235" s="69" t="s">
        <v>244</v>
      </c>
      <c r="C235" s="358">
        <f t="shared" si="164"/>
        <v>0</v>
      </c>
      <c r="D235" s="417"/>
      <c r="E235" s="136"/>
      <c r="F235" s="419">
        <f t="shared" ref="F235:F236" si="227">D235+E235</f>
        <v>0</v>
      </c>
      <c r="G235" s="418"/>
      <c r="H235" s="72"/>
      <c r="I235" s="136">
        <f t="shared" ref="I235:I236" si="228">G235+H235</f>
        <v>0</v>
      </c>
      <c r="J235" s="417"/>
      <c r="K235" s="72"/>
      <c r="L235" s="137">
        <f t="shared" ref="L235:L236" si="229">J235+K235</f>
        <v>0</v>
      </c>
      <c r="M235" s="418"/>
      <c r="N235" s="72"/>
      <c r="O235" s="136">
        <f t="shared" ref="O235:O236" si="230">M235+N235</f>
        <v>0</v>
      </c>
      <c r="P235" s="419"/>
      <c r="Q235" s="311"/>
    </row>
    <row r="236" spans="1:17" ht="24" x14ac:dyDescent="0.25">
      <c r="A236" s="43">
        <v>6242</v>
      </c>
      <c r="B236" s="69" t="s">
        <v>245</v>
      </c>
      <c r="C236" s="358">
        <f t="shared" si="164"/>
        <v>415</v>
      </c>
      <c r="D236" s="417"/>
      <c r="E236" s="136">
        <v>415</v>
      </c>
      <c r="F236" s="419">
        <f t="shared" si="227"/>
        <v>415</v>
      </c>
      <c r="G236" s="418"/>
      <c r="H236" s="72"/>
      <c r="I236" s="136">
        <f t="shared" si="228"/>
        <v>0</v>
      </c>
      <c r="J236" s="417"/>
      <c r="K236" s="72"/>
      <c r="L236" s="137">
        <f t="shared" si="229"/>
        <v>0</v>
      </c>
      <c r="M236" s="418"/>
      <c r="N236" s="72"/>
      <c r="O236" s="136">
        <f t="shared" si="230"/>
        <v>0</v>
      </c>
      <c r="P236" s="440" t="s">
        <v>496</v>
      </c>
      <c r="Q236" s="311"/>
    </row>
    <row r="237" spans="1:17" ht="25.5" hidden="1" customHeight="1" x14ac:dyDescent="0.25">
      <c r="A237" s="138">
        <v>6250</v>
      </c>
      <c r="B237" s="69" t="s">
        <v>246</v>
      </c>
      <c r="C237" s="358">
        <f t="shared" si="164"/>
        <v>0</v>
      </c>
      <c r="D237" s="70">
        <f>SUM(D238:D242)</f>
        <v>0</v>
      </c>
      <c r="E237" s="139">
        <f t="shared" ref="E237" si="231">SUM(E238:E242)</f>
        <v>0</v>
      </c>
      <c r="F237" s="421">
        <f>SUM(F238:F242)</f>
        <v>0</v>
      </c>
      <c r="G237" s="420">
        <f t="shared" ref="G237:N237" si="232">SUM(G238:G242)</f>
        <v>0</v>
      </c>
      <c r="H237" s="135">
        <f t="shared" si="232"/>
        <v>0</v>
      </c>
      <c r="I237" s="139">
        <f t="shared" si="232"/>
        <v>0</v>
      </c>
      <c r="J237" s="70">
        <f t="shared" si="232"/>
        <v>0</v>
      </c>
      <c r="K237" s="135">
        <f t="shared" si="232"/>
        <v>0</v>
      </c>
      <c r="L237" s="140">
        <f t="shared" si="232"/>
        <v>0</v>
      </c>
      <c r="M237" s="420">
        <f t="shared" si="232"/>
        <v>0</v>
      </c>
      <c r="N237" s="135">
        <f t="shared" si="232"/>
        <v>0</v>
      </c>
      <c r="O237" s="139">
        <f>SUM(O238:O242)</f>
        <v>0</v>
      </c>
      <c r="P237" s="421"/>
      <c r="Q237" s="311"/>
    </row>
    <row r="238" spans="1:17" ht="14.25" hidden="1" customHeight="1" x14ac:dyDescent="0.25">
      <c r="A238" s="43">
        <v>6252</v>
      </c>
      <c r="B238" s="69" t="s">
        <v>247</v>
      </c>
      <c r="C238" s="358">
        <f t="shared" si="164"/>
        <v>0</v>
      </c>
      <c r="D238" s="417"/>
      <c r="E238" s="136"/>
      <c r="F238" s="419">
        <f t="shared" ref="F238:F244" si="233">D238+E238</f>
        <v>0</v>
      </c>
      <c r="G238" s="418"/>
      <c r="H238" s="72"/>
      <c r="I238" s="136">
        <f t="shared" ref="I238:I244" si="234">G238+H238</f>
        <v>0</v>
      </c>
      <c r="J238" s="417"/>
      <c r="K238" s="72"/>
      <c r="L238" s="137">
        <f t="shared" ref="L238:L244" si="235">J238+K238</f>
        <v>0</v>
      </c>
      <c r="M238" s="418"/>
      <c r="N238" s="72"/>
      <c r="O238" s="136">
        <f t="shared" ref="O238:O244" si="236">M238+N238</f>
        <v>0</v>
      </c>
      <c r="P238" s="419"/>
      <c r="Q238" s="311"/>
    </row>
    <row r="239" spans="1:17" ht="14.25" hidden="1" customHeight="1" x14ac:dyDescent="0.25">
      <c r="A239" s="43">
        <v>6253</v>
      </c>
      <c r="B239" s="69" t="s">
        <v>248</v>
      </c>
      <c r="C239" s="358">
        <f t="shared" si="164"/>
        <v>0</v>
      </c>
      <c r="D239" s="417"/>
      <c r="E239" s="136"/>
      <c r="F239" s="419">
        <f t="shared" si="233"/>
        <v>0</v>
      </c>
      <c r="G239" s="418"/>
      <c r="H239" s="72"/>
      <c r="I239" s="136">
        <f t="shared" si="234"/>
        <v>0</v>
      </c>
      <c r="J239" s="417"/>
      <c r="K239" s="72"/>
      <c r="L239" s="137">
        <f t="shared" si="235"/>
        <v>0</v>
      </c>
      <c r="M239" s="418"/>
      <c r="N239" s="72"/>
      <c r="O239" s="136">
        <f t="shared" si="236"/>
        <v>0</v>
      </c>
      <c r="P239" s="419"/>
      <c r="Q239" s="311"/>
    </row>
    <row r="240" spans="1:17" ht="24" hidden="1" x14ac:dyDescent="0.25">
      <c r="A240" s="43">
        <v>6254</v>
      </c>
      <c r="B240" s="69" t="s">
        <v>249</v>
      </c>
      <c r="C240" s="358">
        <f t="shared" si="164"/>
        <v>0</v>
      </c>
      <c r="D240" s="417"/>
      <c r="E240" s="136"/>
      <c r="F240" s="419">
        <f t="shared" si="233"/>
        <v>0</v>
      </c>
      <c r="G240" s="418"/>
      <c r="H240" s="72"/>
      <c r="I240" s="136">
        <f t="shared" si="234"/>
        <v>0</v>
      </c>
      <c r="J240" s="417"/>
      <c r="K240" s="72"/>
      <c r="L240" s="137">
        <f t="shared" si="235"/>
        <v>0</v>
      </c>
      <c r="M240" s="418"/>
      <c r="N240" s="72"/>
      <c r="O240" s="136">
        <f t="shared" si="236"/>
        <v>0</v>
      </c>
      <c r="P240" s="419"/>
      <c r="Q240" s="311"/>
    </row>
    <row r="241" spans="1:17" ht="24" hidden="1" x14ac:dyDescent="0.25">
      <c r="A241" s="43">
        <v>6255</v>
      </c>
      <c r="B241" s="69" t="s">
        <v>250</v>
      </c>
      <c r="C241" s="358">
        <f t="shared" ref="C241:C295" si="237">SUM(F241,I241,L241,O241)</f>
        <v>0</v>
      </c>
      <c r="D241" s="417"/>
      <c r="E241" s="136"/>
      <c r="F241" s="419">
        <f t="shared" si="233"/>
        <v>0</v>
      </c>
      <c r="G241" s="418"/>
      <c r="H241" s="72"/>
      <c r="I241" s="136">
        <f t="shared" si="234"/>
        <v>0</v>
      </c>
      <c r="J241" s="417"/>
      <c r="K241" s="72"/>
      <c r="L241" s="137">
        <f t="shared" si="235"/>
        <v>0</v>
      </c>
      <c r="M241" s="418"/>
      <c r="N241" s="72"/>
      <c r="O241" s="136">
        <f t="shared" si="236"/>
        <v>0</v>
      </c>
      <c r="P241" s="419"/>
      <c r="Q241" s="311"/>
    </row>
    <row r="242" spans="1:17" hidden="1" x14ac:dyDescent="0.25">
      <c r="A242" s="43">
        <v>6259</v>
      </c>
      <c r="B242" s="69" t="s">
        <v>251</v>
      </c>
      <c r="C242" s="358">
        <f t="shared" si="237"/>
        <v>0</v>
      </c>
      <c r="D242" s="417"/>
      <c r="E242" s="136"/>
      <c r="F242" s="419">
        <f t="shared" si="233"/>
        <v>0</v>
      </c>
      <c r="G242" s="418"/>
      <c r="H242" s="72"/>
      <c r="I242" s="136">
        <f t="shared" si="234"/>
        <v>0</v>
      </c>
      <c r="J242" s="417"/>
      <c r="K242" s="72"/>
      <c r="L242" s="137">
        <f t="shared" si="235"/>
        <v>0</v>
      </c>
      <c r="M242" s="418"/>
      <c r="N242" s="72"/>
      <c r="O242" s="136">
        <f t="shared" si="236"/>
        <v>0</v>
      </c>
      <c r="P242" s="419"/>
      <c r="Q242" s="311"/>
    </row>
    <row r="243" spans="1:17" ht="24" hidden="1" x14ac:dyDescent="0.25">
      <c r="A243" s="138">
        <v>6260</v>
      </c>
      <c r="B243" s="69" t="s">
        <v>252</v>
      </c>
      <c r="C243" s="358">
        <f t="shared" si="237"/>
        <v>0</v>
      </c>
      <c r="D243" s="417"/>
      <c r="E243" s="136"/>
      <c r="F243" s="419">
        <f t="shared" si="233"/>
        <v>0</v>
      </c>
      <c r="G243" s="418"/>
      <c r="H243" s="72"/>
      <c r="I243" s="136">
        <f t="shared" si="234"/>
        <v>0</v>
      </c>
      <c r="J243" s="417"/>
      <c r="K243" s="72"/>
      <c r="L243" s="137">
        <f t="shared" si="235"/>
        <v>0</v>
      </c>
      <c r="M243" s="418"/>
      <c r="N243" s="72"/>
      <c r="O243" s="136">
        <f t="shared" si="236"/>
        <v>0</v>
      </c>
      <c r="P243" s="419"/>
      <c r="Q243" s="311"/>
    </row>
    <row r="244" spans="1:17" hidden="1" x14ac:dyDescent="0.25">
      <c r="A244" s="138">
        <v>6270</v>
      </c>
      <c r="B244" s="69" t="s">
        <v>253</v>
      </c>
      <c r="C244" s="358">
        <f t="shared" si="237"/>
        <v>0</v>
      </c>
      <c r="D244" s="417"/>
      <c r="E244" s="136"/>
      <c r="F244" s="419">
        <f t="shared" si="233"/>
        <v>0</v>
      </c>
      <c r="G244" s="418"/>
      <c r="H244" s="72"/>
      <c r="I244" s="136">
        <f t="shared" si="234"/>
        <v>0</v>
      </c>
      <c r="J244" s="417"/>
      <c r="K244" s="72"/>
      <c r="L244" s="137">
        <f t="shared" si="235"/>
        <v>0</v>
      </c>
      <c r="M244" s="418"/>
      <c r="N244" s="72"/>
      <c r="O244" s="136">
        <f t="shared" si="236"/>
        <v>0</v>
      </c>
      <c r="P244" s="419"/>
      <c r="Q244" s="311"/>
    </row>
    <row r="245" spans="1:17" ht="24" hidden="1" x14ac:dyDescent="0.25">
      <c r="A245" s="309">
        <v>6290</v>
      </c>
      <c r="B245" s="63" t="s">
        <v>254</v>
      </c>
      <c r="C245" s="432">
        <f t="shared" si="237"/>
        <v>0</v>
      </c>
      <c r="D245" s="64">
        <f>SUM(D246:D249)</f>
        <v>0</v>
      </c>
      <c r="E245" s="150">
        <f t="shared" ref="E245" si="238">SUM(E246:E249)</f>
        <v>0</v>
      </c>
      <c r="F245" s="427">
        <f>SUM(F246:F249)</f>
        <v>0</v>
      </c>
      <c r="G245" s="426">
        <f t="shared" ref="G245:O245" si="239">SUM(G246:G249)</f>
        <v>0</v>
      </c>
      <c r="H245" s="132">
        <f t="shared" si="239"/>
        <v>0</v>
      </c>
      <c r="I245" s="150">
        <f t="shared" si="239"/>
        <v>0</v>
      </c>
      <c r="J245" s="64">
        <f t="shared" si="239"/>
        <v>0</v>
      </c>
      <c r="K245" s="132">
        <f t="shared" si="239"/>
        <v>0</v>
      </c>
      <c r="L245" s="146">
        <f t="shared" si="239"/>
        <v>0</v>
      </c>
      <c r="M245" s="426">
        <f t="shared" si="239"/>
        <v>0</v>
      </c>
      <c r="N245" s="132">
        <f t="shared" si="239"/>
        <v>0</v>
      </c>
      <c r="O245" s="150">
        <f t="shared" si="239"/>
        <v>0</v>
      </c>
      <c r="P245" s="433"/>
      <c r="Q245" s="311"/>
    </row>
    <row r="246" spans="1:17" hidden="1" x14ac:dyDescent="0.25">
      <c r="A246" s="43">
        <v>6291</v>
      </c>
      <c r="B246" s="69" t="s">
        <v>255</v>
      </c>
      <c r="C246" s="358">
        <f t="shared" si="237"/>
        <v>0</v>
      </c>
      <c r="D246" s="417"/>
      <c r="E246" s="136"/>
      <c r="F246" s="419">
        <f t="shared" ref="F246:F249" si="240">D246+E246</f>
        <v>0</v>
      </c>
      <c r="G246" s="418"/>
      <c r="H246" s="72"/>
      <c r="I246" s="136">
        <f t="shared" ref="I246:I249" si="241">G246+H246</f>
        <v>0</v>
      </c>
      <c r="J246" s="417"/>
      <c r="K246" s="72"/>
      <c r="L246" s="137">
        <f t="shared" ref="L246:L249" si="242">J246+K246</f>
        <v>0</v>
      </c>
      <c r="M246" s="418"/>
      <c r="N246" s="72"/>
      <c r="O246" s="136">
        <f t="shared" ref="O246:O249" si="243">M246+N246</f>
        <v>0</v>
      </c>
      <c r="P246" s="419"/>
      <c r="Q246" s="311"/>
    </row>
    <row r="247" spans="1:17" hidden="1" x14ac:dyDescent="0.25">
      <c r="A247" s="43">
        <v>6292</v>
      </c>
      <c r="B247" s="69" t="s">
        <v>256</v>
      </c>
      <c r="C247" s="358">
        <f t="shared" si="237"/>
        <v>0</v>
      </c>
      <c r="D247" s="417"/>
      <c r="E247" s="136"/>
      <c r="F247" s="419">
        <f t="shared" si="240"/>
        <v>0</v>
      </c>
      <c r="G247" s="418"/>
      <c r="H247" s="72"/>
      <c r="I247" s="136">
        <f t="shared" si="241"/>
        <v>0</v>
      </c>
      <c r="J247" s="417"/>
      <c r="K247" s="72"/>
      <c r="L247" s="137">
        <f t="shared" si="242"/>
        <v>0</v>
      </c>
      <c r="M247" s="418"/>
      <c r="N247" s="72"/>
      <c r="O247" s="136">
        <f t="shared" si="243"/>
        <v>0</v>
      </c>
      <c r="P247" s="419"/>
      <c r="Q247" s="311"/>
    </row>
    <row r="248" spans="1:17" ht="72" hidden="1" x14ac:dyDescent="0.25">
      <c r="A248" s="43">
        <v>6296</v>
      </c>
      <c r="B248" s="69" t="s">
        <v>257</v>
      </c>
      <c r="C248" s="358">
        <f t="shared" si="237"/>
        <v>0</v>
      </c>
      <c r="D248" s="417"/>
      <c r="E248" s="136"/>
      <c r="F248" s="419">
        <f t="shared" si="240"/>
        <v>0</v>
      </c>
      <c r="G248" s="418"/>
      <c r="H248" s="72"/>
      <c r="I248" s="136">
        <f t="shared" si="241"/>
        <v>0</v>
      </c>
      <c r="J248" s="417"/>
      <c r="K248" s="72"/>
      <c r="L248" s="137">
        <f t="shared" si="242"/>
        <v>0</v>
      </c>
      <c r="M248" s="418"/>
      <c r="N248" s="72"/>
      <c r="O248" s="136">
        <f t="shared" si="243"/>
        <v>0</v>
      </c>
      <c r="P248" s="419"/>
      <c r="Q248" s="311"/>
    </row>
    <row r="249" spans="1:17" ht="39.75" hidden="1" customHeight="1" x14ac:dyDescent="0.25">
      <c r="A249" s="43">
        <v>6299</v>
      </c>
      <c r="B249" s="69" t="s">
        <v>258</v>
      </c>
      <c r="C249" s="358">
        <f t="shared" si="237"/>
        <v>0</v>
      </c>
      <c r="D249" s="417"/>
      <c r="E249" s="136"/>
      <c r="F249" s="419">
        <f t="shared" si="240"/>
        <v>0</v>
      </c>
      <c r="G249" s="418"/>
      <c r="H249" s="72"/>
      <c r="I249" s="136">
        <f t="shared" si="241"/>
        <v>0</v>
      </c>
      <c r="J249" s="417"/>
      <c r="K249" s="72"/>
      <c r="L249" s="137">
        <f t="shared" si="242"/>
        <v>0</v>
      </c>
      <c r="M249" s="418"/>
      <c r="N249" s="72"/>
      <c r="O249" s="136">
        <f t="shared" si="243"/>
        <v>0</v>
      </c>
      <c r="P249" s="419"/>
      <c r="Q249" s="311"/>
    </row>
    <row r="250" spans="1:17" hidden="1" x14ac:dyDescent="0.25">
      <c r="A250" s="55">
        <v>6300</v>
      </c>
      <c r="B250" s="127" t="s">
        <v>259</v>
      </c>
      <c r="C250" s="347">
        <f t="shared" si="237"/>
        <v>0</v>
      </c>
      <c r="D250" s="56">
        <f>SUM(D251,D256,D257)</f>
        <v>0</v>
      </c>
      <c r="E250" s="144">
        <f t="shared" ref="E250" si="244">SUM(E251,E256,E257)</f>
        <v>0</v>
      </c>
      <c r="F250" s="424">
        <f>SUM(F251,F256,F257)</f>
        <v>0</v>
      </c>
      <c r="G250" s="412">
        <f t="shared" ref="G250:O250" si="245">SUM(G251,G256,G257)</f>
        <v>0</v>
      </c>
      <c r="H250" s="57">
        <f t="shared" si="245"/>
        <v>0</v>
      </c>
      <c r="I250" s="144">
        <f t="shared" si="245"/>
        <v>0</v>
      </c>
      <c r="J250" s="56">
        <f t="shared" si="245"/>
        <v>0</v>
      </c>
      <c r="K250" s="57">
        <f t="shared" si="245"/>
        <v>0</v>
      </c>
      <c r="L250" s="145">
        <f t="shared" si="245"/>
        <v>0</v>
      </c>
      <c r="M250" s="412">
        <f t="shared" si="245"/>
        <v>0</v>
      </c>
      <c r="N250" s="57">
        <f t="shared" si="245"/>
        <v>0</v>
      </c>
      <c r="O250" s="144">
        <f t="shared" si="245"/>
        <v>0</v>
      </c>
      <c r="P250" s="428"/>
      <c r="Q250" s="311"/>
    </row>
    <row r="251" spans="1:17" ht="24" hidden="1" x14ac:dyDescent="0.25">
      <c r="A251" s="309">
        <v>6320</v>
      </c>
      <c r="B251" s="63" t="s">
        <v>260</v>
      </c>
      <c r="C251" s="432">
        <f t="shared" si="237"/>
        <v>0</v>
      </c>
      <c r="D251" s="64">
        <f>SUM(D252:D255)</f>
        <v>0</v>
      </c>
      <c r="E251" s="150">
        <f t="shared" ref="E251" si="246">SUM(E252:E255)</f>
        <v>0</v>
      </c>
      <c r="F251" s="427">
        <f>SUM(F252:F255)</f>
        <v>0</v>
      </c>
      <c r="G251" s="426">
        <f t="shared" ref="G251:O251" si="247">SUM(G252:G255)</f>
        <v>0</v>
      </c>
      <c r="H251" s="132">
        <f t="shared" si="247"/>
        <v>0</v>
      </c>
      <c r="I251" s="150">
        <f t="shared" si="247"/>
        <v>0</v>
      </c>
      <c r="J251" s="64">
        <f t="shared" si="247"/>
        <v>0</v>
      </c>
      <c r="K251" s="132">
        <f t="shared" si="247"/>
        <v>0</v>
      </c>
      <c r="L251" s="146">
        <f t="shared" si="247"/>
        <v>0</v>
      </c>
      <c r="M251" s="426">
        <f t="shared" si="247"/>
        <v>0</v>
      </c>
      <c r="N251" s="132">
        <f t="shared" si="247"/>
        <v>0</v>
      </c>
      <c r="O251" s="150">
        <f t="shared" si="247"/>
        <v>0</v>
      </c>
      <c r="P251" s="427"/>
      <c r="Q251" s="311"/>
    </row>
    <row r="252" spans="1:17" hidden="1" x14ac:dyDescent="0.25">
      <c r="A252" s="43">
        <v>6322</v>
      </c>
      <c r="B252" s="69" t="s">
        <v>261</v>
      </c>
      <c r="C252" s="358">
        <f t="shared" si="237"/>
        <v>0</v>
      </c>
      <c r="D252" s="417"/>
      <c r="E252" s="136"/>
      <c r="F252" s="419">
        <f t="shared" ref="F252:F257" si="248">D252+E252</f>
        <v>0</v>
      </c>
      <c r="G252" s="418"/>
      <c r="H252" s="72"/>
      <c r="I252" s="136">
        <f t="shared" ref="I252:I257" si="249">G252+H252</f>
        <v>0</v>
      </c>
      <c r="J252" s="417"/>
      <c r="K252" s="72"/>
      <c r="L252" s="137">
        <f t="shared" ref="L252:L257" si="250">J252+K252</f>
        <v>0</v>
      </c>
      <c r="M252" s="418"/>
      <c r="N252" s="72"/>
      <c r="O252" s="136">
        <f t="shared" ref="O252:O257" si="251">M252+N252</f>
        <v>0</v>
      </c>
      <c r="P252" s="419"/>
      <c r="Q252" s="311"/>
    </row>
    <row r="253" spans="1:17" ht="24" hidden="1" x14ac:dyDescent="0.25">
      <c r="A253" s="43">
        <v>6323</v>
      </c>
      <c r="B253" s="69" t="s">
        <v>262</v>
      </c>
      <c r="C253" s="358">
        <f t="shared" si="237"/>
        <v>0</v>
      </c>
      <c r="D253" s="417"/>
      <c r="E253" s="136"/>
      <c r="F253" s="419">
        <f t="shared" si="248"/>
        <v>0</v>
      </c>
      <c r="G253" s="418"/>
      <c r="H253" s="72"/>
      <c r="I253" s="136">
        <f t="shared" si="249"/>
        <v>0</v>
      </c>
      <c r="J253" s="417"/>
      <c r="K253" s="72"/>
      <c r="L253" s="137">
        <f t="shared" si="250"/>
        <v>0</v>
      </c>
      <c r="M253" s="418"/>
      <c r="N253" s="72"/>
      <c r="O253" s="136">
        <f t="shared" si="251"/>
        <v>0</v>
      </c>
      <c r="P253" s="419"/>
      <c r="Q253" s="311"/>
    </row>
    <row r="254" spans="1:17" ht="24" hidden="1" x14ac:dyDescent="0.25">
      <c r="A254" s="43">
        <v>6324</v>
      </c>
      <c r="B254" s="69" t="s">
        <v>263</v>
      </c>
      <c r="C254" s="358">
        <f t="shared" si="237"/>
        <v>0</v>
      </c>
      <c r="D254" s="417"/>
      <c r="E254" s="136"/>
      <c r="F254" s="419">
        <f t="shared" si="248"/>
        <v>0</v>
      </c>
      <c r="G254" s="418"/>
      <c r="H254" s="72"/>
      <c r="I254" s="136">
        <f t="shared" si="249"/>
        <v>0</v>
      </c>
      <c r="J254" s="417"/>
      <c r="K254" s="72"/>
      <c r="L254" s="137">
        <f t="shared" si="250"/>
        <v>0</v>
      </c>
      <c r="M254" s="418"/>
      <c r="N254" s="72"/>
      <c r="O254" s="136">
        <f t="shared" si="251"/>
        <v>0</v>
      </c>
      <c r="P254" s="419"/>
      <c r="Q254" s="311"/>
    </row>
    <row r="255" spans="1:17" hidden="1" x14ac:dyDescent="0.25">
      <c r="A255" s="37">
        <v>6329</v>
      </c>
      <c r="B255" s="63" t="s">
        <v>264</v>
      </c>
      <c r="C255" s="353">
        <f t="shared" si="237"/>
        <v>0</v>
      </c>
      <c r="D255" s="377"/>
      <c r="E255" s="133"/>
      <c r="F255" s="416">
        <f t="shared" si="248"/>
        <v>0</v>
      </c>
      <c r="G255" s="376"/>
      <c r="H255" s="66"/>
      <c r="I255" s="133">
        <f t="shared" si="249"/>
        <v>0</v>
      </c>
      <c r="J255" s="377"/>
      <c r="K255" s="66"/>
      <c r="L255" s="134">
        <f t="shared" si="250"/>
        <v>0</v>
      </c>
      <c r="M255" s="376"/>
      <c r="N255" s="66"/>
      <c r="O255" s="133">
        <f t="shared" si="251"/>
        <v>0</v>
      </c>
      <c r="P255" s="416"/>
      <c r="Q255" s="311"/>
    </row>
    <row r="256" spans="1:17" ht="24" hidden="1" x14ac:dyDescent="0.25">
      <c r="A256" s="174">
        <v>6330</v>
      </c>
      <c r="B256" s="175" t="s">
        <v>265</v>
      </c>
      <c r="C256" s="432">
        <f t="shared" si="237"/>
        <v>0</v>
      </c>
      <c r="D256" s="434"/>
      <c r="E256" s="165"/>
      <c r="F256" s="436">
        <f t="shared" si="248"/>
        <v>0</v>
      </c>
      <c r="G256" s="435"/>
      <c r="H256" s="164"/>
      <c r="I256" s="165">
        <f t="shared" si="249"/>
        <v>0</v>
      </c>
      <c r="J256" s="434"/>
      <c r="K256" s="164"/>
      <c r="L256" s="166">
        <f t="shared" si="250"/>
        <v>0</v>
      </c>
      <c r="M256" s="435"/>
      <c r="N256" s="164"/>
      <c r="O256" s="165">
        <f t="shared" si="251"/>
        <v>0</v>
      </c>
      <c r="P256" s="436"/>
      <c r="Q256" s="311"/>
    </row>
    <row r="257" spans="1:17" hidden="1" x14ac:dyDescent="0.25">
      <c r="A257" s="138">
        <v>6360</v>
      </c>
      <c r="B257" s="69" t="s">
        <v>266</v>
      </c>
      <c r="C257" s="358">
        <f t="shared" si="237"/>
        <v>0</v>
      </c>
      <c r="D257" s="417"/>
      <c r="E257" s="136"/>
      <c r="F257" s="419">
        <f t="shared" si="248"/>
        <v>0</v>
      </c>
      <c r="G257" s="418"/>
      <c r="H257" s="72"/>
      <c r="I257" s="136">
        <f t="shared" si="249"/>
        <v>0</v>
      </c>
      <c r="J257" s="417"/>
      <c r="K257" s="72"/>
      <c r="L257" s="137">
        <f t="shared" si="250"/>
        <v>0</v>
      </c>
      <c r="M257" s="418"/>
      <c r="N257" s="72"/>
      <c r="O257" s="136">
        <f t="shared" si="251"/>
        <v>0</v>
      </c>
      <c r="P257" s="419"/>
      <c r="Q257" s="311"/>
    </row>
    <row r="258" spans="1:17" ht="36" hidden="1" x14ac:dyDescent="0.25">
      <c r="A258" s="55">
        <v>6400</v>
      </c>
      <c r="B258" s="127" t="s">
        <v>267</v>
      </c>
      <c r="C258" s="347">
        <f t="shared" si="237"/>
        <v>0</v>
      </c>
      <c r="D258" s="56">
        <f>SUM(D259,D263)</f>
        <v>0</v>
      </c>
      <c r="E258" s="144">
        <f t="shared" ref="E258" si="252">SUM(E259,E263)</f>
        <v>0</v>
      </c>
      <c r="F258" s="424">
        <f>SUM(F259,F263)</f>
        <v>0</v>
      </c>
      <c r="G258" s="412">
        <f t="shared" ref="G258:O258" si="253">SUM(G259,G263)</f>
        <v>0</v>
      </c>
      <c r="H258" s="57">
        <f t="shared" si="253"/>
        <v>0</v>
      </c>
      <c r="I258" s="144">
        <f t="shared" si="253"/>
        <v>0</v>
      </c>
      <c r="J258" s="56">
        <f t="shared" si="253"/>
        <v>0</v>
      </c>
      <c r="K258" s="57">
        <f t="shared" si="253"/>
        <v>0</v>
      </c>
      <c r="L258" s="145">
        <f t="shared" si="253"/>
        <v>0</v>
      </c>
      <c r="M258" s="412">
        <f t="shared" si="253"/>
        <v>0</v>
      </c>
      <c r="N258" s="57">
        <f t="shared" si="253"/>
        <v>0</v>
      </c>
      <c r="O258" s="144">
        <f t="shared" si="253"/>
        <v>0</v>
      </c>
      <c r="P258" s="428"/>
      <c r="Q258" s="311"/>
    </row>
    <row r="259" spans="1:17" ht="24" hidden="1" x14ac:dyDescent="0.25">
      <c r="A259" s="309">
        <v>6410</v>
      </c>
      <c r="B259" s="63" t="s">
        <v>268</v>
      </c>
      <c r="C259" s="353">
        <f t="shared" si="237"/>
        <v>0</v>
      </c>
      <c r="D259" s="64">
        <f>SUM(D260:D262)</f>
        <v>0</v>
      </c>
      <c r="E259" s="150">
        <f t="shared" ref="E259" si="254">SUM(E260:E262)</f>
        <v>0</v>
      </c>
      <c r="F259" s="427">
        <f>SUM(F260:F262)</f>
        <v>0</v>
      </c>
      <c r="G259" s="426">
        <f t="shared" ref="G259:O259" si="255">SUM(G260:G262)</f>
        <v>0</v>
      </c>
      <c r="H259" s="132">
        <f t="shared" si="255"/>
        <v>0</v>
      </c>
      <c r="I259" s="150">
        <f t="shared" si="255"/>
        <v>0</v>
      </c>
      <c r="J259" s="64">
        <f t="shared" si="255"/>
        <v>0</v>
      </c>
      <c r="K259" s="132">
        <f t="shared" si="255"/>
        <v>0</v>
      </c>
      <c r="L259" s="146">
        <f t="shared" si="255"/>
        <v>0</v>
      </c>
      <c r="M259" s="426">
        <f t="shared" si="255"/>
        <v>0</v>
      </c>
      <c r="N259" s="132">
        <f t="shared" si="255"/>
        <v>0</v>
      </c>
      <c r="O259" s="154">
        <f t="shared" si="255"/>
        <v>0</v>
      </c>
      <c r="P259" s="431"/>
      <c r="Q259" s="311"/>
    </row>
    <row r="260" spans="1:17" hidden="1" x14ac:dyDescent="0.25">
      <c r="A260" s="43">
        <v>6411</v>
      </c>
      <c r="B260" s="148" t="s">
        <v>269</v>
      </c>
      <c r="C260" s="358">
        <f t="shared" si="237"/>
        <v>0</v>
      </c>
      <c r="D260" s="417"/>
      <c r="E260" s="136"/>
      <c r="F260" s="419">
        <f t="shared" ref="F260:F262" si="256">D260+E260</f>
        <v>0</v>
      </c>
      <c r="G260" s="418"/>
      <c r="H260" s="72"/>
      <c r="I260" s="136">
        <f t="shared" ref="I260:I262" si="257">G260+H260</f>
        <v>0</v>
      </c>
      <c r="J260" s="417"/>
      <c r="K260" s="72"/>
      <c r="L260" s="137">
        <f t="shared" ref="L260:L262" si="258">J260+K260</f>
        <v>0</v>
      </c>
      <c r="M260" s="418"/>
      <c r="N260" s="72"/>
      <c r="O260" s="136">
        <f t="shared" ref="O260:O262" si="259">M260+N260</f>
        <v>0</v>
      </c>
      <c r="P260" s="419"/>
      <c r="Q260" s="311"/>
    </row>
    <row r="261" spans="1:17" ht="36" hidden="1" x14ac:dyDescent="0.25">
      <c r="A261" s="43">
        <v>6412</v>
      </c>
      <c r="B261" s="69" t="s">
        <v>270</v>
      </c>
      <c r="C261" s="358">
        <f t="shared" si="237"/>
        <v>0</v>
      </c>
      <c r="D261" s="417"/>
      <c r="E261" s="136"/>
      <c r="F261" s="419">
        <f t="shared" si="256"/>
        <v>0</v>
      </c>
      <c r="G261" s="418"/>
      <c r="H261" s="72"/>
      <c r="I261" s="136">
        <f t="shared" si="257"/>
        <v>0</v>
      </c>
      <c r="J261" s="417"/>
      <c r="K261" s="72"/>
      <c r="L261" s="137">
        <f t="shared" si="258"/>
        <v>0</v>
      </c>
      <c r="M261" s="418"/>
      <c r="N261" s="72"/>
      <c r="O261" s="136">
        <f t="shared" si="259"/>
        <v>0</v>
      </c>
      <c r="P261" s="419"/>
      <c r="Q261" s="311"/>
    </row>
    <row r="262" spans="1:17" ht="36" hidden="1" x14ac:dyDescent="0.25">
      <c r="A262" s="43">
        <v>6419</v>
      </c>
      <c r="B262" s="69" t="s">
        <v>271</v>
      </c>
      <c r="C262" s="358">
        <f t="shared" si="237"/>
        <v>0</v>
      </c>
      <c r="D262" s="417"/>
      <c r="E262" s="136"/>
      <c r="F262" s="419">
        <f t="shared" si="256"/>
        <v>0</v>
      </c>
      <c r="G262" s="418"/>
      <c r="H262" s="72"/>
      <c r="I262" s="136">
        <f t="shared" si="257"/>
        <v>0</v>
      </c>
      <c r="J262" s="417"/>
      <c r="K262" s="72"/>
      <c r="L262" s="137">
        <f t="shared" si="258"/>
        <v>0</v>
      </c>
      <c r="M262" s="418"/>
      <c r="N262" s="72"/>
      <c r="O262" s="136">
        <f t="shared" si="259"/>
        <v>0</v>
      </c>
      <c r="P262" s="419"/>
      <c r="Q262" s="311"/>
    </row>
    <row r="263" spans="1:17" ht="36" hidden="1" x14ac:dyDescent="0.25">
      <c r="A263" s="138">
        <v>6420</v>
      </c>
      <c r="B263" s="69" t="s">
        <v>272</v>
      </c>
      <c r="C263" s="358">
        <f t="shared" si="237"/>
        <v>0</v>
      </c>
      <c r="D263" s="70">
        <f>SUM(D264:D267)</f>
        <v>0</v>
      </c>
      <c r="E263" s="139">
        <f t="shared" ref="E263" si="260">SUM(E264:E267)</f>
        <v>0</v>
      </c>
      <c r="F263" s="421">
        <f>SUM(F264:F267)</f>
        <v>0</v>
      </c>
      <c r="G263" s="420">
        <f t="shared" ref="G263:N263" si="261">SUM(G264:G267)</f>
        <v>0</v>
      </c>
      <c r="H263" s="135">
        <f t="shared" si="261"/>
        <v>0</v>
      </c>
      <c r="I263" s="139">
        <f t="shared" si="261"/>
        <v>0</v>
      </c>
      <c r="J263" s="70">
        <f t="shared" si="261"/>
        <v>0</v>
      </c>
      <c r="K263" s="135">
        <f t="shared" si="261"/>
        <v>0</v>
      </c>
      <c r="L263" s="140">
        <f t="shared" si="261"/>
        <v>0</v>
      </c>
      <c r="M263" s="420">
        <f t="shared" si="261"/>
        <v>0</v>
      </c>
      <c r="N263" s="135">
        <f t="shared" si="261"/>
        <v>0</v>
      </c>
      <c r="O263" s="139">
        <f>SUM(O264:O267)</f>
        <v>0</v>
      </c>
      <c r="P263" s="421"/>
      <c r="Q263" s="311"/>
    </row>
    <row r="264" spans="1:17" hidden="1" x14ac:dyDescent="0.25">
      <c r="A264" s="43">
        <v>6421</v>
      </c>
      <c r="B264" s="69" t="s">
        <v>273</v>
      </c>
      <c r="C264" s="358">
        <f t="shared" si="237"/>
        <v>0</v>
      </c>
      <c r="D264" s="417"/>
      <c r="E264" s="136"/>
      <c r="F264" s="419">
        <f t="shared" ref="F264:F267" si="262">D264+E264</f>
        <v>0</v>
      </c>
      <c r="G264" s="418"/>
      <c r="H264" s="72"/>
      <c r="I264" s="136">
        <f t="shared" ref="I264:I267" si="263">G264+H264</f>
        <v>0</v>
      </c>
      <c r="J264" s="417"/>
      <c r="K264" s="72"/>
      <c r="L264" s="137">
        <f t="shared" ref="L264:L267" si="264">J264+K264</f>
        <v>0</v>
      </c>
      <c r="M264" s="418"/>
      <c r="N264" s="72"/>
      <c r="O264" s="136">
        <f t="shared" ref="O264:O267" si="265">M264+N264</f>
        <v>0</v>
      </c>
      <c r="P264" s="419"/>
      <c r="Q264" s="311"/>
    </row>
    <row r="265" spans="1:17" hidden="1" x14ac:dyDescent="0.25">
      <c r="A265" s="43">
        <v>6422</v>
      </c>
      <c r="B265" s="69" t="s">
        <v>274</v>
      </c>
      <c r="C265" s="358">
        <f t="shared" si="237"/>
        <v>0</v>
      </c>
      <c r="D265" s="417"/>
      <c r="E265" s="136"/>
      <c r="F265" s="419">
        <f t="shared" si="262"/>
        <v>0</v>
      </c>
      <c r="G265" s="418"/>
      <c r="H265" s="72"/>
      <c r="I265" s="136">
        <f t="shared" si="263"/>
        <v>0</v>
      </c>
      <c r="J265" s="417"/>
      <c r="K265" s="72"/>
      <c r="L265" s="137">
        <f t="shared" si="264"/>
        <v>0</v>
      </c>
      <c r="M265" s="418"/>
      <c r="N265" s="72"/>
      <c r="O265" s="136">
        <f t="shared" si="265"/>
        <v>0</v>
      </c>
      <c r="P265" s="419"/>
      <c r="Q265" s="311"/>
    </row>
    <row r="266" spans="1:17" ht="24" hidden="1" x14ac:dyDescent="0.25">
      <c r="A266" s="43">
        <v>6423</v>
      </c>
      <c r="B266" s="69" t="s">
        <v>275</v>
      </c>
      <c r="C266" s="358">
        <f t="shared" si="237"/>
        <v>0</v>
      </c>
      <c r="D266" s="417"/>
      <c r="E266" s="136"/>
      <c r="F266" s="419">
        <f t="shared" si="262"/>
        <v>0</v>
      </c>
      <c r="G266" s="418"/>
      <c r="H266" s="72"/>
      <c r="I266" s="136">
        <f t="shared" si="263"/>
        <v>0</v>
      </c>
      <c r="J266" s="417"/>
      <c r="K266" s="72"/>
      <c r="L266" s="137">
        <f t="shared" si="264"/>
        <v>0</v>
      </c>
      <c r="M266" s="418"/>
      <c r="N266" s="72"/>
      <c r="O266" s="136">
        <f t="shared" si="265"/>
        <v>0</v>
      </c>
      <c r="P266" s="419"/>
      <c r="Q266" s="311"/>
    </row>
    <row r="267" spans="1:17" ht="36" hidden="1" x14ac:dyDescent="0.25">
      <c r="A267" s="43">
        <v>6424</v>
      </c>
      <c r="B267" s="69" t="s">
        <v>276</v>
      </c>
      <c r="C267" s="358">
        <f t="shared" si="237"/>
        <v>0</v>
      </c>
      <c r="D267" s="417"/>
      <c r="E267" s="136"/>
      <c r="F267" s="419">
        <f t="shared" si="262"/>
        <v>0</v>
      </c>
      <c r="G267" s="418"/>
      <c r="H267" s="72"/>
      <c r="I267" s="136">
        <f t="shared" si="263"/>
        <v>0</v>
      </c>
      <c r="J267" s="417"/>
      <c r="K267" s="72"/>
      <c r="L267" s="137">
        <f t="shared" si="264"/>
        <v>0</v>
      </c>
      <c r="M267" s="418"/>
      <c r="N267" s="72"/>
      <c r="O267" s="136">
        <f t="shared" si="265"/>
        <v>0</v>
      </c>
      <c r="P267" s="419"/>
      <c r="Q267" s="311"/>
    </row>
    <row r="268" spans="1:17" ht="36" hidden="1" x14ac:dyDescent="0.25">
      <c r="A268" s="176">
        <v>7000</v>
      </c>
      <c r="B268" s="176" t="s">
        <v>277</v>
      </c>
      <c r="C268" s="441">
        <f>SUM(F268,I268,L268,O268)</f>
        <v>0</v>
      </c>
      <c r="D268" s="177">
        <f>SUM(D269,D279)</f>
        <v>0</v>
      </c>
      <c r="E268" s="444">
        <f t="shared" ref="E268" si="266">SUM(E269,E279)</f>
        <v>0</v>
      </c>
      <c r="F268" s="476">
        <f>SUM(F269,F279)</f>
        <v>0</v>
      </c>
      <c r="G268" s="443">
        <f t="shared" ref="G268:N268" si="267">SUM(G269,G279)</f>
        <v>0</v>
      </c>
      <c r="H268" s="178">
        <f t="shared" si="267"/>
        <v>0</v>
      </c>
      <c r="I268" s="444">
        <f t="shared" si="267"/>
        <v>0</v>
      </c>
      <c r="J268" s="177">
        <f t="shared" si="267"/>
        <v>0</v>
      </c>
      <c r="K268" s="178">
        <f t="shared" si="267"/>
        <v>0</v>
      </c>
      <c r="L268" s="442">
        <f t="shared" si="267"/>
        <v>0</v>
      </c>
      <c r="M268" s="443">
        <f t="shared" si="267"/>
        <v>0</v>
      </c>
      <c r="N268" s="178">
        <f t="shared" si="267"/>
        <v>0</v>
      </c>
      <c r="O268" s="179">
        <f>SUM(O269,O279)</f>
        <v>0</v>
      </c>
      <c r="P268" s="445"/>
      <c r="Q268" s="311"/>
    </row>
    <row r="269" spans="1:17" ht="24" hidden="1" x14ac:dyDescent="0.25">
      <c r="A269" s="55">
        <v>7200</v>
      </c>
      <c r="B269" s="127" t="s">
        <v>278</v>
      </c>
      <c r="C269" s="347">
        <f t="shared" si="237"/>
        <v>0</v>
      </c>
      <c r="D269" s="56">
        <f>SUM(D270,D271,D274,D275,D278)</f>
        <v>0</v>
      </c>
      <c r="E269" s="144">
        <f t="shared" ref="E269" si="268">SUM(E270,E271,E274,E275,E278)</f>
        <v>0</v>
      </c>
      <c r="F269" s="424">
        <f>SUM(F270,F271,F274,F275,F278)</f>
        <v>0</v>
      </c>
      <c r="G269" s="412"/>
      <c r="H269" s="57"/>
      <c r="I269" s="144">
        <f>SUM(I270,I271,I274,I275,I278)</f>
        <v>0</v>
      </c>
      <c r="J269" s="56"/>
      <c r="K269" s="57"/>
      <c r="L269" s="145">
        <f>SUM(L270,L271,L274,L275,L278)</f>
        <v>0</v>
      </c>
      <c r="M269" s="412"/>
      <c r="N269" s="57"/>
      <c r="O269" s="159">
        <f>SUM(O270,O271,O274,O275,O278)</f>
        <v>0</v>
      </c>
      <c r="P269" s="413"/>
      <c r="Q269" s="311"/>
    </row>
    <row r="270" spans="1:17" ht="24" hidden="1" x14ac:dyDescent="0.25">
      <c r="A270" s="309">
        <v>7210</v>
      </c>
      <c r="B270" s="63" t="s">
        <v>279</v>
      </c>
      <c r="C270" s="353">
        <f t="shared" si="237"/>
        <v>0</v>
      </c>
      <c r="D270" s="377"/>
      <c r="E270" s="133"/>
      <c r="F270" s="416">
        <f>D270+E270</f>
        <v>0</v>
      </c>
      <c r="G270" s="376"/>
      <c r="H270" s="66"/>
      <c r="I270" s="133">
        <f>G270+H270</f>
        <v>0</v>
      </c>
      <c r="J270" s="377"/>
      <c r="K270" s="66"/>
      <c r="L270" s="134">
        <f>J270+K270</f>
        <v>0</v>
      </c>
      <c r="M270" s="376"/>
      <c r="N270" s="66"/>
      <c r="O270" s="133">
        <f>M270+N270</f>
        <v>0</v>
      </c>
      <c r="P270" s="416"/>
      <c r="Q270" s="311"/>
    </row>
    <row r="271" spans="1:17" s="181" customFormat="1" ht="36" hidden="1" x14ac:dyDescent="0.25">
      <c r="A271" s="138">
        <v>7220</v>
      </c>
      <c r="B271" s="69" t="s">
        <v>280</v>
      </c>
      <c r="C271" s="358">
        <f t="shared" si="237"/>
        <v>0</v>
      </c>
      <c r="D271" s="70">
        <f>SUM(D272:D273)</f>
        <v>0</v>
      </c>
      <c r="E271" s="139">
        <f t="shared" ref="E271" si="269">SUM(E272:E273)</f>
        <v>0</v>
      </c>
      <c r="F271" s="421">
        <f>SUM(F272:F273)</f>
        <v>0</v>
      </c>
      <c r="G271" s="420">
        <f t="shared" ref="G271:O271" si="270">SUM(G272:G273)</f>
        <v>0</v>
      </c>
      <c r="H271" s="135">
        <f t="shared" si="270"/>
        <v>0</v>
      </c>
      <c r="I271" s="139">
        <f t="shared" si="270"/>
        <v>0</v>
      </c>
      <c r="J271" s="70">
        <f t="shared" si="270"/>
        <v>0</v>
      </c>
      <c r="K271" s="135">
        <f t="shared" si="270"/>
        <v>0</v>
      </c>
      <c r="L271" s="140">
        <f t="shared" si="270"/>
        <v>0</v>
      </c>
      <c r="M271" s="420">
        <f t="shared" si="270"/>
        <v>0</v>
      </c>
      <c r="N271" s="135">
        <f t="shared" si="270"/>
        <v>0</v>
      </c>
      <c r="O271" s="139">
        <f t="shared" si="270"/>
        <v>0</v>
      </c>
      <c r="P271" s="421"/>
      <c r="Q271" s="466"/>
    </row>
    <row r="272" spans="1:17" s="181" customFormat="1" ht="36" hidden="1" x14ac:dyDescent="0.25">
      <c r="A272" s="43">
        <v>7221</v>
      </c>
      <c r="B272" s="69" t="s">
        <v>281</v>
      </c>
      <c r="C272" s="358">
        <f t="shared" si="237"/>
        <v>0</v>
      </c>
      <c r="D272" s="417"/>
      <c r="E272" s="136"/>
      <c r="F272" s="419">
        <f t="shared" ref="F272:F274" si="271">D272+E272</f>
        <v>0</v>
      </c>
      <c r="G272" s="418"/>
      <c r="H272" s="72"/>
      <c r="I272" s="136">
        <f t="shared" ref="I272:I274" si="272">G272+H272</f>
        <v>0</v>
      </c>
      <c r="J272" s="417"/>
      <c r="K272" s="72"/>
      <c r="L272" s="137">
        <f t="shared" ref="L272:L274" si="273">J272+K272</f>
        <v>0</v>
      </c>
      <c r="M272" s="418"/>
      <c r="N272" s="72"/>
      <c r="O272" s="136">
        <f t="shared" ref="O272:O274" si="274">M272+N272</f>
        <v>0</v>
      </c>
      <c r="P272" s="419"/>
      <c r="Q272" s="466"/>
    </row>
    <row r="273" spans="1:17" s="181" customFormat="1" ht="36" hidden="1" x14ac:dyDescent="0.25">
      <c r="A273" s="43">
        <v>7222</v>
      </c>
      <c r="B273" s="69" t="s">
        <v>282</v>
      </c>
      <c r="C273" s="358">
        <f t="shared" si="237"/>
        <v>0</v>
      </c>
      <c r="D273" s="417"/>
      <c r="E273" s="136"/>
      <c r="F273" s="419">
        <f t="shared" si="271"/>
        <v>0</v>
      </c>
      <c r="G273" s="418"/>
      <c r="H273" s="72"/>
      <c r="I273" s="136">
        <f t="shared" si="272"/>
        <v>0</v>
      </c>
      <c r="J273" s="417"/>
      <c r="K273" s="72"/>
      <c r="L273" s="137">
        <f t="shared" si="273"/>
        <v>0</v>
      </c>
      <c r="M273" s="418"/>
      <c r="N273" s="72"/>
      <c r="O273" s="136">
        <f t="shared" si="274"/>
        <v>0</v>
      </c>
      <c r="P273" s="419"/>
      <c r="Q273" s="466"/>
    </row>
    <row r="274" spans="1:17" ht="24" hidden="1" x14ac:dyDescent="0.25">
      <c r="A274" s="138">
        <v>7230</v>
      </c>
      <c r="B274" s="69" t="s">
        <v>283</v>
      </c>
      <c r="C274" s="358">
        <f t="shared" si="237"/>
        <v>0</v>
      </c>
      <c r="D274" s="417"/>
      <c r="E274" s="136"/>
      <c r="F274" s="419">
        <f t="shared" si="271"/>
        <v>0</v>
      </c>
      <c r="G274" s="418"/>
      <c r="H274" s="72"/>
      <c r="I274" s="136">
        <f t="shared" si="272"/>
        <v>0</v>
      </c>
      <c r="J274" s="417"/>
      <c r="K274" s="72"/>
      <c r="L274" s="137">
        <f t="shared" si="273"/>
        <v>0</v>
      </c>
      <c r="M274" s="418"/>
      <c r="N274" s="72"/>
      <c r="O274" s="136">
        <f t="shared" si="274"/>
        <v>0</v>
      </c>
      <c r="P274" s="419"/>
      <c r="Q274" s="311"/>
    </row>
    <row r="275" spans="1:17" ht="24" hidden="1" x14ac:dyDescent="0.25">
      <c r="A275" s="138">
        <v>7240</v>
      </c>
      <c r="B275" s="69" t="s">
        <v>284</v>
      </c>
      <c r="C275" s="358">
        <f t="shared" si="237"/>
        <v>0</v>
      </c>
      <c r="D275" s="70">
        <f>SUM(D276:D277)</f>
        <v>0</v>
      </c>
      <c r="E275" s="139">
        <f t="shared" ref="E275" si="275">SUM(E276:E277)</f>
        <v>0</v>
      </c>
      <c r="F275" s="421">
        <f>SUM(F276:F277)</f>
        <v>0</v>
      </c>
      <c r="G275" s="420">
        <f t="shared" ref="G275:O275" si="276">SUM(G276:G277)</f>
        <v>0</v>
      </c>
      <c r="H275" s="135">
        <f t="shared" si="276"/>
        <v>0</v>
      </c>
      <c r="I275" s="139">
        <f t="shared" si="276"/>
        <v>0</v>
      </c>
      <c r="J275" s="70">
        <f t="shared" si="276"/>
        <v>0</v>
      </c>
      <c r="K275" s="135">
        <f t="shared" si="276"/>
        <v>0</v>
      </c>
      <c r="L275" s="140">
        <f t="shared" si="276"/>
        <v>0</v>
      </c>
      <c r="M275" s="420">
        <f t="shared" si="276"/>
        <v>0</v>
      </c>
      <c r="N275" s="135">
        <f t="shared" si="276"/>
        <v>0</v>
      </c>
      <c r="O275" s="139">
        <f t="shared" si="276"/>
        <v>0</v>
      </c>
      <c r="P275" s="421"/>
      <c r="Q275" s="311"/>
    </row>
    <row r="276" spans="1:17" ht="48" hidden="1" x14ac:dyDescent="0.25">
      <c r="A276" s="43">
        <v>7245</v>
      </c>
      <c r="B276" s="69" t="s">
        <v>285</v>
      </c>
      <c r="C276" s="358">
        <f t="shared" si="237"/>
        <v>0</v>
      </c>
      <c r="D276" s="417"/>
      <c r="E276" s="136"/>
      <c r="F276" s="419">
        <f t="shared" ref="F276:F278" si="277">D276+E276</f>
        <v>0</v>
      </c>
      <c r="G276" s="418"/>
      <c r="H276" s="72"/>
      <c r="I276" s="136">
        <f t="shared" ref="I276:I278" si="278">G276+H276</f>
        <v>0</v>
      </c>
      <c r="J276" s="417"/>
      <c r="K276" s="72"/>
      <c r="L276" s="137">
        <f t="shared" ref="L276:L278" si="279">J276+K276</f>
        <v>0</v>
      </c>
      <c r="M276" s="418"/>
      <c r="N276" s="72"/>
      <c r="O276" s="136">
        <f t="shared" ref="O276:O278" si="280">M276+N276</f>
        <v>0</v>
      </c>
      <c r="P276" s="419"/>
      <c r="Q276" s="311"/>
    </row>
    <row r="277" spans="1:17" ht="96" hidden="1" x14ac:dyDescent="0.25">
      <c r="A277" s="43">
        <v>7246</v>
      </c>
      <c r="B277" s="69" t="s">
        <v>286</v>
      </c>
      <c r="C277" s="358">
        <f t="shared" si="237"/>
        <v>0</v>
      </c>
      <c r="D277" s="417"/>
      <c r="E277" s="136"/>
      <c r="F277" s="419">
        <f t="shared" si="277"/>
        <v>0</v>
      </c>
      <c r="G277" s="418"/>
      <c r="H277" s="72"/>
      <c r="I277" s="136">
        <f t="shared" si="278"/>
        <v>0</v>
      </c>
      <c r="J277" s="417"/>
      <c r="K277" s="72"/>
      <c r="L277" s="137">
        <f t="shared" si="279"/>
        <v>0</v>
      </c>
      <c r="M277" s="418"/>
      <c r="N277" s="72"/>
      <c r="O277" s="136">
        <f t="shared" si="280"/>
        <v>0</v>
      </c>
      <c r="P277" s="419"/>
      <c r="Q277" s="311"/>
    </row>
    <row r="278" spans="1:17" ht="24" hidden="1" x14ac:dyDescent="0.25">
      <c r="A278" s="174">
        <v>7260</v>
      </c>
      <c r="B278" s="63" t="s">
        <v>287</v>
      </c>
      <c r="C278" s="353">
        <f t="shared" si="237"/>
        <v>0</v>
      </c>
      <c r="D278" s="377"/>
      <c r="E278" s="133"/>
      <c r="F278" s="416">
        <f t="shared" si="277"/>
        <v>0</v>
      </c>
      <c r="G278" s="376"/>
      <c r="H278" s="66"/>
      <c r="I278" s="133">
        <f t="shared" si="278"/>
        <v>0</v>
      </c>
      <c r="J278" s="377"/>
      <c r="K278" s="66"/>
      <c r="L278" s="134">
        <f t="shared" si="279"/>
        <v>0</v>
      </c>
      <c r="M278" s="376"/>
      <c r="N278" s="66"/>
      <c r="O278" s="133">
        <f t="shared" si="280"/>
        <v>0</v>
      </c>
      <c r="P278" s="416"/>
      <c r="Q278" s="311"/>
    </row>
    <row r="279" spans="1:17" hidden="1" x14ac:dyDescent="0.25">
      <c r="A279" s="88">
        <v>7700</v>
      </c>
      <c r="B279" s="182" t="s">
        <v>288</v>
      </c>
      <c r="C279" s="446">
        <f t="shared" si="237"/>
        <v>0</v>
      </c>
      <c r="D279" s="183">
        <f>D280</f>
        <v>0</v>
      </c>
      <c r="E279" s="448">
        <f t="shared" ref="E279:O279" si="281">E280</f>
        <v>0</v>
      </c>
      <c r="F279" s="428">
        <f t="shared" si="281"/>
        <v>0</v>
      </c>
      <c r="G279" s="447">
        <f t="shared" si="281"/>
        <v>0</v>
      </c>
      <c r="H279" s="184">
        <f t="shared" si="281"/>
        <v>0</v>
      </c>
      <c r="I279" s="448">
        <f t="shared" si="281"/>
        <v>0</v>
      </c>
      <c r="J279" s="183">
        <f t="shared" si="281"/>
        <v>0</v>
      </c>
      <c r="K279" s="184">
        <f t="shared" si="281"/>
        <v>0</v>
      </c>
      <c r="L279" s="147">
        <f t="shared" si="281"/>
        <v>0</v>
      </c>
      <c r="M279" s="447">
        <f t="shared" si="281"/>
        <v>0</v>
      </c>
      <c r="N279" s="184">
        <f t="shared" si="281"/>
        <v>0</v>
      </c>
      <c r="O279" s="448">
        <f t="shared" si="281"/>
        <v>0</v>
      </c>
      <c r="P279" s="428"/>
      <c r="Q279" s="311"/>
    </row>
    <row r="280" spans="1:17" hidden="1" x14ac:dyDescent="0.25">
      <c r="A280" s="129">
        <v>7720</v>
      </c>
      <c r="B280" s="63" t="s">
        <v>289</v>
      </c>
      <c r="C280" s="363">
        <f t="shared" si="237"/>
        <v>0</v>
      </c>
      <c r="D280" s="375"/>
      <c r="E280" s="185"/>
      <c r="F280" s="450">
        <f>D280+E280</f>
        <v>0</v>
      </c>
      <c r="G280" s="449"/>
      <c r="H280" s="79"/>
      <c r="I280" s="185">
        <f>G280+H280</f>
        <v>0</v>
      </c>
      <c r="J280" s="375"/>
      <c r="K280" s="79"/>
      <c r="L280" s="186">
        <f>J280+K280</f>
        <v>0</v>
      </c>
      <c r="M280" s="449"/>
      <c r="N280" s="79"/>
      <c r="O280" s="185">
        <f>M280+N280</f>
        <v>0</v>
      </c>
      <c r="P280" s="450"/>
      <c r="Q280" s="311"/>
    </row>
    <row r="281" spans="1:17" hidden="1" x14ac:dyDescent="0.25">
      <c r="A281" s="148"/>
      <c r="B281" s="69" t="s">
        <v>290</v>
      </c>
      <c r="C281" s="358">
        <f t="shared" si="237"/>
        <v>0</v>
      </c>
      <c r="D281" s="70">
        <f>SUM(D282:D283)</f>
        <v>0</v>
      </c>
      <c r="E281" s="139">
        <f t="shared" ref="E281" si="282">SUM(E282:E283)</f>
        <v>0</v>
      </c>
      <c r="F281" s="421">
        <f>SUM(F282:F283)</f>
        <v>0</v>
      </c>
      <c r="G281" s="420">
        <f t="shared" ref="G281:O281" si="283">SUM(G282:G283)</f>
        <v>0</v>
      </c>
      <c r="H281" s="135">
        <f t="shared" si="283"/>
        <v>0</v>
      </c>
      <c r="I281" s="139">
        <f t="shared" si="283"/>
        <v>0</v>
      </c>
      <c r="J281" s="70">
        <f t="shared" si="283"/>
        <v>0</v>
      </c>
      <c r="K281" s="135">
        <f t="shared" si="283"/>
        <v>0</v>
      </c>
      <c r="L281" s="140">
        <f t="shared" si="283"/>
        <v>0</v>
      </c>
      <c r="M281" s="420">
        <f t="shared" si="283"/>
        <v>0</v>
      </c>
      <c r="N281" s="135">
        <f t="shared" si="283"/>
        <v>0</v>
      </c>
      <c r="O281" s="139">
        <f t="shared" si="283"/>
        <v>0</v>
      </c>
      <c r="P281" s="421"/>
      <c r="Q281" s="311"/>
    </row>
    <row r="282" spans="1:17" hidden="1" x14ac:dyDescent="0.25">
      <c r="A282" s="148" t="s">
        <v>291</v>
      </c>
      <c r="B282" s="43" t="s">
        <v>292</v>
      </c>
      <c r="C282" s="358">
        <f t="shared" si="237"/>
        <v>0</v>
      </c>
      <c r="D282" s="417"/>
      <c r="E282" s="136"/>
      <c r="F282" s="419">
        <f>E282+D282</f>
        <v>0</v>
      </c>
      <c r="G282" s="418"/>
      <c r="H282" s="72"/>
      <c r="I282" s="136">
        <f>H282+G282</f>
        <v>0</v>
      </c>
      <c r="J282" s="417"/>
      <c r="K282" s="72"/>
      <c r="L282" s="137">
        <f>K282+J282</f>
        <v>0</v>
      </c>
      <c r="M282" s="418"/>
      <c r="N282" s="72"/>
      <c r="O282" s="136">
        <f>N282+M282</f>
        <v>0</v>
      </c>
      <c r="P282" s="419"/>
      <c r="Q282" s="311"/>
    </row>
    <row r="283" spans="1:17" ht="24" hidden="1" x14ac:dyDescent="0.25">
      <c r="A283" s="148" t="s">
        <v>293</v>
      </c>
      <c r="B283" s="187" t="s">
        <v>294</v>
      </c>
      <c r="C283" s="353">
        <f t="shared" si="237"/>
        <v>0</v>
      </c>
      <c r="D283" s="377"/>
      <c r="E283" s="133"/>
      <c r="F283" s="416">
        <f>E283+D283</f>
        <v>0</v>
      </c>
      <c r="G283" s="376"/>
      <c r="H283" s="66"/>
      <c r="I283" s="133">
        <f>H283+G283</f>
        <v>0</v>
      </c>
      <c r="J283" s="377"/>
      <c r="K283" s="66"/>
      <c r="L283" s="134">
        <f>K283+J283</f>
        <v>0</v>
      </c>
      <c r="M283" s="376"/>
      <c r="N283" s="66"/>
      <c r="O283" s="133">
        <f>N283+M283</f>
        <v>0</v>
      </c>
      <c r="P283" s="416"/>
      <c r="Q283" s="311"/>
    </row>
    <row r="284" spans="1:17" ht="12.75" thickBot="1" x14ac:dyDescent="0.3">
      <c r="A284" s="188"/>
      <c r="B284" s="188" t="s">
        <v>295</v>
      </c>
      <c r="C284" s="451">
        <f t="shared" si="237"/>
        <v>1716</v>
      </c>
      <c r="D284" s="189">
        <f t="shared" ref="D284:O284" si="284">SUM(D281,D268,D229,D194,D186,D172,D74,D52)</f>
        <v>1220</v>
      </c>
      <c r="E284" s="453">
        <f t="shared" si="284"/>
        <v>496</v>
      </c>
      <c r="F284" s="454">
        <f t="shared" si="284"/>
        <v>1716</v>
      </c>
      <c r="G284" s="452">
        <f t="shared" si="284"/>
        <v>0</v>
      </c>
      <c r="H284" s="190">
        <f t="shared" si="284"/>
        <v>0</v>
      </c>
      <c r="I284" s="453">
        <f t="shared" si="284"/>
        <v>0</v>
      </c>
      <c r="J284" s="189">
        <f t="shared" si="284"/>
        <v>0</v>
      </c>
      <c r="K284" s="190">
        <f t="shared" si="284"/>
        <v>0</v>
      </c>
      <c r="L284" s="191">
        <f t="shared" si="284"/>
        <v>0</v>
      </c>
      <c r="M284" s="452">
        <f t="shared" si="284"/>
        <v>0</v>
      </c>
      <c r="N284" s="190">
        <f t="shared" si="284"/>
        <v>0</v>
      </c>
      <c r="O284" s="453">
        <f t="shared" si="284"/>
        <v>0</v>
      </c>
      <c r="P284" s="454"/>
      <c r="Q284" s="311"/>
    </row>
    <row r="285" spans="1:17" s="25" customFormat="1" ht="13.5" thickTop="1" thickBot="1" x14ac:dyDescent="0.3">
      <c r="A285" s="578" t="s">
        <v>296</v>
      </c>
      <c r="B285" s="579"/>
      <c r="C285" s="455">
        <f t="shared" si="237"/>
        <v>-30</v>
      </c>
      <c r="D285" s="192">
        <f>SUM(D24,D25,D41)-D50</f>
        <v>-74</v>
      </c>
      <c r="E285" s="194">
        <f t="shared" ref="E285:N285" si="285">SUM(E24,E25,E41)-E50</f>
        <v>44</v>
      </c>
      <c r="F285" s="457">
        <f>SUM(F24,F25,F41)-F50</f>
        <v>-30</v>
      </c>
      <c r="G285" s="456">
        <f t="shared" si="285"/>
        <v>0</v>
      </c>
      <c r="H285" s="193">
        <f t="shared" si="285"/>
        <v>0</v>
      </c>
      <c r="I285" s="194">
        <f t="shared" si="285"/>
        <v>0</v>
      </c>
      <c r="J285" s="192">
        <f t="shared" si="285"/>
        <v>0</v>
      </c>
      <c r="K285" s="193">
        <f t="shared" si="285"/>
        <v>0</v>
      </c>
      <c r="L285" s="195">
        <f t="shared" si="285"/>
        <v>0</v>
      </c>
      <c r="M285" s="456">
        <f t="shared" si="285"/>
        <v>0</v>
      </c>
      <c r="N285" s="193">
        <f t="shared" si="285"/>
        <v>0</v>
      </c>
      <c r="O285" s="194">
        <f>O44-O50</f>
        <v>0</v>
      </c>
      <c r="P285" s="457"/>
      <c r="Q285" s="314"/>
    </row>
    <row r="286" spans="1:17" s="25" customFormat="1" ht="12.75" thickTop="1" x14ac:dyDescent="0.25">
      <c r="A286" s="580" t="s">
        <v>297</v>
      </c>
      <c r="B286" s="581"/>
      <c r="C286" s="458">
        <f t="shared" si="237"/>
        <v>30</v>
      </c>
      <c r="D286" s="196">
        <f t="shared" ref="D286:O286" si="286">SUM(D287,D288)-D295+D296</f>
        <v>74</v>
      </c>
      <c r="E286" s="198">
        <f t="shared" si="286"/>
        <v>-44</v>
      </c>
      <c r="F286" s="460">
        <f t="shared" si="286"/>
        <v>30</v>
      </c>
      <c r="G286" s="459">
        <f t="shared" si="286"/>
        <v>0</v>
      </c>
      <c r="H286" s="197">
        <f t="shared" si="286"/>
        <v>0</v>
      </c>
      <c r="I286" s="198">
        <f t="shared" si="286"/>
        <v>0</v>
      </c>
      <c r="J286" s="196">
        <f t="shared" si="286"/>
        <v>0</v>
      </c>
      <c r="K286" s="197">
        <f t="shared" si="286"/>
        <v>0</v>
      </c>
      <c r="L286" s="199">
        <f t="shared" si="286"/>
        <v>0</v>
      </c>
      <c r="M286" s="459">
        <f t="shared" si="286"/>
        <v>0</v>
      </c>
      <c r="N286" s="197">
        <f t="shared" si="286"/>
        <v>0</v>
      </c>
      <c r="O286" s="198">
        <f t="shared" si="286"/>
        <v>0</v>
      </c>
      <c r="P286" s="460"/>
      <c r="Q286" s="314"/>
    </row>
    <row r="287" spans="1:17" s="25" customFormat="1" ht="12.75" thickBot="1" x14ac:dyDescent="0.3">
      <c r="A287" s="110" t="s">
        <v>298</v>
      </c>
      <c r="B287" s="110" t="s">
        <v>299</v>
      </c>
      <c r="C287" s="398">
        <f t="shared" si="237"/>
        <v>30</v>
      </c>
      <c r="D287" s="111">
        <f t="shared" ref="D287:O287" si="287">D21-D281</f>
        <v>74</v>
      </c>
      <c r="E287" s="200">
        <f t="shared" si="287"/>
        <v>-44</v>
      </c>
      <c r="F287" s="400">
        <f t="shared" si="287"/>
        <v>30</v>
      </c>
      <c r="G287" s="399">
        <f t="shared" si="287"/>
        <v>0</v>
      </c>
      <c r="H287" s="112">
        <f t="shared" si="287"/>
        <v>0</v>
      </c>
      <c r="I287" s="200">
        <f t="shared" si="287"/>
        <v>0</v>
      </c>
      <c r="J287" s="111">
        <f t="shared" si="287"/>
        <v>0</v>
      </c>
      <c r="K287" s="112">
        <f t="shared" si="287"/>
        <v>0</v>
      </c>
      <c r="L287" s="113">
        <f t="shared" si="287"/>
        <v>0</v>
      </c>
      <c r="M287" s="399">
        <f t="shared" si="287"/>
        <v>0</v>
      </c>
      <c r="N287" s="112">
        <f t="shared" si="287"/>
        <v>0</v>
      </c>
      <c r="O287" s="200">
        <f t="shared" si="287"/>
        <v>0</v>
      </c>
      <c r="P287" s="400"/>
      <c r="Q287" s="314"/>
    </row>
    <row r="288" spans="1:17" s="25" customFormat="1" ht="12.75" hidden="1" thickTop="1" x14ac:dyDescent="0.25">
      <c r="A288" s="201" t="s">
        <v>300</v>
      </c>
      <c r="B288" s="201" t="s">
        <v>301</v>
      </c>
      <c r="C288" s="458">
        <f t="shared" si="237"/>
        <v>0</v>
      </c>
      <c r="D288" s="196">
        <f t="shared" ref="D288:O288" si="288">SUM(D289,D291,D293)-SUM(D290,D292,D294)</f>
        <v>0</v>
      </c>
      <c r="E288" s="198">
        <f t="shared" si="288"/>
        <v>0</v>
      </c>
      <c r="F288" s="460">
        <f t="shared" si="288"/>
        <v>0</v>
      </c>
      <c r="G288" s="459">
        <f t="shared" si="288"/>
        <v>0</v>
      </c>
      <c r="H288" s="197">
        <f t="shared" si="288"/>
        <v>0</v>
      </c>
      <c r="I288" s="198">
        <f t="shared" si="288"/>
        <v>0</v>
      </c>
      <c r="J288" s="196">
        <f t="shared" si="288"/>
        <v>0</v>
      </c>
      <c r="K288" s="197">
        <f t="shared" si="288"/>
        <v>0</v>
      </c>
      <c r="L288" s="199">
        <f t="shared" si="288"/>
        <v>0</v>
      </c>
      <c r="M288" s="459">
        <f t="shared" si="288"/>
        <v>0</v>
      </c>
      <c r="N288" s="197">
        <f t="shared" si="288"/>
        <v>0</v>
      </c>
      <c r="O288" s="198">
        <f t="shared" si="288"/>
        <v>0</v>
      </c>
      <c r="P288" s="460"/>
      <c r="Q288" s="314"/>
    </row>
    <row r="289" spans="1:17" ht="12.75" hidden="1" thickTop="1" x14ac:dyDescent="0.25">
      <c r="A289" s="202" t="s">
        <v>302</v>
      </c>
      <c r="B289" s="98" t="s">
        <v>303</v>
      </c>
      <c r="C289" s="363">
        <f t="shared" si="237"/>
        <v>0</v>
      </c>
      <c r="D289" s="375"/>
      <c r="E289" s="185"/>
      <c r="F289" s="450">
        <f t="shared" ref="F289:F296" si="289">E289+D289</f>
        <v>0</v>
      </c>
      <c r="G289" s="449"/>
      <c r="H289" s="79"/>
      <c r="I289" s="185">
        <f t="shared" ref="I289:I296" si="290">H289+G289</f>
        <v>0</v>
      </c>
      <c r="J289" s="375"/>
      <c r="K289" s="79"/>
      <c r="L289" s="186">
        <f t="shared" ref="L289:L296" si="291">K289+J289</f>
        <v>0</v>
      </c>
      <c r="M289" s="449"/>
      <c r="N289" s="79"/>
      <c r="O289" s="185">
        <f t="shared" ref="O289:O296" si="292">N289+M289</f>
        <v>0</v>
      </c>
      <c r="P289" s="450"/>
      <c r="Q289" s="311"/>
    </row>
    <row r="290" spans="1:17" ht="24.75" hidden="1" thickTop="1" x14ac:dyDescent="0.25">
      <c r="A290" s="148" t="s">
        <v>304</v>
      </c>
      <c r="B290" s="42" t="s">
        <v>305</v>
      </c>
      <c r="C290" s="358">
        <f t="shared" si="237"/>
        <v>0</v>
      </c>
      <c r="D290" s="417"/>
      <c r="E290" s="136"/>
      <c r="F290" s="419">
        <f t="shared" si="289"/>
        <v>0</v>
      </c>
      <c r="G290" s="418"/>
      <c r="H290" s="72"/>
      <c r="I290" s="136">
        <f t="shared" si="290"/>
        <v>0</v>
      </c>
      <c r="J290" s="417"/>
      <c r="K290" s="72"/>
      <c r="L290" s="137">
        <f t="shared" si="291"/>
        <v>0</v>
      </c>
      <c r="M290" s="418"/>
      <c r="N290" s="72"/>
      <c r="O290" s="136">
        <f t="shared" si="292"/>
        <v>0</v>
      </c>
      <c r="P290" s="419"/>
      <c r="Q290" s="311"/>
    </row>
    <row r="291" spans="1:17" ht="12.75" hidden="1" thickTop="1" x14ac:dyDescent="0.25">
      <c r="A291" s="148" t="s">
        <v>306</v>
      </c>
      <c r="B291" s="42" t="s">
        <v>307</v>
      </c>
      <c r="C291" s="358">
        <f t="shared" si="237"/>
        <v>0</v>
      </c>
      <c r="D291" s="417"/>
      <c r="E291" s="136"/>
      <c r="F291" s="419">
        <f t="shared" si="289"/>
        <v>0</v>
      </c>
      <c r="G291" s="418"/>
      <c r="H291" s="72"/>
      <c r="I291" s="136">
        <f t="shared" si="290"/>
        <v>0</v>
      </c>
      <c r="J291" s="417"/>
      <c r="K291" s="72"/>
      <c r="L291" s="137">
        <f t="shared" si="291"/>
        <v>0</v>
      </c>
      <c r="M291" s="418"/>
      <c r="N291" s="72"/>
      <c r="O291" s="136">
        <f t="shared" si="292"/>
        <v>0</v>
      </c>
      <c r="P291" s="419"/>
      <c r="Q291" s="311"/>
    </row>
    <row r="292" spans="1:17" ht="24.75" hidden="1" thickTop="1" x14ac:dyDescent="0.25">
      <c r="A292" s="148" t="s">
        <v>308</v>
      </c>
      <c r="B292" s="42" t="s">
        <v>309</v>
      </c>
      <c r="C292" s="358">
        <f>SUM(F292,I292,L292,O292)</f>
        <v>0</v>
      </c>
      <c r="D292" s="417"/>
      <c r="E292" s="136"/>
      <c r="F292" s="419">
        <f t="shared" si="289"/>
        <v>0</v>
      </c>
      <c r="G292" s="418"/>
      <c r="H292" s="72"/>
      <c r="I292" s="136">
        <f t="shared" si="290"/>
        <v>0</v>
      </c>
      <c r="J292" s="417"/>
      <c r="K292" s="72"/>
      <c r="L292" s="137">
        <f t="shared" si="291"/>
        <v>0</v>
      </c>
      <c r="M292" s="418"/>
      <c r="N292" s="72"/>
      <c r="O292" s="136">
        <f t="shared" si="292"/>
        <v>0</v>
      </c>
      <c r="P292" s="419"/>
      <c r="Q292" s="311"/>
    </row>
    <row r="293" spans="1:17" ht="12.75" hidden="1" thickTop="1" x14ac:dyDescent="0.25">
      <c r="A293" s="148" t="s">
        <v>310</v>
      </c>
      <c r="B293" s="42" t="s">
        <v>311</v>
      </c>
      <c r="C293" s="358">
        <f t="shared" si="237"/>
        <v>0</v>
      </c>
      <c r="D293" s="417"/>
      <c r="E293" s="136"/>
      <c r="F293" s="419">
        <f t="shared" si="289"/>
        <v>0</v>
      </c>
      <c r="G293" s="418"/>
      <c r="H293" s="72"/>
      <c r="I293" s="136">
        <f t="shared" si="290"/>
        <v>0</v>
      </c>
      <c r="J293" s="417"/>
      <c r="K293" s="72"/>
      <c r="L293" s="137">
        <f t="shared" si="291"/>
        <v>0</v>
      </c>
      <c r="M293" s="418"/>
      <c r="N293" s="72"/>
      <c r="O293" s="136">
        <f t="shared" si="292"/>
        <v>0</v>
      </c>
      <c r="P293" s="419"/>
      <c r="Q293" s="311"/>
    </row>
    <row r="294" spans="1:17" ht="24.75" hidden="1" thickTop="1" x14ac:dyDescent="0.25">
      <c r="A294" s="203" t="s">
        <v>312</v>
      </c>
      <c r="B294" s="204" t="s">
        <v>313</v>
      </c>
      <c r="C294" s="432">
        <f t="shared" si="237"/>
        <v>0</v>
      </c>
      <c r="D294" s="434"/>
      <c r="E294" s="165"/>
      <c r="F294" s="436">
        <f t="shared" si="289"/>
        <v>0</v>
      </c>
      <c r="G294" s="435"/>
      <c r="H294" s="164"/>
      <c r="I294" s="165">
        <f t="shared" si="290"/>
        <v>0</v>
      </c>
      <c r="J294" s="434"/>
      <c r="K294" s="164"/>
      <c r="L294" s="166">
        <f t="shared" si="291"/>
        <v>0</v>
      </c>
      <c r="M294" s="435"/>
      <c r="N294" s="164"/>
      <c r="O294" s="165">
        <f t="shared" si="292"/>
        <v>0</v>
      </c>
      <c r="P294" s="436"/>
      <c r="Q294" s="311"/>
    </row>
    <row r="295" spans="1:17" s="25" customFormat="1" ht="13.5" hidden="1" thickTop="1" thickBot="1" x14ac:dyDescent="0.3">
      <c r="A295" s="205" t="s">
        <v>314</v>
      </c>
      <c r="B295" s="205" t="s">
        <v>315</v>
      </c>
      <c r="C295" s="455">
        <f t="shared" si="237"/>
        <v>0</v>
      </c>
      <c r="D295" s="461"/>
      <c r="E295" s="207"/>
      <c r="F295" s="463">
        <f t="shared" si="289"/>
        <v>0</v>
      </c>
      <c r="G295" s="462"/>
      <c r="H295" s="206"/>
      <c r="I295" s="207">
        <f t="shared" si="290"/>
        <v>0</v>
      </c>
      <c r="J295" s="461"/>
      <c r="K295" s="206"/>
      <c r="L295" s="208">
        <f t="shared" si="291"/>
        <v>0</v>
      </c>
      <c r="M295" s="462"/>
      <c r="N295" s="206"/>
      <c r="O295" s="207">
        <f t="shared" si="292"/>
        <v>0</v>
      </c>
      <c r="P295" s="463"/>
      <c r="Q295" s="314"/>
    </row>
    <row r="296" spans="1:17" s="25" customFormat="1" ht="48.75" hidden="1" thickTop="1" x14ac:dyDescent="0.25">
      <c r="A296" s="201" t="s">
        <v>316</v>
      </c>
      <c r="B296" s="209" t="s">
        <v>317</v>
      </c>
      <c r="C296" s="458">
        <f>SUM(F296,I296,L296,O296)</f>
        <v>0</v>
      </c>
      <c r="D296" s="464"/>
      <c r="E296" s="469"/>
      <c r="F296" s="430">
        <f t="shared" si="289"/>
        <v>0</v>
      </c>
      <c r="G296" s="429"/>
      <c r="H296" s="151"/>
      <c r="I296" s="152">
        <f t="shared" si="290"/>
        <v>0</v>
      </c>
      <c r="J296" s="348"/>
      <c r="K296" s="151"/>
      <c r="L296" s="153">
        <f t="shared" si="291"/>
        <v>0</v>
      </c>
      <c r="M296" s="429"/>
      <c r="N296" s="151"/>
      <c r="O296" s="152">
        <f t="shared" si="292"/>
        <v>0</v>
      </c>
      <c r="P296" s="430"/>
      <c r="Q296" s="314"/>
    </row>
    <row r="297" spans="1:17" ht="12.75" thickTop="1" x14ac:dyDescent="0.25">
      <c r="A297" s="1"/>
      <c r="B297" s="1"/>
      <c r="C297" s="1"/>
      <c r="D297" s="1"/>
      <c r="E297" s="1"/>
      <c r="F297" s="1"/>
      <c r="G297" s="1"/>
      <c r="H297" s="1"/>
      <c r="I297" s="1"/>
      <c r="J297" s="1"/>
      <c r="K297" s="1"/>
      <c r="L297" s="1"/>
      <c r="M297" s="1"/>
      <c r="N297" s="1"/>
      <c r="O297" s="1"/>
    </row>
    <row r="298" spans="1:17" x14ac:dyDescent="0.25">
      <c r="A298" s="1"/>
      <c r="B298" s="1"/>
      <c r="C298" s="1"/>
      <c r="D298" s="1"/>
      <c r="E298" s="1"/>
      <c r="F298" s="1"/>
      <c r="G298" s="1"/>
      <c r="H298" s="1"/>
      <c r="I298" s="1"/>
      <c r="J298" s="1"/>
      <c r="K298" s="1"/>
      <c r="L298" s="1"/>
      <c r="M298" s="1"/>
      <c r="N298" s="1"/>
      <c r="O298" s="1"/>
    </row>
    <row r="299" spans="1:17" x14ac:dyDescent="0.25">
      <c r="A299" s="1"/>
      <c r="B299" s="1"/>
      <c r="C299" s="1"/>
      <c r="D299" s="1"/>
      <c r="E299" s="1"/>
      <c r="F299" s="1"/>
      <c r="G299" s="1"/>
      <c r="H299" s="1"/>
      <c r="I299" s="1"/>
      <c r="J299" s="1"/>
      <c r="K299" s="1"/>
      <c r="L299" s="1"/>
      <c r="M299" s="1"/>
      <c r="N299" s="1"/>
      <c r="O299" s="1"/>
    </row>
    <row r="300" spans="1:17" x14ac:dyDescent="0.25">
      <c r="A300" s="1"/>
      <c r="B300" s="1"/>
      <c r="C300" s="1"/>
      <c r="D300" s="1"/>
      <c r="E300" s="1"/>
      <c r="F300" s="1"/>
      <c r="G300" s="1"/>
      <c r="H300" s="1"/>
      <c r="I300" s="1"/>
      <c r="J300" s="1"/>
      <c r="K300" s="1"/>
      <c r="L300" s="1"/>
      <c r="M300" s="1"/>
      <c r="N300" s="1"/>
      <c r="O300" s="1"/>
    </row>
    <row r="301" spans="1:17" x14ac:dyDescent="0.25">
      <c r="A301" s="1"/>
      <c r="B301" s="1"/>
      <c r="C301" s="1"/>
      <c r="D301" s="1"/>
      <c r="E301" s="1"/>
      <c r="F301" s="1"/>
      <c r="G301" s="1"/>
      <c r="H301" s="1"/>
      <c r="I301" s="1"/>
      <c r="J301" s="1"/>
      <c r="K301" s="1"/>
      <c r="L301" s="1"/>
      <c r="M301" s="1"/>
      <c r="N301" s="1"/>
      <c r="O301" s="1"/>
    </row>
    <row r="302" spans="1:17"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sheetData>
  <sheetProtection algorithmName="SHA-512" hashValue="43YRTexfi52eSxZ5VaiULn3cVoe9tgutWwe5AgqoG8UgDKAkzZtSxwzxlmrmUR9y2pKgexwmg9B7kSpFel9xNw==" saltValue="N6WG/24ACdDDiqd3dpFlNA==" spinCount="100000" sheet="1" objects="1" scenarios="1" formatCells="0" formatColumns="0" formatRows="0"/>
  <autoFilter ref="A18:P296">
    <filterColumn colId="2">
      <filters blank="1">
        <filter val="1 123"/>
        <filter val="1 197"/>
        <filter val="1 301"/>
        <filter val="1 716"/>
        <filter val="160"/>
        <filter val="178"/>
        <filter val="18"/>
        <filter val="199"/>
        <filter val="280"/>
        <filter val="30"/>
        <filter val="-30"/>
        <filter val="415"/>
        <filter val="489"/>
        <filter val="60"/>
        <filter val="783"/>
        <filter val="81"/>
        <filter val="843"/>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51.pielikums Jūrmalas pilsētas domes
2017.gada 30.janvāra saistošajiem noteikumiem Nr.10
(Protokols Nr.4, 1.punkts)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3"/>
  <sheetViews>
    <sheetView showGridLines="0" view="pageLayout" zoomScaleNormal="100" workbookViewId="0">
      <selection activeCell="T7" sqref="T7"/>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497</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319</v>
      </c>
      <c r="D3" s="551"/>
      <c r="E3" s="551"/>
      <c r="F3" s="551"/>
      <c r="G3" s="551"/>
      <c r="H3" s="551"/>
      <c r="I3" s="551"/>
      <c r="J3" s="551"/>
      <c r="K3" s="551"/>
      <c r="L3" s="551"/>
      <c r="M3" s="551"/>
      <c r="N3" s="551"/>
      <c r="O3" s="551"/>
      <c r="P3" s="552"/>
      <c r="Q3" s="311"/>
    </row>
    <row r="4" spans="1:17" ht="12.75" customHeight="1" x14ac:dyDescent="0.25">
      <c r="A4" s="2" t="s">
        <v>2</v>
      </c>
      <c r="B4" s="3"/>
      <c r="C4" s="551" t="s">
        <v>320</v>
      </c>
      <c r="D4" s="551"/>
      <c r="E4" s="551"/>
      <c r="F4" s="551"/>
      <c r="G4" s="551"/>
      <c r="H4" s="551"/>
      <c r="I4" s="551"/>
      <c r="J4" s="551"/>
      <c r="K4" s="551"/>
      <c r="L4" s="551"/>
      <c r="M4" s="551"/>
      <c r="N4" s="551"/>
      <c r="O4" s="551"/>
      <c r="P4" s="552"/>
      <c r="Q4" s="311"/>
    </row>
    <row r="5" spans="1:17" ht="12.75" customHeight="1" x14ac:dyDescent="0.25">
      <c r="A5" s="4" t="s">
        <v>3</v>
      </c>
      <c r="B5" s="5"/>
      <c r="C5" s="545" t="s">
        <v>491</v>
      </c>
      <c r="D5" s="545"/>
      <c r="E5" s="545"/>
      <c r="F5" s="545"/>
      <c r="G5" s="545"/>
      <c r="H5" s="545"/>
      <c r="I5" s="545"/>
      <c r="J5" s="545"/>
      <c r="K5" s="545"/>
      <c r="L5" s="545"/>
      <c r="M5" s="545"/>
      <c r="N5" s="545"/>
      <c r="O5" s="545"/>
      <c r="P5" s="546"/>
      <c r="Q5" s="311"/>
    </row>
    <row r="6" spans="1:17" ht="12.75" customHeight="1" x14ac:dyDescent="0.25">
      <c r="A6" s="4" t="s">
        <v>4</v>
      </c>
      <c r="B6" s="5"/>
      <c r="C6" s="545" t="s">
        <v>498</v>
      </c>
      <c r="D6" s="545"/>
      <c r="E6" s="545"/>
      <c r="F6" s="545"/>
      <c r="G6" s="545"/>
      <c r="H6" s="545"/>
      <c r="I6" s="545"/>
      <c r="J6" s="545"/>
      <c r="K6" s="545"/>
      <c r="L6" s="545"/>
      <c r="M6" s="545"/>
      <c r="N6" s="545"/>
      <c r="O6" s="545"/>
      <c r="P6" s="546"/>
      <c r="Q6" s="311"/>
    </row>
    <row r="7" spans="1:17" ht="36.75" customHeight="1" x14ac:dyDescent="0.25">
      <c r="A7" s="4" t="s">
        <v>5</v>
      </c>
      <c r="B7" s="5"/>
      <c r="C7" s="551" t="s">
        <v>499</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323</v>
      </c>
      <c r="D9" s="545"/>
      <c r="E9" s="545"/>
      <c r="F9" s="545"/>
      <c r="G9" s="545"/>
      <c r="H9" s="545"/>
      <c r="I9" s="545"/>
      <c r="J9" s="545"/>
      <c r="K9" s="545"/>
      <c r="L9" s="545"/>
      <c r="M9" s="545"/>
      <c r="N9" s="545"/>
      <c r="O9" s="545"/>
      <c r="P9" s="546"/>
      <c r="Q9" s="311"/>
    </row>
    <row r="10" spans="1:17" ht="12.75" customHeight="1" x14ac:dyDescent="0.25">
      <c r="A10" s="4"/>
      <c r="B10" s="5" t="s">
        <v>8</v>
      </c>
      <c r="C10" s="545"/>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c r="D12" s="545"/>
      <c r="E12" s="545"/>
      <c r="F12" s="545"/>
      <c r="G12" s="545"/>
      <c r="H12" s="545"/>
      <c r="I12" s="545"/>
      <c r="J12" s="545"/>
      <c r="K12" s="545"/>
      <c r="L12" s="545"/>
      <c r="M12" s="545"/>
      <c r="N12" s="545"/>
      <c r="O12" s="545"/>
      <c r="P12" s="546"/>
      <c r="Q12" s="311"/>
    </row>
    <row r="13" spans="1:17" ht="12.75" customHeight="1" x14ac:dyDescent="0.25">
      <c r="A13" s="4"/>
      <c r="B13" s="5" t="s">
        <v>11</v>
      </c>
      <c r="C13" s="545"/>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310"/>
      <c r="Q15" s="312"/>
    </row>
    <row r="16" spans="1:17" s="12" customFormat="1" ht="12.75" customHeight="1" x14ac:dyDescent="0.25">
      <c r="A16" s="556"/>
      <c r="B16" s="559"/>
      <c r="C16" s="588" t="s">
        <v>15</v>
      </c>
      <c r="D16" s="586" t="s">
        <v>16</v>
      </c>
      <c r="E16" s="566" t="s">
        <v>17</v>
      </c>
      <c r="F16" s="568" t="s">
        <v>18</v>
      </c>
      <c r="G16" s="570" t="s">
        <v>19</v>
      </c>
      <c r="H16" s="564" t="s">
        <v>20</v>
      </c>
      <c r="I16" s="584" t="s">
        <v>21</v>
      </c>
      <c r="J16" s="586" t="s">
        <v>22</v>
      </c>
      <c r="K16" s="564" t="s">
        <v>23</v>
      </c>
      <c r="L16" s="590" t="s">
        <v>24</v>
      </c>
      <c r="M16" s="576" t="s">
        <v>25</v>
      </c>
      <c r="N16" s="564" t="s">
        <v>26</v>
      </c>
      <c r="O16" s="566" t="s">
        <v>27</v>
      </c>
      <c r="P16" s="556" t="s">
        <v>28</v>
      </c>
      <c r="Q16" s="312"/>
    </row>
    <row r="17" spans="1:17" s="13" customFormat="1" ht="66" customHeight="1" thickBot="1" x14ac:dyDescent="0.3">
      <c r="A17" s="557"/>
      <c r="B17" s="559"/>
      <c r="C17" s="589"/>
      <c r="D17" s="587"/>
      <c r="E17" s="567"/>
      <c r="F17" s="569"/>
      <c r="G17" s="571"/>
      <c r="H17" s="565"/>
      <c r="I17" s="585"/>
      <c r="J17" s="587"/>
      <c r="K17" s="565"/>
      <c r="L17" s="591"/>
      <c r="M17" s="577"/>
      <c r="N17" s="565"/>
      <c r="O17" s="567"/>
      <c r="P17" s="557"/>
      <c r="Q17" s="313"/>
    </row>
    <row r="18" spans="1:17" s="13" customFormat="1" ht="9.75" customHeight="1" thickTop="1" x14ac:dyDescent="0.25">
      <c r="A18" s="14" t="s">
        <v>29</v>
      </c>
      <c r="B18" s="14">
        <v>2</v>
      </c>
      <c r="C18" s="317">
        <v>3</v>
      </c>
      <c r="D18" s="15">
        <v>4</v>
      </c>
      <c r="E18" s="17">
        <v>5</v>
      </c>
      <c r="F18" s="14">
        <v>6</v>
      </c>
      <c r="G18" s="318">
        <v>7</v>
      </c>
      <c r="H18" s="16">
        <v>8</v>
      </c>
      <c r="I18" s="17">
        <v>9</v>
      </c>
      <c r="J18" s="15">
        <v>10</v>
      </c>
      <c r="K18" s="16">
        <v>11</v>
      </c>
      <c r="L18" s="18">
        <v>12</v>
      </c>
      <c r="M18" s="318">
        <v>13</v>
      </c>
      <c r="N18" s="16">
        <v>14</v>
      </c>
      <c r="O18" s="17">
        <v>15</v>
      </c>
      <c r="P18" s="14">
        <v>16</v>
      </c>
      <c r="Q18" s="313"/>
    </row>
    <row r="19" spans="1:17" s="25" customFormat="1" x14ac:dyDescent="0.25">
      <c r="A19" s="19"/>
      <c r="B19" s="20" t="s">
        <v>30</v>
      </c>
      <c r="C19" s="314"/>
      <c r="D19" s="319"/>
      <c r="E19" s="23"/>
      <c r="F19" s="321"/>
      <c r="G19" s="320"/>
      <c r="H19" s="22"/>
      <c r="I19" s="23"/>
      <c r="J19" s="319"/>
      <c r="K19" s="22"/>
      <c r="L19" s="24"/>
      <c r="M19" s="320"/>
      <c r="N19" s="22"/>
      <c r="O19" s="23"/>
      <c r="P19" s="321"/>
      <c r="Q19" s="314"/>
    </row>
    <row r="20" spans="1:17" s="25" customFormat="1" ht="12.75" thickBot="1" x14ac:dyDescent="0.3">
      <c r="A20" s="26"/>
      <c r="B20" s="27" t="s">
        <v>31</v>
      </c>
      <c r="C20" s="322">
        <f>SUM(F20,I20,L20,O20)</f>
        <v>244324</v>
      </c>
      <c r="D20" s="28">
        <f>SUM(D21,D24,D25,D41,D42)</f>
        <v>244375</v>
      </c>
      <c r="E20" s="324">
        <f>SUM(E21,E24,E25,E41,E42)</f>
        <v>-51</v>
      </c>
      <c r="F20" s="325">
        <f>SUM(F21,F24,F25,F41,F42)</f>
        <v>244324</v>
      </c>
      <c r="G20" s="323">
        <f>SUM(G21,G24,G42)</f>
        <v>0</v>
      </c>
      <c r="H20" s="29">
        <f t="shared" ref="H20:I20" si="0">SUM(H21,H24,H42)</f>
        <v>0</v>
      </c>
      <c r="I20" s="324">
        <f t="shared" si="0"/>
        <v>0</v>
      </c>
      <c r="J20" s="28">
        <f>SUM(J21,J26,J42)</f>
        <v>0</v>
      </c>
      <c r="K20" s="29">
        <f t="shared" ref="K20:L20" si="1">SUM(K21,K26,K42)</f>
        <v>0</v>
      </c>
      <c r="L20" s="30">
        <f t="shared" si="1"/>
        <v>0</v>
      </c>
      <c r="M20" s="323">
        <f>SUM(M21,M44)</f>
        <v>0</v>
      </c>
      <c r="N20" s="29">
        <f t="shared" ref="N20:O20" si="2">SUM(N21,N44)</f>
        <v>0</v>
      </c>
      <c r="O20" s="324">
        <f t="shared" si="2"/>
        <v>0</v>
      </c>
      <c r="P20" s="325"/>
      <c r="Q20" s="314"/>
    </row>
    <row r="21" spans="1:17" ht="12.75" hidden="1" thickTop="1" x14ac:dyDescent="0.25">
      <c r="A21" s="31"/>
      <c r="B21" s="32" t="s">
        <v>32</v>
      </c>
      <c r="C21" s="326">
        <f t="shared" ref="C21" si="3">SUM(F21,I21,L21,O21)</f>
        <v>0</v>
      </c>
      <c r="D21" s="33">
        <f>SUM(D22:D23)</f>
        <v>0</v>
      </c>
      <c r="E21" s="328">
        <f t="shared" ref="E21" si="4">SUM(E22:E23)</f>
        <v>0</v>
      </c>
      <c r="F21" s="329">
        <f>SUM(F22:F23)</f>
        <v>0</v>
      </c>
      <c r="G21" s="327">
        <f t="shared" ref="G21:O21" si="5">SUM(G22:G23)</f>
        <v>0</v>
      </c>
      <c r="H21" s="34">
        <f t="shared" si="5"/>
        <v>0</v>
      </c>
      <c r="I21" s="328">
        <f t="shared" si="5"/>
        <v>0</v>
      </c>
      <c r="J21" s="33">
        <f t="shared" si="5"/>
        <v>0</v>
      </c>
      <c r="K21" s="34">
        <f t="shared" si="5"/>
        <v>0</v>
      </c>
      <c r="L21" s="35">
        <f t="shared" si="5"/>
        <v>0</v>
      </c>
      <c r="M21" s="327">
        <f>SUM(M22:M23)</f>
        <v>0</v>
      </c>
      <c r="N21" s="34">
        <f t="shared" si="5"/>
        <v>0</v>
      </c>
      <c r="O21" s="328">
        <f t="shared" si="5"/>
        <v>0</v>
      </c>
      <c r="P21" s="329"/>
      <c r="Q21" s="311"/>
    </row>
    <row r="22" spans="1:17" ht="12.75" hidden="1" thickTop="1" x14ac:dyDescent="0.25">
      <c r="A22" s="36"/>
      <c r="B22" s="37" t="s">
        <v>33</v>
      </c>
      <c r="C22" s="330">
        <f>SUM(F22,I22,L22,O22)</f>
        <v>0</v>
      </c>
      <c r="D22" s="331"/>
      <c r="E22" s="40"/>
      <c r="F22" s="333">
        <f>D22+E22</f>
        <v>0</v>
      </c>
      <c r="G22" s="332"/>
      <c r="H22" s="39"/>
      <c r="I22" s="40">
        <f>G22+H22</f>
        <v>0</v>
      </c>
      <c r="J22" s="331"/>
      <c r="K22" s="39"/>
      <c r="L22" s="41">
        <f>J22+K22</f>
        <v>0</v>
      </c>
      <c r="M22" s="332"/>
      <c r="N22" s="39"/>
      <c r="O22" s="40">
        <f t="shared" ref="O22" si="6">M22+N22</f>
        <v>0</v>
      </c>
      <c r="P22" s="333"/>
      <c r="Q22" s="311"/>
    </row>
    <row r="23" spans="1:17" ht="12.75" hidden="1" thickTop="1" x14ac:dyDescent="0.25">
      <c r="A23" s="42"/>
      <c r="B23" s="43" t="s">
        <v>34</v>
      </c>
      <c r="C23" s="334">
        <f t="shared" ref="C23" si="7">SUM(F23,I23,L23,O23)</f>
        <v>0</v>
      </c>
      <c r="D23" s="335"/>
      <c r="E23" s="338"/>
      <c r="F23" s="470">
        <f t="shared" ref="F23:F24" si="8">D23+E23</f>
        <v>0</v>
      </c>
      <c r="G23" s="337"/>
      <c r="H23" s="45"/>
      <c r="I23" s="338">
        <f t="shared" ref="I23:I24" si="9">G23+H23</f>
        <v>0</v>
      </c>
      <c r="J23" s="335"/>
      <c r="K23" s="45"/>
      <c r="L23" s="336">
        <f>J23+K23</f>
        <v>0</v>
      </c>
      <c r="M23" s="337"/>
      <c r="N23" s="45"/>
      <c r="O23" s="46">
        <f>M23+N23</f>
        <v>0</v>
      </c>
      <c r="P23" s="339"/>
      <c r="Q23" s="311"/>
    </row>
    <row r="24" spans="1:17" s="25" customFormat="1" ht="25.5" thickTop="1" thickBot="1" x14ac:dyDescent="0.3">
      <c r="A24" s="48">
        <v>19300</v>
      </c>
      <c r="B24" s="48" t="s">
        <v>35</v>
      </c>
      <c r="C24" s="340">
        <f>SUM(F24,I24)</f>
        <v>244324</v>
      </c>
      <c r="D24" s="341">
        <f>D50</f>
        <v>244375</v>
      </c>
      <c r="E24" s="343">
        <v>-51</v>
      </c>
      <c r="F24" s="471">
        <f t="shared" si="8"/>
        <v>244324</v>
      </c>
      <c r="G24" s="342"/>
      <c r="H24" s="50"/>
      <c r="I24" s="343">
        <f t="shared" si="9"/>
        <v>0</v>
      </c>
      <c r="J24" s="344" t="s">
        <v>36</v>
      </c>
      <c r="K24" s="51" t="s">
        <v>36</v>
      </c>
      <c r="L24" s="53" t="s">
        <v>36</v>
      </c>
      <c r="M24" s="345" t="s">
        <v>36</v>
      </c>
      <c r="N24" s="52" t="s">
        <v>36</v>
      </c>
      <c r="O24" s="52" t="s">
        <v>36</v>
      </c>
      <c r="P24" s="346"/>
      <c r="Q24" s="314"/>
    </row>
    <row r="25" spans="1:17" s="25" customFormat="1" ht="24.75" hidden="1" thickTop="1" x14ac:dyDescent="0.25">
      <c r="A25" s="54"/>
      <c r="B25" s="55" t="s">
        <v>37</v>
      </c>
      <c r="C25" s="347">
        <f>SUM(F25)</f>
        <v>0</v>
      </c>
      <c r="D25" s="348"/>
      <c r="E25" s="152"/>
      <c r="F25" s="472">
        <f>D25+E25</f>
        <v>0</v>
      </c>
      <c r="G25" s="349" t="s">
        <v>36</v>
      </c>
      <c r="H25" s="59" t="s">
        <v>36</v>
      </c>
      <c r="I25" s="60" t="s">
        <v>36</v>
      </c>
      <c r="J25" s="350" t="s">
        <v>36</v>
      </c>
      <c r="K25" s="59" t="s">
        <v>36</v>
      </c>
      <c r="L25" s="61" t="s">
        <v>36</v>
      </c>
      <c r="M25" s="351" t="s">
        <v>36</v>
      </c>
      <c r="N25" s="60" t="s">
        <v>36</v>
      </c>
      <c r="O25" s="60" t="s">
        <v>36</v>
      </c>
      <c r="P25" s="352"/>
      <c r="Q25" s="314"/>
    </row>
    <row r="26" spans="1:17" s="25" customFormat="1" ht="36.75" hidden="1" thickTop="1" x14ac:dyDescent="0.25">
      <c r="A26" s="55">
        <v>21300</v>
      </c>
      <c r="B26" s="55" t="s">
        <v>38</v>
      </c>
      <c r="C26" s="347">
        <f>SUM(L26)</f>
        <v>0</v>
      </c>
      <c r="D26" s="350" t="s">
        <v>36</v>
      </c>
      <c r="E26" s="60" t="s">
        <v>36</v>
      </c>
      <c r="F26" s="352" t="s">
        <v>36</v>
      </c>
      <c r="G26" s="349" t="s">
        <v>36</v>
      </c>
      <c r="H26" s="59" t="s">
        <v>36</v>
      </c>
      <c r="I26" s="60" t="s">
        <v>36</v>
      </c>
      <c r="J26" s="56">
        <f t="shared" ref="J26:K26" si="10">SUM(J27,J31,J33,J36)</f>
        <v>0</v>
      </c>
      <c r="K26" s="57">
        <f t="shared" si="10"/>
        <v>0</v>
      </c>
      <c r="L26" s="145">
        <f>SUM(L27,L31,L33,L36)</f>
        <v>0</v>
      </c>
      <c r="M26" s="351" t="s">
        <v>36</v>
      </c>
      <c r="N26" s="60" t="s">
        <v>36</v>
      </c>
      <c r="O26" s="60" t="s">
        <v>36</v>
      </c>
      <c r="P26" s="352"/>
      <c r="Q26" s="314"/>
    </row>
    <row r="27" spans="1:17" s="25" customFormat="1" ht="24.75" hidden="1" thickTop="1" x14ac:dyDescent="0.25">
      <c r="A27" s="62">
        <v>21350</v>
      </c>
      <c r="B27" s="55" t="s">
        <v>39</v>
      </c>
      <c r="C27" s="347">
        <f t="shared" ref="C27:C40" si="11">SUM(L27)</f>
        <v>0</v>
      </c>
      <c r="D27" s="350" t="s">
        <v>36</v>
      </c>
      <c r="E27" s="60" t="s">
        <v>36</v>
      </c>
      <c r="F27" s="352" t="s">
        <v>36</v>
      </c>
      <c r="G27" s="349" t="s">
        <v>36</v>
      </c>
      <c r="H27" s="59" t="s">
        <v>36</v>
      </c>
      <c r="I27" s="60" t="s">
        <v>36</v>
      </c>
      <c r="J27" s="56">
        <f t="shared" ref="J27:K27" si="12">SUM(J28:J30)</f>
        <v>0</v>
      </c>
      <c r="K27" s="57">
        <f t="shared" si="12"/>
        <v>0</v>
      </c>
      <c r="L27" s="145">
        <f>SUM(L28:L30)</f>
        <v>0</v>
      </c>
      <c r="M27" s="351" t="s">
        <v>36</v>
      </c>
      <c r="N27" s="60" t="s">
        <v>36</v>
      </c>
      <c r="O27" s="60" t="s">
        <v>36</v>
      </c>
      <c r="P27" s="352"/>
      <c r="Q27" s="314"/>
    </row>
    <row r="28" spans="1:17" ht="12.75" hidden="1" thickTop="1" x14ac:dyDescent="0.25">
      <c r="A28" s="36">
        <v>21351</v>
      </c>
      <c r="B28" s="63" t="s">
        <v>40</v>
      </c>
      <c r="C28" s="353">
        <f t="shared" si="11"/>
        <v>0</v>
      </c>
      <c r="D28" s="354" t="s">
        <v>36</v>
      </c>
      <c r="E28" s="67" t="s">
        <v>36</v>
      </c>
      <c r="F28" s="357" t="s">
        <v>36</v>
      </c>
      <c r="G28" s="355" t="s">
        <v>36</v>
      </c>
      <c r="H28" s="65" t="s">
        <v>36</v>
      </c>
      <c r="I28" s="67" t="s">
        <v>36</v>
      </c>
      <c r="J28" s="354"/>
      <c r="K28" s="65"/>
      <c r="L28" s="134">
        <f t="shared" ref="L28:L30" si="13">J28+K28</f>
        <v>0</v>
      </c>
      <c r="M28" s="356" t="s">
        <v>36</v>
      </c>
      <c r="N28" s="67" t="s">
        <v>36</v>
      </c>
      <c r="O28" s="67" t="s">
        <v>36</v>
      </c>
      <c r="P28" s="357"/>
      <c r="Q28" s="311"/>
    </row>
    <row r="29" spans="1:17" ht="12.75" hidden="1" thickTop="1" x14ac:dyDescent="0.25">
      <c r="A29" s="42">
        <v>21352</v>
      </c>
      <c r="B29" s="69" t="s">
        <v>41</v>
      </c>
      <c r="C29" s="358">
        <f t="shared" si="11"/>
        <v>0</v>
      </c>
      <c r="D29" s="359" t="s">
        <v>36</v>
      </c>
      <c r="E29" s="73" t="s">
        <v>36</v>
      </c>
      <c r="F29" s="362" t="s">
        <v>36</v>
      </c>
      <c r="G29" s="360" t="s">
        <v>36</v>
      </c>
      <c r="H29" s="71" t="s">
        <v>36</v>
      </c>
      <c r="I29" s="73" t="s">
        <v>36</v>
      </c>
      <c r="J29" s="359"/>
      <c r="K29" s="71"/>
      <c r="L29" s="137">
        <f t="shared" si="13"/>
        <v>0</v>
      </c>
      <c r="M29" s="361" t="s">
        <v>36</v>
      </c>
      <c r="N29" s="73" t="s">
        <v>36</v>
      </c>
      <c r="O29" s="73" t="s">
        <v>36</v>
      </c>
      <c r="P29" s="362"/>
      <c r="Q29" s="311"/>
    </row>
    <row r="30" spans="1:17" ht="24.75" hidden="1" thickTop="1" x14ac:dyDescent="0.25">
      <c r="A30" s="42">
        <v>21359</v>
      </c>
      <c r="B30" s="69" t="s">
        <v>42</v>
      </c>
      <c r="C30" s="358">
        <f t="shared" si="11"/>
        <v>0</v>
      </c>
      <c r="D30" s="359" t="s">
        <v>36</v>
      </c>
      <c r="E30" s="73" t="s">
        <v>36</v>
      </c>
      <c r="F30" s="362" t="s">
        <v>36</v>
      </c>
      <c r="G30" s="360" t="s">
        <v>36</v>
      </c>
      <c r="H30" s="71" t="s">
        <v>36</v>
      </c>
      <c r="I30" s="73" t="s">
        <v>36</v>
      </c>
      <c r="J30" s="359"/>
      <c r="K30" s="71"/>
      <c r="L30" s="137">
        <f t="shared" si="13"/>
        <v>0</v>
      </c>
      <c r="M30" s="361" t="s">
        <v>36</v>
      </c>
      <c r="N30" s="73" t="s">
        <v>36</v>
      </c>
      <c r="O30" s="73" t="s">
        <v>36</v>
      </c>
      <c r="P30" s="362"/>
      <c r="Q30" s="311"/>
    </row>
    <row r="31" spans="1:17" s="25" customFormat="1" ht="36.75" hidden="1" thickTop="1" x14ac:dyDescent="0.25">
      <c r="A31" s="62">
        <v>21370</v>
      </c>
      <c r="B31" s="55" t="s">
        <v>43</v>
      </c>
      <c r="C31" s="347">
        <f t="shared" si="11"/>
        <v>0</v>
      </c>
      <c r="D31" s="350" t="s">
        <v>36</v>
      </c>
      <c r="E31" s="60" t="s">
        <v>36</v>
      </c>
      <c r="F31" s="352" t="s">
        <v>36</v>
      </c>
      <c r="G31" s="349" t="s">
        <v>36</v>
      </c>
      <c r="H31" s="59" t="s">
        <v>36</v>
      </c>
      <c r="I31" s="60" t="s">
        <v>36</v>
      </c>
      <c r="J31" s="56">
        <f t="shared" ref="J31:K31" si="14">SUM(J32)</f>
        <v>0</v>
      </c>
      <c r="K31" s="57">
        <f t="shared" si="14"/>
        <v>0</v>
      </c>
      <c r="L31" s="145">
        <f>SUM(L32)</f>
        <v>0</v>
      </c>
      <c r="M31" s="351" t="s">
        <v>36</v>
      </c>
      <c r="N31" s="60" t="s">
        <v>36</v>
      </c>
      <c r="O31" s="60" t="s">
        <v>36</v>
      </c>
      <c r="P31" s="352"/>
      <c r="Q31" s="314"/>
    </row>
    <row r="32" spans="1:17" ht="36.75" hidden="1" thickTop="1" x14ac:dyDescent="0.25">
      <c r="A32" s="75">
        <v>21379</v>
      </c>
      <c r="B32" s="76" t="s">
        <v>44</v>
      </c>
      <c r="C32" s="363">
        <f t="shared" si="11"/>
        <v>0</v>
      </c>
      <c r="D32" s="364" t="s">
        <v>36</v>
      </c>
      <c r="E32" s="80" t="s">
        <v>36</v>
      </c>
      <c r="F32" s="367" t="s">
        <v>36</v>
      </c>
      <c r="G32" s="365" t="s">
        <v>36</v>
      </c>
      <c r="H32" s="78" t="s">
        <v>36</v>
      </c>
      <c r="I32" s="80" t="s">
        <v>36</v>
      </c>
      <c r="J32" s="364"/>
      <c r="K32" s="78"/>
      <c r="L32" s="186">
        <f>J32+K32</f>
        <v>0</v>
      </c>
      <c r="M32" s="366" t="s">
        <v>36</v>
      </c>
      <c r="N32" s="80" t="s">
        <v>36</v>
      </c>
      <c r="O32" s="80" t="s">
        <v>36</v>
      </c>
      <c r="P32" s="367"/>
      <c r="Q32" s="311"/>
    </row>
    <row r="33" spans="1:17" s="25" customFormat="1" ht="12.75" hidden="1" thickTop="1" x14ac:dyDescent="0.25">
      <c r="A33" s="62">
        <v>21380</v>
      </c>
      <c r="B33" s="55" t="s">
        <v>45</v>
      </c>
      <c r="C33" s="347">
        <f t="shared" si="11"/>
        <v>0</v>
      </c>
      <c r="D33" s="350" t="s">
        <v>36</v>
      </c>
      <c r="E33" s="60" t="s">
        <v>36</v>
      </c>
      <c r="F33" s="352" t="s">
        <v>36</v>
      </c>
      <c r="G33" s="349" t="s">
        <v>36</v>
      </c>
      <c r="H33" s="59" t="s">
        <v>36</v>
      </c>
      <c r="I33" s="60" t="s">
        <v>36</v>
      </c>
      <c r="J33" s="56">
        <f t="shared" ref="J33:K33" si="15">SUM(J34:J35)</f>
        <v>0</v>
      </c>
      <c r="K33" s="57">
        <f t="shared" si="15"/>
        <v>0</v>
      </c>
      <c r="L33" s="145">
        <f>SUM(L34:L35)</f>
        <v>0</v>
      </c>
      <c r="M33" s="351" t="s">
        <v>36</v>
      </c>
      <c r="N33" s="60" t="s">
        <v>36</v>
      </c>
      <c r="O33" s="60" t="s">
        <v>36</v>
      </c>
      <c r="P33" s="352"/>
      <c r="Q33" s="314"/>
    </row>
    <row r="34" spans="1:17" ht="12.75" hidden="1" thickTop="1" x14ac:dyDescent="0.25">
      <c r="A34" s="37">
        <v>21381</v>
      </c>
      <c r="B34" s="63" t="s">
        <v>46</v>
      </c>
      <c r="C34" s="353">
        <f t="shared" si="11"/>
        <v>0</v>
      </c>
      <c r="D34" s="354" t="s">
        <v>36</v>
      </c>
      <c r="E34" s="67" t="s">
        <v>36</v>
      </c>
      <c r="F34" s="357" t="s">
        <v>36</v>
      </c>
      <c r="G34" s="355" t="s">
        <v>36</v>
      </c>
      <c r="H34" s="65" t="s">
        <v>36</v>
      </c>
      <c r="I34" s="67" t="s">
        <v>36</v>
      </c>
      <c r="J34" s="354"/>
      <c r="K34" s="65"/>
      <c r="L34" s="134">
        <f t="shared" ref="L34:L35" si="16">J34+K34</f>
        <v>0</v>
      </c>
      <c r="M34" s="356" t="s">
        <v>36</v>
      </c>
      <c r="N34" s="67" t="s">
        <v>36</v>
      </c>
      <c r="O34" s="67" t="s">
        <v>36</v>
      </c>
      <c r="P34" s="357"/>
      <c r="Q34" s="311"/>
    </row>
    <row r="35" spans="1:17" ht="24.75" hidden="1" thickTop="1" x14ac:dyDescent="0.25">
      <c r="A35" s="43">
        <v>21383</v>
      </c>
      <c r="B35" s="69" t="s">
        <v>47</v>
      </c>
      <c r="C35" s="358">
        <f t="shared" si="11"/>
        <v>0</v>
      </c>
      <c r="D35" s="359" t="s">
        <v>36</v>
      </c>
      <c r="E35" s="73" t="s">
        <v>36</v>
      </c>
      <c r="F35" s="362" t="s">
        <v>36</v>
      </c>
      <c r="G35" s="360" t="s">
        <v>36</v>
      </c>
      <c r="H35" s="71" t="s">
        <v>36</v>
      </c>
      <c r="I35" s="73" t="s">
        <v>36</v>
      </c>
      <c r="J35" s="359"/>
      <c r="K35" s="71"/>
      <c r="L35" s="137">
        <f t="shared" si="16"/>
        <v>0</v>
      </c>
      <c r="M35" s="361" t="s">
        <v>36</v>
      </c>
      <c r="N35" s="73" t="s">
        <v>36</v>
      </c>
      <c r="O35" s="73" t="s">
        <v>36</v>
      </c>
      <c r="P35" s="362"/>
      <c r="Q35" s="311"/>
    </row>
    <row r="36" spans="1:17" s="25" customFormat="1" ht="24.75" hidden="1" thickTop="1" x14ac:dyDescent="0.25">
      <c r="A36" s="62">
        <v>21390</v>
      </c>
      <c r="B36" s="55" t="s">
        <v>48</v>
      </c>
      <c r="C36" s="347">
        <f t="shared" si="11"/>
        <v>0</v>
      </c>
      <c r="D36" s="350" t="s">
        <v>36</v>
      </c>
      <c r="E36" s="60" t="s">
        <v>36</v>
      </c>
      <c r="F36" s="352" t="s">
        <v>36</v>
      </c>
      <c r="G36" s="349" t="s">
        <v>36</v>
      </c>
      <c r="H36" s="59" t="s">
        <v>36</v>
      </c>
      <c r="I36" s="60" t="s">
        <v>36</v>
      </c>
      <c r="J36" s="56">
        <f t="shared" ref="J36:K36" si="17">SUM(J37:J40)</f>
        <v>0</v>
      </c>
      <c r="K36" s="57">
        <f t="shared" si="17"/>
        <v>0</v>
      </c>
      <c r="L36" s="145">
        <f>SUM(L37:L40)</f>
        <v>0</v>
      </c>
      <c r="M36" s="351" t="s">
        <v>36</v>
      </c>
      <c r="N36" s="60" t="s">
        <v>36</v>
      </c>
      <c r="O36" s="60" t="s">
        <v>36</v>
      </c>
      <c r="P36" s="352"/>
      <c r="Q36" s="314"/>
    </row>
    <row r="37" spans="1:17" ht="24.75" hidden="1" thickTop="1" x14ac:dyDescent="0.25">
      <c r="A37" s="37">
        <v>21391</v>
      </c>
      <c r="B37" s="63" t="s">
        <v>49</v>
      </c>
      <c r="C37" s="353">
        <f t="shared" si="11"/>
        <v>0</v>
      </c>
      <c r="D37" s="354" t="s">
        <v>36</v>
      </c>
      <c r="E37" s="67" t="s">
        <v>36</v>
      </c>
      <c r="F37" s="357" t="s">
        <v>36</v>
      </c>
      <c r="G37" s="355" t="s">
        <v>36</v>
      </c>
      <c r="H37" s="65" t="s">
        <v>36</v>
      </c>
      <c r="I37" s="67" t="s">
        <v>36</v>
      </c>
      <c r="J37" s="354"/>
      <c r="K37" s="65"/>
      <c r="L37" s="134">
        <f t="shared" ref="L37:L40" si="18">J37+K37</f>
        <v>0</v>
      </c>
      <c r="M37" s="356" t="s">
        <v>36</v>
      </c>
      <c r="N37" s="67" t="s">
        <v>36</v>
      </c>
      <c r="O37" s="67" t="s">
        <v>36</v>
      </c>
      <c r="P37" s="357"/>
      <c r="Q37" s="311"/>
    </row>
    <row r="38" spans="1:17" ht="12.75" hidden="1" thickTop="1" x14ac:dyDescent="0.25">
      <c r="A38" s="43">
        <v>21393</v>
      </c>
      <c r="B38" s="69" t="s">
        <v>50</v>
      </c>
      <c r="C38" s="358">
        <f t="shared" si="11"/>
        <v>0</v>
      </c>
      <c r="D38" s="359" t="s">
        <v>36</v>
      </c>
      <c r="E38" s="73" t="s">
        <v>36</v>
      </c>
      <c r="F38" s="362" t="s">
        <v>36</v>
      </c>
      <c r="G38" s="360" t="s">
        <v>36</v>
      </c>
      <c r="H38" s="71" t="s">
        <v>36</v>
      </c>
      <c r="I38" s="73" t="s">
        <v>36</v>
      </c>
      <c r="J38" s="359"/>
      <c r="K38" s="71"/>
      <c r="L38" s="137">
        <f t="shared" si="18"/>
        <v>0</v>
      </c>
      <c r="M38" s="361" t="s">
        <v>36</v>
      </c>
      <c r="N38" s="73" t="s">
        <v>36</v>
      </c>
      <c r="O38" s="73" t="s">
        <v>36</v>
      </c>
      <c r="P38" s="362"/>
      <c r="Q38" s="311"/>
    </row>
    <row r="39" spans="1:17" ht="12.75" hidden="1" thickTop="1" x14ac:dyDescent="0.25">
      <c r="A39" s="43">
        <v>21395</v>
      </c>
      <c r="B39" s="69" t="s">
        <v>51</v>
      </c>
      <c r="C39" s="358">
        <f t="shared" si="11"/>
        <v>0</v>
      </c>
      <c r="D39" s="359" t="s">
        <v>36</v>
      </c>
      <c r="E39" s="73" t="s">
        <v>36</v>
      </c>
      <c r="F39" s="362" t="s">
        <v>36</v>
      </c>
      <c r="G39" s="360" t="s">
        <v>36</v>
      </c>
      <c r="H39" s="71" t="s">
        <v>36</v>
      </c>
      <c r="I39" s="73" t="s">
        <v>36</v>
      </c>
      <c r="J39" s="359"/>
      <c r="K39" s="71"/>
      <c r="L39" s="137">
        <f t="shared" si="18"/>
        <v>0</v>
      </c>
      <c r="M39" s="361" t="s">
        <v>36</v>
      </c>
      <c r="N39" s="73" t="s">
        <v>36</v>
      </c>
      <c r="O39" s="73" t="s">
        <v>36</v>
      </c>
      <c r="P39" s="362"/>
      <c r="Q39" s="311"/>
    </row>
    <row r="40" spans="1:17" ht="24.75" hidden="1" thickTop="1" x14ac:dyDescent="0.25">
      <c r="A40" s="43">
        <v>21399</v>
      </c>
      <c r="B40" s="69" t="s">
        <v>52</v>
      </c>
      <c r="C40" s="358">
        <f t="shared" si="11"/>
        <v>0</v>
      </c>
      <c r="D40" s="359" t="s">
        <v>36</v>
      </c>
      <c r="E40" s="73" t="s">
        <v>36</v>
      </c>
      <c r="F40" s="362" t="s">
        <v>36</v>
      </c>
      <c r="G40" s="360" t="s">
        <v>36</v>
      </c>
      <c r="H40" s="71" t="s">
        <v>36</v>
      </c>
      <c r="I40" s="73" t="s">
        <v>36</v>
      </c>
      <c r="J40" s="359"/>
      <c r="K40" s="71"/>
      <c r="L40" s="137">
        <f t="shared" si="18"/>
        <v>0</v>
      </c>
      <c r="M40" s="361" t="s">
        <v>36</v>
      </c>
      <c r="N40" s="73" t="s">
        <v>36</v>
      </c>
      <c r="O40" s="73" t="s">
        <v>36</v>
      </c>
      <c r="P40" s="362"/>
      <c r="Q40" s="311"/>
    </row>
    <row r="41" spans="1:17" s="25" customFormat="1" ht="36.75" hidden="1" customHeight="1" x14ac:dyDescent="0.25">
      <c r="A41" s="62">
        <v>21420</v>
      </c>
      <c r="B41" s="55" t="s">
        <v>53</v>
      </c>
      <c r="C41" s="368">
        <f>SUM(F41)</f>
        <v>0</v>
      </c>
      <c r="D41" s="369"/>
      <c r="E41" s="467"/>
      <c r="F41" s="472">
        <f>D41+E41</f>
        <v>0</v>
      </c>
      <c r="G41" s="349" t="s">
        <v>36</v>
      </c>
      <c r="H41" s="59" t="s">
        <v>36</v>
      </c>
      <c r="I41" s="60" t="s">
        <v>36</v>
      </c>
      <c r="J41" s="350" t="s">
        <v>36</v>
      </c>
      <c r="K41" s="59" t="s">
        <v>36</v>
      </c>
      <c r="L41" s="61" t="s">
        <v>36</v>
      </c>
      <c r="M41" s="351" t="s">
        <v>36</v>
      </c>
      <c r="N41" s="60" t="s">
        <v>36</v>
      </c>
      <c r="O41" s="60" t="s">
        <v>36</v>
      </c>
      <c r="P41" s="352"/>
      <c r="Q41" s="314"/>
    </row>
    <row r="42" spans="1:17" s="25" customFormat="1" ht="24.75" hidden="1" thickTop="1" x14ac:dyDescent="0.25">
      <c r="A42" s="83">
        <v>21490</v>
      </c>
      <c r="B42" s="84" t="s">
        <v>54</v>
      </c>
      <c r="C42" s="368">
        <f>SUM(F42,I42,L42)</f>
        <v>0</v>
      </c>
      <c r="D42" s="370">
        <f>D43</f>
        <v>0</v>
      </c>
      <c r="E42" s="373">
        <f t="shared" ref="E42" si="19">E43</f>
        <v>0</v>
      </c>
      <c r="F42" s="473">
        <f>F43</f>
        <v>0</v>
      </c>
      <c r="G42" s="372">
        <f t="shared" ref="G42:K42" si="20">G43</f>
        <v>0</v>
      </c>
      <c r="H42" s="85">
        <f t="shared" si="20"/>
        <v>0</v>
      </c>
      <c r="I42" s="373">
        <f t="shared" si="20"/>
        <v>0</v>
      </c>
      <c r="J42" s="370">
        <f t="shared" si="20"/>
        <v>0</v>
      </c>
      <c r="K42" s="85">
        <f t="shared" si="20"/>
        <v>0</v>
      </c>
      <c r="L42" s="371">
        <f>L43</f>
        <v>0</v>
      </c>
      <c r="M42" s="351" t="s">
        <v>36</v>
      </c>
      <c r="N42" s="60" t="s">
        <v>36</v>
      </c>
      <c r="O42" s="60" t="s">
        <v>36</v>
      </c>
      <c r="P42" s="352"/>
      <c r="Q42" s="314"/>
    </row>
    <row r="43" spans="1:17" s="25" customFormat="1" ht="24.75" hidden="1" thickTop="1" x14ac:dyDescent="0.25">
      <c r="A43" s="43">
        <v>21499</v>
      </c>
      <c r="B43" s="69" t="s">
        <v>55</v>
      </c>
      <c r="C43" s="374">
        <f>SUM(F43,I43,L43)</f>
        <v>0</v>
      </c>
      <c r="D43" s="375"/>
      <c r="E43" s="185"/>
      <c r="F43" s="416">
        <f>D43+E43</f>
        <v>0</v>
      </c>
      <c r="G43" s="376"/>
      <c r="H43" s="66"/>
      <c r="I43" s="133">
        <f>G43+H43</f>
        <v>0</v>
      </c>
      <c r="J43" s="377"/>
      <c r="K43" s="66"/>
      <c r="L43" s="134">
        <f>J43+K43</f>
        <v>0</v>
      </c>
      <c r="M43" s="366" t="s">
        <v>36</v>
      </c>
      <c r="N43" s="80" t="s">
        <v>36</v>
      </c>
      <c r="O43" s="80" t="s">
        <v>36</v>
      </c>
      <c r="P43" s="367"/>
      <c r="Q43" s="314"/>
    </row>
    <row r="44" spans="1:17" ht="24.75" hidden="1" thickTop="1" x14ac:dyDescent="0.25">
      <c r="A44" s="87">
        <v>23000</v>
      </c>
      <c r="B44" s="88" t="s">
        <v>56</v>
      </c>
      <c r="C44" s="368">
        <f>SUM(O44)</f>
        <v>0</v>
      </c>
      <c r="D44" s="378" t="s">
        <v>36</v>
      </c>
      <c r="E44" s="381" t="s">
        <v>36</v>
      </c>
      <c r="F44" s="474" t="s">
        <v>36</v>
      </c>
      <c r="G44" s="380" t="s">
        <v>36</v>
      </c>
      <c r="H44" s="89" t="s">
        <v>36</v>
      </c>
      <c r="I44" s="381" t="s">
        <v>36</v>
      </c>
      <c r="J44" s="378" t="s">
        <v>36</v>
      </c>
      <c r="K44" s="89" t="s">
        <v>36</v>
      </c>
      <c r="L44" s="379" t="s">
        <v>36</v>
      </c>
      <c r="M44" s="382">
        <f t="shared" ref="M44:N44" si="21">SUM(M45:M46)</f>
        <v>0</v>
      </c>
      <c r="N44" s="90">
        <f t="shared" si="21"/>
        <v>0</v>
      </c>
      <c r="O44" s="90">
        <f>SUM(O45:O46)</f>
        <v>0</v>
      </c>
      <c r="P44" s="383"/>
      <c r="Q44" s="311"/>
    </row>
    <row r="45" spans="1:17" ht="24.75" hidden="1" thickTop="1" x14ac:dyDescent="0.25">
      <c r="A45" s="92">
        <v>23410</v>
      </c>
      <c r="B45" s="93" t="s">
        <v>57</v>
      </c>
      <c r="C45" s="384">
        <f t="shared" ref="C45:C46" si="22">SUM(O45)</f>
        <v>0</v>
      </c>
      <c r="D45" s="385" t="s">
        <v>36</v>
      </c>
      <c r="E45" s="388" t="s">
        <v>36</v>
      </c>
      <c r="F45" s="475" t="s">
        <v>36</v>
      </c>
      <c r="G45" s="387" t="s">
        <v>36</v>
      </c>
      <c r="H45" s="95" t="s">
        <v>36</v>
      </c>
      <c r="I45" s="388" t="s">
        <v>36</v>
      </c>
      <c r="J45" s="385" t="s">
        <v>36</v>
      </c>
      <c r="K45" s="95" t="s">
        <v>36</v>
      </c>
      <c r="L45" s="386" t="s">
        <v>36</v>
      </c>
      <c r="M45" s="387"/>
      <c r="N45" s="95"/>
      <c r="O45" s="96">
        <f t="shared" ref="O45:O46" si="23">M45+N45</f>
        <v>0</v>
      </c>
      <c r="P45" s="389"/>
      <c r="Q45" s="311"/>
    </row>
    <row r="46" spans="1:17" ht="24.75" hidden="1" thickTop="1" x14ac:dyDescent="0.25">
      <c r="A46" s="92">
        <v>23510</v>
      </c>
      <c r="B46" s="93" t="s">
        <v>58</v>
      </c>
      <c r="C46" s="384">
        <f t="shared" si="22"/>
        <v>0</v>
      </c>
      <c r="D46" s="385" t="s">
        <v>36</v>
      </c>
      <c r="E46" s="388" t="s">
        <v>36</v>
      </c>
      <c r="F46" s="475" t="s">
        <v>36</v>
      </c>
      <c r="G46" s="387" t="s">
        <v>36</v>
      </c>
      <c r="H46" s="95" t="s">
        <v>36</v>
      </c>
      <c r="I46" s="388" t="s">
        <v>36</v>
      </c>
      <c r="J46" s="385" t="s">
        <v>36</v>
      </c>
      <c r="K46" s="95" t="s">
        <v>36</v>
      </c>
      <c r="L46" s="386" t="s">
        <v>36</v>
      </c>
      <c r="M46" s="387"/>
      <c r="N46" s="95"/>
      <c r="O46" s="96">
        <f t="shared" si="23"/>
        <v>0</v>
      </c>
      <c r="P46" s="389"/>
      <c r="Q46" s="311"/>
    </row>
    <row r="47" spans="1:17" ht="12.75" thickTop="1" x14ac:dyDescent="0.25">
      <c r="A47" s="98"/>
      <c r="B47" s="93"/>
      <c r="C47" s="390"/>
      <c r="D47" s="391"/>
      <c r="E47" s="142"/>
      <c r="F47" s="475"/>
      <c r="G47" s="387"/>
      <c r="H47" s="95"/>
      <c r="I47" s="388"/>
      <c r="J47" s="385"/>
      <c r="K47" s="95"/>
      <c r="L47" s="103"/>
      <c r="M47" s="392"/>
      <c r="N47" s="101"/>
      <c r="O47" s="102"/>
      <c r="P47" s="393"/>
      <c r="Q47" s="311"/>
    </row>
    <row r="48" spans="1:17" s="25" customFormat="1" x14ac:dyDescent="0.25">
      <c r="A48" s="104"/>
      <c r="B48" s="105" t="s">
        <v>59</v>
      </c>
      <c r="C48" s="394"/>
      <c r="D48" s="395"/>
      <c r="E48" s="468"/>
      <c r="F48" s="397"/>
      <c r="G48" s="396"/>
      <c r="H48" s="107"/>
      <c r="I48" s="108"/>
      <c r="J48" s="106"/>
      <c r="K48" s="107"/>
      <c r="L48" s="109"/>
      <c r="M48" s="396"/>
      <c r="N48" s="107"/>
      <c r="O48" s="108"/>
      <c r="P48" s="397"/>
      <c r="Q48" s="314"/>
    </row>
    <row r="49" spans="1:17" s="25" customFormat="1" ht="12.75" thickBot="1" x14ac:dyDescent="0.3">
      <c r="A49" s="110"/>
      <c r="B49" s="26" t="s">
        <v>60</v>
      </c>
      <c r="C49" s="398">
        <f t="shared" ref="C49:C112" si="24">SUM(F49,I49,L49,O49)</f>
        <v>244324</v>
      </c>
      <c r="D49" s="111">
        <f>SUM(D50,D281)</f>
        <v>244375</v>
      </c>
      <c r="E49" s="200">
        <f t="shared" ref="E49" si="25">SUM(E50,E281)</f>
        <v>-51</v>
      </c>
      <c r="F49" s="400">
        <f>SUM(F50,F281)</f>
        <v>244324</v>
      </c>
      <c r="G49" s="399">
        <f t="shared" ref="G49:O49" si="26">SUM(G50,G281)</f>
        <v>0</v>
      </c>
      <c r="H49" s="112">
        <f t="shared" si="26"/>
        <v>0</v>
      </c>
      <c r="I49" s="200">
        <f t="shared" si="26"/>
        <v>0</v>
      </c>
      <c r="J49" s="111">
        <f t="shared" si="26"/>
        <v>0</v>
      </c>
      <c r="K49" s="112">
        <f t="shared" si="26"/>
        <v>0</v>
      </c>
      <c r="L49" s="113">
        <f t="shared" si="26"/>
        <v>0</v>
      </c>
      <c r="M49" s="399">
        <f t="shared" si="26"/>
        <v>0</v>
      </c>
      <c r="N49" s="112">
        <f t="shared" si="26"/>
        <v>0</v>
      </c>
      <c r="O49" s="200">
        <f t="shared" si="26"/>
        <v>0</v>
      </c>
      <c r="P49" s="400"/>
      <c r="Q49" s="314"/>
    </row>
    <row r="50" spans="1:17" s="25" customFormat="1" ht="36.75" thickTop="1" x14ac:dyDescent="0.25">
      <c r="A50" s="114"/>
      <c r="B50" s="115" t="s">
        <v>61</v>
      </c>
      <c r="C50" s="401">
        <f t="shared" si="24"/>
        <v>244324</v>
      </c>
      <c r="D50" s="116">
        <f>SUM(D51,D193)</f>
        <v>244375</v>
      </c>
      <c r="E50" s="403">
        <f t="shared" ref="E50" si="27">SUM(E51,E193)</f>
        <v>-51</v>
      </c>
      <c r="F50" s="404">
        <f>SUM(F51,F193)</f>
        <v>244324</v>
      </c>
      <c r="G50" s="402">
        <f t="shared" ref="G50:O50" si="28">SUM(G51,G193)</f>
        <v>0</v>
      </c>
      <c r="H50" s="117">
        <f t="shared" si="28"/>
        <v>0</v>
      </c>
      <c r="I50" s="403">
        <f t="shared" si="28"/>
        <v>0</v>
      </c>
      <c r="J50" s="116">
        <f t="shared" si="28"/>
        <v>0</v>
      </c>
      <c r="K50" s="117">
        <f t="shared" si="28"/>
        <v>0</v>
      </c>
      <c r="L50" s="118">
        <f t="shared" si="28"/>
        <v>0</v>
      </c>
      <c r="M50" s="402">
        <f t="shared" si="28"/>
        <v>0</v>
      </c>
      <c r="N50" s="117">
        <f t="shared" si="28"/>
        <v>0</v>
      </c>
      <c r="O50" s="403">
        <f t="shared" si="28"/>
        <v>0</v>
      </c>
      <c r="P50" s="404"/>
      <c r="Q50" s="314"/>
    </row>
    <row r="51" spans="1:17" s="25" customFormat="1" ht="24" x14ac:dyDescent="0.25">
      <c r="A51" s="119"/>
      <c r="B51" s="19" t="s">
        <v>62</v>
      </c>
      <c r="C51" s="405">
        <f t="shared" si="24"/>
        <v>244324</v>
      </c>
      <c r="D51" s="120">
        <f>SUM(D52,D74,D172,D186)</f>
        <v>244375</v>
      </c>
      <c r="E51" s="407">
        <f t="shared" ref="E51" si="29">SUM(E52,E74,E172,E186)</f>
        <v>-51</v>
      </c>
      <c r="F51" s="408">
        <f>SUM(F52,F74,F172,F186)</f>
        <v>244324</v>
      </c>
      <c r="G51" s="406">
        <f t="shared" ref="G51:O51" si="30">SUM(G52,G74,G172,G186)</f>
        <v>0</v>
      </c>
      <c r="H51" s="121">
        <f t="shared" si="30"/>
        <v>0</v>
      </c>
      <c r="I51" s="407">
        <f t="shared" si="30"/>
        <v>0</v>
      </c>
      <c r="J51" s="120">
        <f t="shared" si="30"/>
        <v>0</v>
      </c>
      <c r="K51" s="121">
        <f t="shared" si="30"/>
        <v>0</v>
      </c>
      <c r="L51" s="122">
        <f t="shared" si="30"/>
        <v>0</v>
      </c>
      <c r="M51" s="406">
        <f t="shared" si="30"/>
        <v>0</v>
      </c>
      <c r="N51" s="121">
        <f t="shared" si="30"/>
        <v>0</v>
      </c>
      <c r="O51" s="407">
        <f t="shared" si="30"/>
        <v>0</v>
      </c>
      <c r="P51" s="408"/>
      <c r="Q51" s="314"/>
    </row>
    <row r="52" spans="1:17" s="25" customFormat="1" hidden="1" x14ac:dyDescent="0.25">
      <c r="A52" s="123">
        <v>1000</v>
      </c>
      <c r="B52" s="123" t="s">
        <v>63</v>
      </c>
      <c r="C52" s="409">
        <f t="shared" si="24"/>
        <v>0</v>
      </c>
      <c r="D52" s="124">
        <f>SUM(D53,D66)</f>
        <v>0</v>
      </c>
      <c r="E52" s="157">
        <f t="shared" ref="E52" si="31">SUM(E53,E66)</f>
        <v>0</v>
      </c>
      <c r="F52" s="411">
        <f>SUM(F53,F66)</f>
        <v>0</v>
      </c>
      <c r="G52" s="410">
        <f t="shared" ref="G52:O52" si="32">SUM(G53,G66)</f>
        <v>0</v>
      </c>
      <c r="H52" s="125">
        <f t="shared" si="32"/>
        <v>0</v>
      </c>
      <c r="I52" s="157">
        <f t="shared" si="32"/>
        <v>0</v>
      </c>
      <c r="J52" s="124">
        <f t="shared" si="32"/>
        <v>0</v>
      </c>
      <c r="K52" s="125">
        <f t="shared" si="32"/>
        <v>0</v>
      </c>
      <c r="L52" s="126">
        <f t="shared" si="32"/>
        <v>0</v>
      </c>
      <c r="M52" s="410">
        <f t="shared" si="32"/>
        <v>0</v>
      </c>
      <c r="N52" s="125">
        <f t="shared" si="32"/>
        <v>0</v>
      </c>
      <c r="O52" s="157">
        <f t="shared" si="32"/>
        <v>0</v>
      </c>
      <c r="P52" s="411"/>
      <c r="Q52" s="314"/>
    </row>
    <row r="53" spans="1:17" hidden="1" x14ac:dyDescent="0.25">
      <c r="A53" s="55">
        <v>1100</v>
      </c>
      <c r="B53" s="127" t="s">
        <v>64</v>
      </c>
      <c r="C53" s="347">
        <f t="shared" si="24"/>
        <v>0</v>
      </c>
      <c r="D53" s="56">
        <f>SUM(D54,D57,D65)</f>
        <v>0</v>
      </c>
      <c r="E53" s="144">
        <f t="shared" ref="E53" si="33">SUM(E54,E57,E65)</f>
        <v>0</v>
      </c>
      <c r="F53" s="424">
        <f>SUM(F54,F57,F65)</f>
        <v>0</v>
      </c>
      <c r="G53" s="412">
        <f t="shared" ref="G53:N53" si="34">SUM(G54,G57,G65)</f>
        <v>0</v>
      </c>
      <c r="H53" s="57">
        <f t="shared" si="34"/>
        <v>0</v>
      </c>
      <c r="I53" s="144">
        <f t="shared" si="34"/>
        <v>0</v>
      </c>
      <c r="J53" s="56">
        <f t="shared" si="34"/>
        <v>0</v>
      </c>
      <c r="K53" s="57">
        <f t="shared" si="34"/>
        <v>0</v>
      </c>
      <c r="L53" s="145">
        <f t="shared" si="34"/>
        <v>0</v>
      </c>
      <c r="M53" s="412">
        <f t="shared" si="34"/>
        <v>0</v>
      </c>
      <c r="N53" s="57">
        <f t="shared" si="34"/>
        <v>0</v>
      </c>
      <c r="O53" s="144">
        <f>SUM(O54,O57,O65)</f>
        <v>0</v>
      </c>
      <c r="P53" s="413"/>
      <c r="Q53" s="311"/>
    </row>
    <row r="54" spans="1:17" hidden="1" x14ac:dyDescent="0.25">
      <c r="A54" s="129">
        <v>1110</v>
      </c>
      <c r="B54" s="93" t="s">
        <v>65</v>
      </c>
      <c r="C54" s="390">
        <f t="shared" si="24"/>
        <v>0</v>
      </c>
      <c r="D54" s="391">
        <f>SUM(D55:D56)</f>
        <v>0</v>
      </c>
      <c r="E54" s="142"/>
      <c r="F54" s="415">
        <f>SUM(F55:F56)</f>
        <v>0</v>
      </c>
      <c r="G54" s="414"/>
      <c r="H54" s="100"/>
      <c r="I54" s="130">
        <f>SUM(I55:I56)</f>
        <v>0</v>
      </c>
      <c r="J54" s="99"/>
      <c r="K54" s="100"/>
      <c r="L54" s="131">
        <f>SUM(L55:L56)</f>
        <v>0</v>
      </c>
      <c r="M54" s="414"/>
      <c r="N54" s="100"/>
      <c r="O54" s="130">
        <f>SUM(O55:O56)</f>
        <v>0</v>
      </c>
      <c r="P54" s="415"/>
      <c r="Q54" s="311"/>
    </row>
    <row r="55" spans="1:17" hidden="1" x14ac:dyDescent="0.25">
      <c r="A55" s="37">
        <v>1111</v>
      </c>
      <c r="B55" s="63" t="s">
        <v>66</v>
      </c>
      <c r="C55" s="353">
        <f t="shared" si="24"/>
        <v>0</v>
      </c>
      <c r="D55" s="377"/>
      <c r="E55" s="133"/>
      <c r="F55" s="416">
        <f>D55+E55</f>
        <v>0</v>
      </c>
      <c r="G55" s="376"/>
      <c r="H55" s="66"/>
      <c r="I55" s="133">
        <f>G55+H55</f>
        <v>0</v>
      </c>
      <c r="J55" s="377"/>
      <c r="K55" s="66"/>
      <c r="L55" s="134">
        <f>J55+K55</f>
        <v>0</v>
      </c>
      <c r="M55" s="376"/>
      <c r="N55" s="66"/>
      <c r="O55" s="133">
        <f>M55+N55</f>
        <v>0</v>
      </c>
      <c r="P55" s="416"/>
      <c r="Q55" s="311"/>
    </row>
    <row r="56" spans="1:17" ht="24" hidden="1" customHeight="1" x14ac:dyDescent="0.25">
      <c r="A56" s="43">
        <v>1119</v>
      </c>
      <c r="B56" s="69" t="s">
        <v>67</v>
      </c>
      <c r="C56" s="358">
        <f t="shared" si="24"/>
        <v>0</v>
      </c>
      <c r="D56" s="417"/>
      <c r="E56" s="136"/>
      <c r="F56" s="419">
        <f>D56+E56</f>
        <v>0</v>
      </c>
      <c r="G56" s="418"/>
      <c r="H56" s="72"/>
      <c r="I56" s="136">
        <f>G56+H56</f>
        <v>0</v>
      </c>
      <c r="J56" s="417"/>
      <c r="K56" s="72"/>
      <c r="L56" s="137">
        <f>J56+K56</f>
        <v>0</v>
      </c>
      <c r="M56" s="418"/>
      <c r="N56" s="72"/>
      <c r="O56" s="136">
        <f>M56+N56</f>
        <v>0</v>
      </c>
      <c r="P56" s="419"/>
      <c r="Q56" s="311"/>
    </row>
    <row r="57" spans="1:17" ht="23.25" hidden="1" customHeight="1" x14ac:dyDescent="0.25">
      <c r="A57" s="138">
        <v>1140</v>
      </c>
      <c r="B57" s="69" t="s">
        <v>68</v>
      </c>
      <c r="C57" s="358">
        <f t="shared" si="24"/>
        <v>0</v>
      </c>
      <c r="D57" s="70">
        <f>SUM(D58:D64)</f>
        <v>0</v>
      </c>
      <c r="E57" s="139">
        <f t="shared" ref="E57" si="35">SUM(E58:E64)</f>
        <v>0</v>
      </c>
      <c r="F57" s="421">
        <f>SUM(F58:F64)</f>
        <v>0</v>
      </c>
      <c r="G57" s="420">
        <f t="shared" ref="G57:N57" si="36">SUM(G58:G64)</f>
        <v>0</v>
      </c>
      <c r="H57" s="135">
        <f t="shared" si="36"/>
        <v>0</v>
      </c>
      <c r="I57" s="139">
        <f t="shared" si="36"/>
        <v>0</v>
      </c>
      <c r="J57" s="70">
        <f t="shared" si="36"/>
        <v>0</v>
      </c>
      <c r="K57" s="135">
        <f t="shared" si="36"/>
        <v>0</v>
      </c>
      <c r="L57" s="140">
        <f t="shared" si="36"/>
        <v>0</v>
      </c>
      <c r="M57" s="420">
        <f t="shared" si="36"/>
        <v>0</v>
      </c>
      <c r="N57" s="135">
        <f t="shared" si="36"/>
        <v>0</v>
      </c>
      <c r="O57" s="139">
        <f>SUM(O58:O64)</f>
        <v>0</v>
      </c>
      <c r="P57" s="421"/>
      <c r="Q57" s="311"/>
    </row>
    <row r="58" spans="1:17" hidden="1" x14ac:dyDescent="0.25">
      <c r="A58" s="43">
        <v>1141</v>
      </c>
      <c r="B58" s="69" t="s">
        <v>69</v>
      </c>
      <c r="C58" s="358">
        <f t="shared" si="24"/>
        <v>0</v>
      </c>
      <c r="D58" s="417"/>
      <c r="E58" s="136"/>
      <c r="F58" s="419">
        <f t="shared" ref="F58:F65" si="37">D58+E58</f>
        <v>0</v>
      </c>
      <c r="G58" s="418"/>
      <c r="H58" s="72"/>
      <c r="I58" s="136">
        <f t="shared" ref="I58:I65" si="38">G58+H58</f>
        <v>0</v>
      </c>
      <c r="J58" s="417"/>
      <c r="K58" s="72"/>
      <c r="L58" s="137">
        <f t="shared" ref="L58:L65" si="39">J58+K58</f>
        <v>0</v>
      </c>
      <c r="M58" s="418"/>
      <c r="N58" s="72"/>
      <c r="O58" s="136">
        <f t="shared" ref="O58:O65" si="40">M58+N58</f>
        <v>0</v>
      </c>
      <c r="P58" s="419"/>
      <c r="Q58" s="311"/>
    </row>
    <row r="59" spans="1:17" ht="24.75" hidden="1" customHeight="1" x14ac:dyDescent="0.25">
      <c r="A59" s="43">
        <v>1142</v>
      </c>
      <c r="B59" s="69" t="s">
        <v>70</v>
      </c>
      <c r="C59" s="358">
        <f t="shared" si="24"/>
        <v>0</v>
      </c>
      <c r="D59" s="417"/>
      <c r="E59" s="136"/>
      <c r="F59" s="419">
        <f t="shared" si="37"/>
        <v>0</v>
      </c>
      <c r="G59" s="418"/>
      <c r="H59" s="72"/>
      <c r="I59" s="136">
        <f t="shared" si="38"/>
        <v>0</v>
      </c>
      <c r="J59" s="417"/>
      <c r="K59" s="72"/>
      <c r="L59" s="137">
        <f t="shared" si="39"/>
        <v>0</v>
      </c>
      <c r="M59" s="418"/>
      <c r="N59" s="72"/>
      <c r="O59" s="136">
        <f t="shared" si="40"/>
        <v>0</v>
      </c>
      <c r="P59" s="419"/>
      <c r="Q59" s="311"/>
    </row>
    <row r="60" spans="1:17" ht="24" hidden="1" x14ac:dyDescent="0.25">
      <c r="A60" s="43">
        <v>1145</v>
      </c>
      <c r="B60" s="69" t="s">
        <v>71</v>
      </c>
      <c r="C60" s="358">
        <f t="shared" si="24"/>
        <v>0</v>
      </c>
      <c r="D60" s="417"/>
      <c r="E60" s="136"/>
      <c r="F60" s="419">
        <f t="shared" si="37"/>
        <v>0</v>
      </c>
      <c r="G60" s="418"/>
      <c r="H60" s="72"/>
      <c r="I60" s="136">
        <f t="shared" si="38"/>
        <v>0</v>
      </c>
      <c r="J60" s="417"/>
      <c r="K60" s="72"/>
      <c r="L60" s="137">
        <f t="shared" si="39"/>
        <v>0</v>
      </c>
      <c r="M60" s="418"/>
      <c r="N60" s="72"/>
      <c r="O60" s="136">
        <f t="shared" si="40"/>
        <v>0</v>
      </c>
      <c r="P60" s="419"/>
      <c r="Q60" s="311"/>
    </row>
    <row r="61" spans="1:17" ht="27.75" hidden="1" customHeight="1" x14ac:dyDescent="0.25">
      <c r="A61" s="43">
        <v>1146</v>
      </c>
      <c r="B61" s="69" t="s">
        <v>72</v>
      </c>
      <c r="C61" s="358">
        <f t="shared" si="24"/>
        <v>0</v>
      </c>
      <c r="D61" s="417"/>
      <c r="E61" s="136"/>
      <c r="F61" s="419">
        <f t="shared" si="37"/>
        <v>0</v>
      </c>
      <c r="G61" s="418"/>
      <c r="H61" s="72"/>
      <c r="I61" s="136">
        <f t="shared" si="38"/>
        <v>0</v>
      </c>
      <c r="J61" s="417"/>
      <c r="K61" s="72"/>
      <c r="L61" s="137">
        <f t="shared" si="39"/>
        <v>0</v>
      </c>
      <c r="M61" s="418"/>
      <c r="N61" s="72"/>
      <c r="O61" s="136">
        <f t="shared" si="40"/>
        <v>0</v>
      </c>
      <c r="P61" s="419"/>
      <c r="Q61" s="311"/>
    </row>
    <row r="62" spans="1:17" hidden="1" x14ac:dyDescent="0.25">
      <c r="A62" s="43">
        <v>1147</v>
      </c>
      <c r="B62" s="69" t="s">
        <v>73</v>
      </c>
      <c r="C62" s="358">
        <f t="shared" si="24"/>
        <v>0</v>
      </c>
      <c r="D62" s="417"/>
      <c r="E62" s="136"/>
      <c r="F62" s="419">
        <f t="shared" si="37"/>
        <v>0</v>
      </c>
      <c r="G62" s="418"/>
      <c r="H62" s="72"/>
      <c r="I62" s="136">
        <f t="shared" si="38"/>
        <v>0</v>
      </c>
      <c r="J62" s="417"/>
      <c r="K62" s="72"/>
      <c r="L62" s="137">
        <f t="shared" si="39"/>
        <v>0</v>
      </c>
      <c r="M62" s="418"/>
      <c r="N62" s="72"/>
      <c r="O62" s="136">
        <f t="shared" si="40"/>
        <v>0</v>
      </c>
      <c r="P62" s="419"/>
      <c r="Q62" s="311"/>
    </row>
    <row r="63" spans="1:17" hidden="1" x14ac:dyDescent="0.25">
      <c r="A63" s="43">
        <v>1148</v>
      </c>
      <c r="B63" s="69" t="s">
        <v>74</v>
      </c>
      <c r="C63" s="358">
        <f t="shared" si="24"/>
        <v>0</v>
      </c>
      <c r="D63" s="417"/>
      <c r="E63" s="136"/>
      <c r="F63" s="419">
        <f t="shared" si="37"/>
        <v>0</v>
      </c>
      <c r="G63" s="418"/>
      <c r="H63" s="72"/>
      <c r="I63" s="136">
        <f t="shared" si="38"/>
        <v>0</v>
      </c>
      <c r="J63" s="417"/>
      <c r="K63" s="72"/>
      <c r="L63" s="137">
        <f t="shared" si="39"/>
        <v>0</v>
      </c>
      <c r="M63" s="418"/>
      <c r="N63" s="72"/>
      <c r="O63" s="136">
        <f t="shared" si="40"/>
        <v>0</v>
      </c>
      <c r="P63" s="419"/>
      <c r="Q63" s="311"/>
    </row>
    <row r="64" spans="1:17" ht="36" hidden="1" x14ac:dyDescent="0.25">
      <c r="A64" s="43">
        <v>1149</v>
      </c>
      <c r="B64" s="69" t="s">
        <v>75</v>
      </c>
      <c r="C64" s="358">
        <f t="shared" si="24"/>
        <v>0</v>
      </c>
      <c r="D64" s="417"/>
      <c r="E64" s="136"/>
      <c r="F64" s="419">
        <f t="shared" si="37"/>
        <v>0</v>
      </c>
      <c r="G64" s="418"/>
      <c r="H64" s="72"/>
      <c r="I64" s="136">
        <f t="shared" si="38"/>
        <v>0</v>
      </c>
      <c r="J64" s="417"/>
      <c r="K64" s="72"/>
      <c r="L64" s="137">
        <f t="shared" si="39"/>
        <v>0</v>
      </c>
      <c r="M64" s="418"/>
      <c r="N64" s="72"/>
      <c r="O64" s="136">
        <f t="shared" si="40"/>
        <v>0</v>
      </c>
      <c r="P64" s="419"/>
      <c r="Q64" s="311"/>
    </row>
    <row r="65" spans="1:17" ht="36" hidden="1" x14ac:dyDescent="0.25">
      <c r="A65" s="129">
        <v>1150</v>
      </c>
      <c r="B65" s="93" t="s">
        <v>76</v>
      </c>
      <c r="C65" s="390">
        <f t="shared" si="24"/>
        <v>0</v>
      </c>
      <c r="D65" s="391"/>
      <c r="E65" s="142"/>
      <c r="F65" s="423">
        <f t="shared" si="37"/>
        <v>0</v>
      </c>
      <c r="G65" s="422"/>
      <c r="H65" s="141"/>
      <c r="I65" s="142">
        <f t="shared" si="38"/>
        <v>0</v>
      </c>
      <c r="J65" s="391"/>
      <c r="K65" s="141"/>
      <c r="L65" s="143">
        <f t="shared" si="39"/>
        <v>0</v>
      </c>
      <c r="M65" s="422"/>
      <c r="N65" s="141"/>
      <c r="O65" s="142">
        <f t="shared" si="40"/>
        <v>0</v>
      </c>
      <c r="P65" s="423"/>
      <c r="Q65" s="311"/>
    </row>
    <row r="66" spans="1:17" ht="36" hidden="1" x14ac:dyDescent="0.25">
      <c r="A66" s="55">
        <v>1200</v>
      </c>
      <c r="B66" s="127" t="s">
        <v>77</v>
      </c>
      <c r="C66" s="347">
        <f t="shared" si="24"/>
        <v>0</v>
      </c>
      <c r="D66" s="56">
        <f>SUM(D67:D68)</f>
        <v>0</v>
      </c>
      <c r="E66" s="144">
        <f t="shared" ref="E66" si="41">SUM(E67:E68)</f>
        <v>0</v>
      </c>
      <c r="F66" s="424">
        <f>SUM(F67:F68)</f>
        <v>0</v>
      </c>
      <c r="G66" s="412">
        <f t="shared" ref="G66:N66" si="42">SUM(G67:G68)</f>
        <v>0</v>
      </c>
      <c r="H66" s="57">
        <f t="shared" si="42"/>
        <v>0</v>
      </c>
      <c r="I66" s="144">
        <f t="shared" si="42"/>
        <v>0</v>
      </c>
      <c r="J66" s="56">
        <f t="shared" si="42"/>
        <v>0</v>
      </c>
      <c r="K66" s="57">
        <f t="shared" si="42"/>
        <v>0</v>
      </c>
      <c r="L66" s="145">
        <f t="shared" si="42"/>
        <v>0</v>
      </c>
      <c r="M66" s="412">
        <f t="shared" si="42"/>
        <v>0</v>
      </c>
      <c r="N66" s="57">
        <f t="shared" si="42"/>
        <v>0</v>
      </c>
      <c r="O66" s="144">
        <f>SUM(O67:O68)</f>
        <v>0</v>
      </c>
      <c r="P66" s="424"/>
      <c r="Q66" s="311"/>
    </row>
    <row r="67" spans="1:17" ht="24" hidden="1" x14ac:dyDescent="0.25">
      <c r="A67" s="309">
        <v>1210</v>
      </c>
      <c r="B67" s="63" t="s">
        <v>78</v>
      </c>
      <c r="C67" s="353">
        <f t="shared" si="24"/>
        <v>0</v>
      </c>
      <c r="D67" s="377"/>
      <c r="E67" s="133"/>
      <c r="F67" s="416">
        <f>D67+E67</f>
        <v>0</v>
      </c>
      <c r="G67" s="376"/>
      <c r="H67" s="66"/>
      <c r="I67" s="133">
        <f>G67+H67</f>
        <v>0</v>
      </c>
      <c r="J67" s="377"/>
      <c r="K67" s="66"/>
      <c r="L67" s="134">
        <f>J67+K67</f>
        <v>0</v>
      </c>
      <c r="M67" s="376"/>
      <c r="N67" s="66"/>
      <c r="O67" s="133">
        <f>M67+N67</f>
        <v>0</v>
      </c>
      <c r="P67" s="416"/>
      <c r="Q67" s="311"/>
    </row>
    <row r="68" spans="1:17" ht="24" hidden="1" x14ac:dyDescent="0.25">
      <c r="A68" s="138">
        <v>1220</v>
      </c>
      <c r="B68" s="69" t="s">
        <v>79</v>
      </c>
      <c r="C68" s="358">
        <f t="shared" si="24"/>
        <v>0</v>
      </c>
      <c r="D68" s="70">
        <f>SUM(D69:D73)</f>
        <v>0</v>
      </c>
      <c r="E68" s="139">
        <f t="shared" ref="E68" si="43">SUM(E69:E73)</f>
        <v>0</v>
      </c>
      <c r="F68" s="421">
        <f>SUM(F69:F73)</f>
        <v>0</v>
      </c>
      <c r="G68" s="420">
        <f t="shared" ref="G68:O68" si="44">SUM(G69:G73)</f>
        <v>0</v>
      </c>
      <c r="H68" s="135">
        <f t="shared" si="44"/>
        <v>0</v>
      </c>
      <c r="I68" s="139">
        <f t="shared" si="44"/>
        <v>0</v>
      </c>
      <c r="J68" s="70">
        <f t="shared" si="44"/>
        <v>0</v>
      </c>
      <c r="K68" s="135">
        <f t="shared" si="44"/>
        <v>0</v>
      </c>
      <c r="L68" s="140">
        <f t="shared" si="44"/>
        <v>0</v>
      </c>
      <c r="M68" s="420">
        <f t="shared" si="44"/>
        <v>0</v>
      </c>
      <c r="N68" s="135">
        <f t="shared" si="44"/>
        <v>0</v>
      </c>
      <c r="O68" s="139">
        <f t="shared" si="44"/>
        <v>0</v>
      </c>
      <c r="P68" s="421"/>
      <c r="Q68" s="311"/>
    </row>
    <row r="69" spans="1:17" ht="60" hidden="1" x14ac:dyDescent="0.25">
      <c r="A69" s="43">
        <v>1221</v>
      </c>
      <c r="B69" s="69" t="s">
        <v>80</v>
      </c>
      <c r="C69" s="358">
        <f t="shared" si="24"/>
        <v>0</v>
      </c>
      <c r="D69" s="417"/>
      <c r="E69" s="136"/>
      <c r="F69" s="419">
        <f t="shared" ref="F69:F73" si="45">D69+E69</f>
        <v>0</v>
      </c>
      <c r="G69" s="418"/>
      <c r="H69" s="72"/>
      <c r="I69" s="136">
        <f t="shared" ref="I69:I73" si="46">G69+H69</f>
        <v>0</v>
      </c>
      <c r="J69" s="417"/>
      <c r="K69" s="72"/>
      <c r="L69" s="137">
        <f t="shared" ref="L69:L73" si="47">J69+K69</f>
        <v>0</v>
      </c>
      <c r="M69" s="418"/>
      <c r="N69" s="72"/>
      <c r="O69" s="136">
        <f t="shared" ref="O69:O73" si="48">M69+N69</f>
        <v>0</v>
      </c>
      <c r="P69" s="419"/>
      <c r="Q69" s="311"/>
    </row>
    <row r="70" spans="1:17" hidden="1" x14ac:dyDescent="0.25">
      <c r="A70" s="43">
        <v>1223</v>
      </c>
      <c r="B70" s="69" t="s">
        <v>81</v>
      </c>
      <c r="C70" s="358">
        <f t="shared" si="24"/>
        <v>0</v>
      </c>
      <c r="D70" s="417"/>
      <c r="E70" s="136"/>
      <c r="F70" s="419">
        <f t="shared" si="45"/>
        <v>0</v>
      </c>
      <c r="G70" s="418"/>
      <c r="H70" s="72"/>
      <c r="I70" s="136">
        <f t="shared" si="46"/>
        <v>0</v>
      </c>
      <c r="J70" s="417"/>
      <c r="K70" s="72"/>
      <c r="L70" s="137">
        <f t="shared" si="47"/>
        <v>0</v>
      </c>
      <c r="M70" s="418"/>
      <c r="N70" s="72"/>
      <c r="O70" s="136">
        <f t="shared" si="48"/>
        <v>0</v>
      </c>
      <c r="P70" s="419"/>
      <c r="Q70" s="311"/>
    </row>
    <row r="71" spans="1:17" hidden="1" x14ac:dyDescent="0.25">
      <c r="A71" s="43">
        <v>1225</v>
      </c>
      <c r="B71" s="69" t="s">
        <v>82</v>
      </c>
      <c r="C71" s="358">
        <f t="shared" si="24"/>
        <v>0</v>
      </c>
      <c r="D71" s="417"/>
      <c r="E71" s="136"/>
      <c r="F71" s="419">
        <f t="shared" si="45"/>
        <v>0</v>
      </c>
      <c r="G71" s="418"/>
      <c r="H71" s="72"/>
      <c r="I71" s="136">
        <f t="shared" si="46"/>
        <v>0</v>
      </c>
      <c r="J71" s="417"/>
      <c r="K71" s="72"/>
      <c r="L71" s="137">
        <f t="shared" si="47"/>
        <v>0</v>
      </c>
      <c r="M71" s="418"/>
      <c r="N71" s="72"/>
      <c r="O71" s="136">
        <f t="shared" si="48"/>
        <v>0</v>
      </c>
      <c r="P71" s="419"/>
      <c r="Q71" s="311"/>
    </row>
    <row r="72" spans="1:17" ht="36" hidden="1" x14ac:dyDescent="0.25">
      <c r="A72" s="43">
        <v>1227</v>
      </c>
      <c r="B72" s="69" t="s">
        <v>83</v>
      </c>
      <c r="C72" s="358">
        <f t="shared" si="24"/>
        <v>0</v>
      </c>
      <c r="D72" s="417"/>
      <c r="E72" s="136"/>
      <c r="F72" s="419">
        <f t="shared" si="45"/>
        <v>0</v>
      </c>
      <c r="G72" s="418"/>
      <c r="H72" s="72"/>
      <c r="I72" s="136">
        <f t="shared" si="46"/>
        <v>0</v>
      </c>
      <c r="J72" s="417"/>
      <c r="K72" s="72"/>
      <c r="L72" s="137">
        <f t="shared" si="47"/>
        <v>0</v>
      </c>
      <c r="M72" s="418"/>
      <c r="N72" s="72"/>
      <c r="O72" s="136">
        <f t="shared" si="48"/>
        <v>0</v>
      </c>
      <c r="P72" s="419"/>
      <c r="Q72" s="311"/>
    </row>
    <row r="73" spans="1:17" ht="60" hidden="1" x14ac:dyDescent="0.25">
      <c r="A73" s="43">
        <v>1228</v>
      </c>
      <c r="B73" s="69" t="s">
        <v>84</v>
      </c>
      <c r="C73" s="358">
        <f t="shared" si="24"/>
        <v>0</v>
      </c>
      <c r="D73" s="417"/>
      <c r="E73" s="136"/>
      <c r="F73" s="419">
        <f t="shared" si="45"/>
        <v>0</v>
      </c>
      <c r="G73" s="418"/>
      <c r="H73" s="72"/>
      <c r="I73" s="136">
        <f t="shared" si="46"/>
        <v>0</v>
      </c>
      <c r="J73" s="417"/>
      <c r="K73" s="72"/>
      <c r="L73" s="137">
        <f t="shared" si="47"/>
        <v>0</v>
      </c>
      <c r="M73" s="418"/>
      <c r="N73" s="72"/>
      <c r="O73" s="136">
        <f t="shared" si="48"/>
        <v>0</v>
      </c>
      <c r="P73" s="419"/>
      <c r="Q73" s="311"/>
    </row>
    <row r="74" spans="1:17" x14ac:dyDescent="0.25">
      <c r="A74" s="123">
        <v>2000</v>
      </c>
      <c r="B74" s="123" t="s">
        <v>85</v>
      </c>
      <c r="C74" s="409">
        <f t="shared" si="24"/>
        <v>244324</v>
      </c>
      <c r="D74" s="124">
        <f>SUM(D75,D82,D129,D163,D164,D171)</f>
        <v>244375</v>
      </c>
      <c r="E74" s="157">
        <f t="shared" ref="E74" si="49">SUM(E75,E82,E129,E163,E164,E171)</f>
        <v>-51</v>
      </c>
      <c r="F74" s="411">
        <f>SUM(F75,F82,F129,F163,F164,F171)</f>
        <v>244324</v>
      </c>
      <c r="G74" s="410">
        <f t="shared" ref="G74:O74" si="50">SUM(G75,G82,G129,G163,G164,G171)</f>
        <v>0</v>
      </c>
      <c r="H74" s="125">
        <f t="shared" si="50"/>
        <v>0</v>
      </c>
      <c r="I74" s="157">
        <f t="shared" si="50"/>
        <v>0</v>
      </c>
      <c r="J74" s="124">
        <f t="shared" si="50"/>
        <v>0</v>
      </c>
      <c r="K74" s="125">
        <f t="shared" si="50"/>
        <v>0</v>
      </c>
      <c r="L74" s="126">
        <f t="shared" si="50"/>
        <v>0</v>
      </c>
      <c r="M74" s="410">
        <f t="shared" si="50"/>
        <v>0</v>
      </c>
      <c r="N74" s="125">
        <f t="shared" si="50"/>
        <v>0</v>
      </c>
      <c r="O74" s="157">
        <f t="shared" si="50"/>
        <v>0</v>
      </c>
      <c r="P74" s="411"/>
      <c r="Q74" s="311"/>
    </row>
    <row r="75" spans="1:17" ht="24" hidden="1" x14ac:dyDescent="0.25">
      <c r="A75" s="55">
        <v>2100</v>
      </c>
      <c r="B75" s="127" t="s">
        <v>86</v>
      </c>
      <c r="C75" s="347">
        <f t="shared" si="24"/>
        <v>0</v>
      </c>
      <c r="D75" s="56">
        <f>SUM(D76,D79)</f>
        <v>0</v>
      </c>
      <c r="E75" s="144">
        <f t="shared" ref="E75" si="51">SUM(E76,E79)</f>
        <v>0</v>
      </c>
      <c r="F75" s="424">
        <f>SUM(F76,F79)</f>
        <v>0</v>
      </c>
      <c r="G75" s="412">
        <f t="shared" ref="G75:O75" si="52">SUM(G76,G79)</f>
        <v>0</v>
      </c>
      <c r="H75" s="57">
        <f t="shared" si="52"/>
        <v>0</v>
      </c>
      <c r="I75" s="144">
        <f t="shared" si="52"/>
        <v>0</v>
      </c>
      <c r="J75" s="56">
        <f t="shared" si="52"/>
        <v>0</v>
      </c>
      <c r="K75" s="57">
        <f t="shared" si="52"/>
        <v>0</v>
      </c>
      <c r="L75" s="145">
        <f t="shared" si="52"/>
        <v>0</v>
      </c>
      <c r="M75" s="412">
        <f t="shared" si="52"/>
        <v>0</v>
      </c>
      <c r="N75" s="57">
        <f t="shared" si="52"/>
        <v>0</v>
      </c>
      <c r="O75" s="144">
        <f t="shared" si="52"/>
        <v>0</v>
      </c>
      <c r="P75" s="424"/>
      <c r="Q75" s="311"/>
    </row>
    <row r="76" spans="1:17" ht="24" hidden="1" x14ac:dyDescent="0.25">
      <c r="A76" s="309">
        <v>2110</v>
      </c>
      <c r="B76" s="63" t="s">
        <v>87</v>
      </c>
      <c r="C76" s="353">
        <f t="shared" si="24"/>
        <v>0</v>
      </c>
      <c r="D76" s="64">
        <f>SUM(D77:D78)</f>
        <v>0</v>
      </c>
      <c r="E76" s="150">
        <f t="shared" ref="E76" si="53">SUM(E77:E78)</f>
        <v>0</v>
      </c>
      <c r="F76" s="427">
        <f>SUM(F77:F78)</f>
        <v>0</v>
      </c>
      <c r="G76" s="426">
        <f t="shared" ref="G76:O76" si="54">SUM(G77:G78)</f>
        <v>0</v>
      </c>
      <c r="H76" s="132">
        <f t="shared" si="54"/>
        <v>0</v>
      </c>
      <c r="I76" s="150">
        <f t="shared" si="54"/>
        <v>0</v>
      </c>
      <c r="J76" s="64">
        <f t="shared" si="54"/>
        <v>0</v>
      </c>
      <c r="K76" s="132">
        <f t="shared" si="54"/>
        <v>0</v>
      </c>
      <c r="L76" s="146">
        <f t="shared" si="54"/>
        <v>0</v>
      </c>
      <c r="M76" s="426">
        <f t="shared" si="54"/>
        <v>0</v>
      </c>
      <c r="N76" s="132">
        <f t="shared" si="54"/>
        <v>0</v>
      </c>
      <c r="O76" s="150">
        <f t="shared" si="54"/>
        <v>0</v>
      </c>
      <c r="P76" s="427"/>
      <c r="Q76" s="311"/>
    </row>
    <row r="77" spans="1:17" hidden="1" x14ac:dyDescent="0.25">
      <c r="A77" s="43">
        <v>2111</v>
      </c>
      <c r="B77" s="69" t="s">
        <v>88</v>
      </c>
      <c r="C77" s="358">
        <f t="shared" si="24"/>
        <v>0</v>
      </c>
      <c r="D77" s="417"/>
      <c r="E77" s="136"/>
      <c r="F77" s="419">
        <f t="shared" ref="F77:F78" si="55">D77+E77</f>
        <v>0</v>
      </c>
      <c r="G77" s="418"/>
      <c r="H77" s="72"/>
      <c r="I77" s="136">
        <f t="shared" ref="I77:I78" si="56">G77+H77</f>
        <v>0</v>
      </c>
      <c r="J77" s="417"/>
      <c r="K77" s="72"/>
      <c r="L77" s="137">
        <f t="shared" ref="L77:L78" si="57">J77+K77</f>
        <v>0</v>
      </c>
      <c r="M77" s="418"/>
      <c r="N77" s="72"/>
      <c r="O77" s="136">
        <f t="shared" ref="O77:O78" si="58">M77+N77</f>
        <v>0</v>
      </c>
      <c r="P77" s="419"/>
      <c r="Q77" s="311"/>
    </row>
    <row r="78" spans="1:17" ht="24" hidden="1" x14ac:dyDescent="0.25">
      <c r="A78" s="43">
        <v>2112</v>
      </c>
      <c r="B78" s="69" t="s">
        <v>89</v>
      </c>
      <c r="C78" s="358">
        <f t="shared" si="24"/>
        <v>0</v>
      </c>
      <c r="D78" s="417"/>
      <c r="E78" s="136"/>
      <c r="F78" s="419">
        <f t="shared" si="55"/>
        <v>0</v>
      </c>
      <c r="G78" s="418"/>
      <c r="H78" s="72"/>
      <c r="I78" s="136">
        <f t="shared" si="56"/>
        <v>0</v>
      </c>
      <c r="J78" s="417"/>
      <c r="K78" s="72"/>
      <c r="L78" s="137">
        <f t="shared" si="57"/>
        <v>0</v>
      </c>
      <c r="M78" s="418"/>
      <c r="N78" s="72"/>
      <c r="O78" s="136">
        <f t="shared" si="58"/>
        <v>0</v>
      </c>
      <c r="P78" s="419"/>
      <c r="Q78" s="311"/>
    </row>
    <row r="79" spans="1:17" ht="24" hidden="1" x14ac:dyDescent="0.25">
      <c r="A79" s="138">
        <v>2120</v>
      </c>
      <c r="B79" s="69" t="s">
        <v>90</v>
      </c>
      <c r="C79" s="358">
        <f t="shared" si="24"/>
        <v>0</v>
      </c>
      <c r="D79" s="70">
        <f>SUM(D80:D81)</f>
        <v>0</v>
      </c>
      <c r="E79" s="139">
        <f t="shared" ref="E79" si="59">SUM(E80:E81)</f>
        <v>0</v>
      </c>
      <c r="F79" s="421">
        <f>SUM(F80:F81)</f>
        <v>0</v>
      </c>
      <c r="G79" s="420">
        <f t="shared" ref="G79:O79" si="60">SUM(G80:G81)</f>
        <v>0</v>
      </c>
      <c r="H79" s="135">
        <f t="shared" si="60"/>
        <v>0</v>
      </c>
      <c r="I79" s="139">
        <f t="shared" si="60"/>
        <v>0</v>
      </c>
      <c r="J79" s="70">
        <f t="shared" si="60"/>
        <v>0</v>
      </c>
      <c r="K79" s="135">
        <f t="shared" si="60"/>
        <v>0</v>
      </c>
      <c r="L79" s="140">
        <f t="shared" si="60"/>
        <v>0</v>
      </c>
      <c r="M79" s="420">
        <f t="shared" si="60"/>
        <v>0</v>
      </c>
      <c r="N79" s="135">
        <f t="shared" si="60"/>
        <v>0</v>
      </c>
      <c r="O79" s="139">
        <f t="shared" si="60"/>
        <v>0</v>
      </c>
      <c r="P79" s="421"/>
      <c r="Q79" s="311"/>
    </row>
    <row r="80" spans="1:17" hidden="1" x14ac:dyDescent="0.25">
      <c r="A80" s="43">
        <v>2121</v>
      </c>
      <c r="B80" s="69" t="s">
        <v>88</v>
      </c>
      <c r="C80" s="358">
        <f t="shared" si="24"/>
        <v>0</v>
      </c>
      <c r="D80" s="417"/>
      <c r="E80" s="136"/>
      <c r="F80" s="419">
        <f t="shared" ref="F80:F81" si="61">D80+E80</f>
        <v>0</v>
      </c>
      <c r="G80" s="418"/>
      <c r="H80" s="72"/>
      <c r="I80" s="136">
        <f t="shared" ref="I80:I81" si="62">G80+H80</f>
        <v>0</v>
      </c>
      <c r="J80" s="417"/>
      <c r="K80" s="72"/>
      <c r="L80" s="137">
        <f t="shared" ref="L80:L81" si="63">J80+K80</f>
        <v>0</v>
      </c>
      <c r="M80" s="418"/>
      <c r="N80" s="72"/>
      <c r="O80" s="136">
        <f t="shared" ref="O80:O81" si="64">M80+N80</f>
        <v>0</v>
      </c>
      <c r="P80" s="419"/>
      <c r="Q80" s="311"/>
    </row>
    <row r="81" spans="1:17" ht="24" hidden="1" x14ac:dyDescent="0.25">
      <c r="A81" s="43">
        <v>2122</v>
      </c>
      <c r="B81" s="69" t="s">
        <v>89</v>
      </c>
      <c r="C81" s="358">
        <f t="shared" si="24"/>
        <v>0</v>
      </c>
      <c r="D81" s="417"/>
      <c r="E81" s="136"/>
      <c r="F81" s="419">
        <f t="shared" si="61"/>
        <v>0</v>
      </c>
      <c r="G81" s="418"/>
      <c r="H81" s="72"/>
      <c r="I81" s="136">
        <f t="shared" si="62"/>
        <v>0</v>
      </c>
      <c r="J81" s="417"/>
      <c r="K81" s="72"/>
      <c r="L81" s="137">
        <f t="shared" si="63"/>
        <v>0</v>
      </c>
      <c r="M81" s="418"/>
      <c r="N81" s="72"/>
      <c r="O81" s="136">
        <f t="shared" si="64"/>
        <v>0</v>
      </c>
      <c r="P81" s="419"/>
      <c r="Q81" s="311"/>
    </row>
    <row r="82" spans="1:17" x14ac:dyDescent="0.25">
      <c r="A82" s="55">
        <v>2200</v>
      </c>
      <c r="B82" s="127" t="s">
        <v>91</v>
      </c>
      <c r="C82" s="347">
        <f t="shared" si="24"/>
        <v>244324</v>
      </c>
      <c r="D82" s="56">
        <f>SUM(D83,D88,D94,D102,D111,D115,D121,D127)</f>
        <v>244375</v>
      </c>
      <c r="E82" s="144">
        <f t="shared" ref="E82" si="65">SUM(E83,E88,E94,E102,E111,E115,E121,E127)</f>
        <v>-51</v>
      </c>
      <c r="F82" s="424">
        <f>SUM(F83,F88,F94,F102,F111,F115,F121,F127)</f>
        <v>244324</v>
      </c>
      <c r="G82" s="412">
        <f t="shared" ref="G82:O82" si="66">SUM(G83,G88,G94,G102,G111,G115,G121,G127)</f>
        <v>0</v>
      </c>
      <c r="H82" s="57">
        <f t="shared" si="66"/>
        <v>0</v>
      </c>
      <c r="I82" s="144">
        <f t="shared" si="66"/>
        <v>0</v>
      </c>
      <c r="J82" s="56">
        <f t="shared" si="66"/>
        <v>0</v>
      </c>
      <c r="K82" s="57">
        <f t="shared" si="66"/>
        <v>0</v>
      </c>
      <c r="L82" s="145">
        <f t="shared" si="66"/>
        <v>0</v>
      </c>
      <c r="M82" s="412">
        <f t="shared" si="66"/>
        <v>0</v>
      </c>
      <c r="N82" s="57">
        <f t="shared" si="66"/>
        <v>0</v>
      </c>
      <c r="O82" s="144">
        <f t="shared" si="66"/>
        <v>0</v>
      </c>
      <c r="P82" s="428"/>
      <c r="Q82" s="311"/>
    </row>
    <row r="83" spans="1:17" ht="24" hidden="1" x14ac:dyDescent="0.25">
      <c r="A83" s="129">
        <v>2210</v>
      </c>
      <c r="B83" s="93" t="s">
        <v>92</v>
      </c>
      <c r="C83" s="390">
        <f t="shared" si="24"/>
        <v>0</v>
      </c>
      <c r="D83" s="99">
        <f>SUM(D84:D87)</f>
        <v>0</v>
      </c>
      <c r="E83" s="130">
        <f t="shared" ref="E83" si="67">SUM(E84:E87)</f>
        <v>0</v>
      </c>
      <c r="F83" s="415">
        <f>SUM(F84:F87)</f>
        <v>0</v>
      </c>
      <c r="G83" s="414">
        <f t="shared" ref="G83:O83" si="68">SUM(G84:G87)</f>
        <v>0</v>
      </c>
      <c r="H83" s="100">
        <f t="shared" si="68"/>
        <v>0</v>
      </c>
      <c r="I83" s="130">
        <f t="shared" si="68"/>
        <v>0</v>
      </c>
      <c r="J83" s="99">
        <f t="shared" si="68"/>
        <v>0</v>
      </c>
      <c r="K83" s="100">
        <f t="shared" si="68"/>
        <v>0</v>
      </c>
      <c r="L83" s="131">
        <f t="shared" si="68"/>
        <v>0</v>
      </c>
      <c r="M83" s="414">
        <f t="shared" si="68"/>
        <v>0</v>
      </c>
      <c r="N83" s="100">
        <f t="shared" si="68"/>
        <v>0</v>
      </c>
      <c r="O83" s="130">
        <f t="shared" si="68"/>
        <v>0</v>
      </c>
      <c r="P83" s="415"/>
      <c r="Q83" s="311"/>
    </row>
    <row r="84" spans="1:17" ht="24" hidden="1" x14ac:dyDescent="0.25">
      <c r="A84" s="37">
        <v>2211</v>
      </c>
      <c r="B84" s="63" t="s">
        <v>93</v>
      </c>
      <c r="C84" s="353">
        <f t="shared" si="24"/>
        <v>0</v>
      </c>
      <c r="D84" s="377"/>
      <c r="E84" s="133"/>
      <c r="F84" s="416">
        <f t="shared" ref="F84:F87" si="69">D84+E84</f>
        <v>0</v>
      </c>
      <c r="G84" s="376"/>
      <c r="H84" s="66"/>
      <c r="I84" s="133">
        <f t="shared" ref="I84:I87" si="70">G84+H84</f>
        <v>0</v>
      </c>
      <c r="J84" s="377"/>
      <c r="K84" s="66"/>
      <c r="L84" s="134">
        <f t="shared" ref="L84:L87" si="71">J84+K84</f>
        <v>0</v>
      </c>
      <c r="M84" s="376"/>
      <c r="N84" s="66"/>
      <c r="O84" s="133">
        <f t="shared" ref="O84:O87" si="72">M84+N84</f>
        <v>0</v>
      </c>
      <c r="P84" s="416"/>
      <c r="Q84" s="311"/>
    </row>
    <row r="85" spans="1:17" ht="36" hidden="1" x14ac:dyDescent="0.25">
      <c r="A85" s="43">
        <v>2212</v>
      </c>
      <c r="B85" s="69" t="s">
        <v>94</v>
      </c>
      <c r="C85" s="358">
        <f t="shared" si="24"/>
        <v>0</v>
      </c>
      <c r="D85" s="417"/>
      <c r="E85" s="136"/>
      <c r="F85" s="419">
        <f t="shared" si="69"/>
        <v>0</v>
      </c>
      <c r="G85" s="418"/>
      <c r="H85" s="72"/>
      <c r="I85" s="136">
        <f t="shared" si="70"/>
        <v>0</v>
      </c>
      <c r="J85" s="417"/>
      <c r="K85" s="72"/>
      <c r="L85" s="137">
        <f t="shared" si="71"/>
        <v>0</v>
      </c>
      <c r="M85" s="418"/>
      <c r="N85" s="72"/>
      <c r="O85" s="136">
        <f t="shared" si="72"/>
        <v>0</v>
      </c>
      <c r="P85" s="419"/>
      <c r="Q85" s="311"/>
    </row>
    <row r="86" spans="1:17" ht="24" hidden="1" x14ac:dyDescent="0.25">
      <c r="A86" s="43">
        <v>2214</v>
      </c>
      <c r="B86" s="69" t="s">
        <v>95</v>
      </c>
      <c r="C86" s="358">
        <f t="shared" si="24"/>
        <v>0</v>
      </c>
      <c r="D86" s="417"/>
      <c r="E86" s="136"/>
      <c r="F86" s="419">
        <f t="shared" si="69"/>
        <v>0</v>
      </c>
      <c r="G86" s="418"/>
      <c r="H86" s="72"/>
      <c r="I86" s="136">
        <f t="shared" si="70"/>
        <v>0</v>
      </c>
      <c r="J86" s="417"/>
      <c r="K86" s="72"/>
      <c r="L86" s="137">
        <f t="shared" si="71"/>
        <v>0</v>
      </c>
      <c r="M86" s="418"/>
      <c r="N86" s="72"/>
      <c r="O86" s="136">
        <f t="shared" si="72"/>
        <v>0</v>
      </c>
      <c r="P86" s="419"/>
      <c r="Q86" s="311"/>
    </row>
    <row r="87" spans="1:17" hidden="1" x14ac:dyDescent="0.25">
      <c r="A87" s="43">
        <v>2219</v>
      </c>
      <c r="B87" s="69" t="s">
        <v>96</v>
      </c>
      <c r="C87" s="358">
        <f t="shared" si="24"/>
        <v>0</v>
      </c>
      <c r="D87" s="417"/>
      <c r="E87" s="136"/>
      <c r="F87" s="419">
        <f t="shared" si="69"/>
        <v>0</v>
      </c>
      <c r="G87" s="418"/>
      <c r="H87" s="72"/>
      <c r="I87" s="136">
        <f t="shared" si="70"/>
        <v>0</v>
      </c>
      <c r="J87" s="417"/>
      <c r="K87" s="72"/>
      <c r="L87" s="137">
        <f t="shared" si="71"/>
        <v>0</v>
      </c>
      <c r="M87" s="418"/>
      <c r="N87" s="72"/>
      <c r="O87" s="136">
        <f t="shared" si="72"/>
        <v>0</v>
      </c>
      <c r="P87" s="419"/>
      <c r="Q87" s="311"/>
    </row>
    <row r="88" spans="1:17" ht="24" hidden="1" x14ac:dyDescent="0.25">
      <c r="A88" s="138">
        <v>2220</v>
      </c>
      <c r="B88" s="69" t="s">
        <v>97</v>
      </c>
      <c r="C88" s="358">
        <f t="shared" si="24"/>
        <v>0</v>
      </c>
      <c r="D88" s="70">
        <f>SUM(D89:D93)</f>
        <v>0</v>
      </c>
      <c r="E88" s="139">
        <f t="shared" ref="E88" si="73">SUM(E89:E93)</f>
        <v>0</v>
      </c>
      <c r="F88" s="421">
        <f>SUM(F89:F93)</f>
        <v>0</v>
      </c>
      <c r="G88" s="420">
        <f t="shared" ref="G88:O88" si="74">SUM(G89:G93)</f>
        <v>0</v>
      </c>
      <c r="H88" s="135">
        <f t="shared" si="74"/>
        <v>0</v>
      </c>
      <c r="I88" s="139">
        <f t="shared" si="74"/>
        <v>0</v>
      </c>
      <c r="J88" s="70">
        <f t="shared" si="74"/>
        <v>0</v>
      </c>
      <c r="K88" s="135">
        <f t="shared" si="74"/>
        <v>0</v>
      </c>
      <c r="L88" s="140">
        <f t="shared" si="74"/>
        <v>0</v>
      </c>
      <c r="M88" s="420">
        <f t="shared" si="74"/>
        <v>0</v>
      </c>
      <c r="N88" s="135">
        <f t="shared" si="74"/>
        <v>0</v>
      </c>
      <c r="O88" s="139">
        <f t="shared" si="74"/>
        <v>0</v>
      </c>
      <c r="P88" s="421"/>
      <c r="Q88" s="311"/>
    </row>
    <row r="89" spans="1:17" ht="24" hidden="1" x14ac:dyDescent="0.25">
      <c r="A89" s="43">
        <v>2221</v>
      </c>
      <c r="B89" s="69" t="s">
        <v>98</v>
      </c>
      <c r="C89" s="358">
        <f t="shared" si="24"/>
        <v>0</v>
      </c>
      <c r="D89" s="417"/>
      <c r="E89" s="136"/>
      <c r="F89" s="419">
        <f t="shared" ref="F89:F93" si="75">D89+E89</f>
        <v>0</v>
      </c>
      <c r="G89" s="418"/>
      <c r="H89" s="72"/>
      <c r="I89" s="136">
        <f t="shared" ref="I89:I93" si="76">G89+H89</f>
        <v>0</v>
      </c>
      <c r="J89" s="417"/>
      <c r="K89" s="72"/>
      <c r="L89" s="137">
        <f t="shared" ref="L89:L93" si="77">J89+K89</f>
        <v>0</v>
      </c>
      <c r="M89" s="418"/>
      <c r="N89" s="72"/>
      <c r="O89" s="136">
        <f t="shared" ref="O89:O93" si="78">M89+N89</f>
        <v>0</v>
      </c>
      <c r="P89" s="419"/>
      <c r="Q89" s="311"/>
    </row>
    <row r="90" spans="1:17" hidden="1" x14ac:dyDescent="0.25">
      <c r="A90" s="43">
        <v>2222</v>
      </c>
      <c r="B90" s="69" t="s">
        <v>99</v>
      </c>
      <c r="C90" s="358">
        <f t="shared" si="24"/>
        <v>0</v>
      </c>
      <c r="D90" s="417"/>
      <c r="E90" s="136"/>
      <c r="F90" s="419">
        <f t="shared" si="75"/>
        <v>0</v>
      </c>
      <c r="G90" s="418"/>
      <c r="H90" s="72"/>
      <c r="I90" s="136">
        <f t="shared" si="76"/>
        <v>0</v>
      </c>
      <c r="J90" s="417"/>
      <c r="K90" s="72"/>
      <c r="L90" s="137">
        <f t="shared" si="77"/>
        <v>0</v>
      </c>
      <c r="M90" s="418"/>
      <c r="N90" s="72"/>
      <c r="O90" s="136">
        <f t="shared" si="78"/>
        <v>0</v>
      </c>
      <c r="P90" s="419"/>
      <c r="Q90" s="311"/>
    </row>
    <row r="91" spans="1:17" hidden="1" x14ac:dyDescent="0.25">
      <c r="A91" s="43">
        <v>2223</v>
      </c>
      <c r="B91" s="69" t="s">
        <v>100</v>
      </c>
      <c r="C91" s="358">
        <f t="shared" si="24"/>
        <v>0</v>
      </c>
      <c r="D91" s="417"/>
      <c r="E91" s="136"/>
      <c r="F91" s="419">
        <f t="shared" si="75"/>
        <v>0</v>
      </c>
      <c r="G91" s="418"/>
      <c r="H91" s="72"/>
      <c r="I91" s="136">
        <f t="shared" si="76"/>
        <v>0</v>
      </c>
      <c r="J91" s="417"/>
      <c r="K91" s="72"/>
      <c r="L91" s="137">
        <f t="shared" si="77"/>
        <v>0</v>
      </c>
      <c r="M91" s="418"/>
      <c r="N91" s="72"/>
      <c r="O91" s="136">
        <f t="shared" si="78"/>
        <v>0</v>
      </c>
      <c r="P91" s="419"/>
      <c r="Q91" s="311"/>
    </row>
    <row r="92" spans="1:17" ht="48" hidden="1" x14ac:dyDescent="0.25">
      <c r="A92" s="43">
        <v>2224</v>
      </c>
      <c r="B92" s="69" t="s">
        <v>101</v>
      </c>
      <c r="C92" s="358">
        <f t="shared" si="24"/>
        <v>0</v>
      </c>
      <c r="D92" s="417"/>
      <c r="E92" s="136"/>
      <c r="F92" s="419">
        <f t="shared" si="75"/>
        <v>0</v>
      </c>
      <c r="G92" s="418"/>
      <c r="H92" s="72"/>
      <c r="I92" s="136">
        <f t="shared" si="76"/>
        <v>0</v>
      </c>
      <c r="J92" s="417"/>
      <c r="K92" s="72"/>
      <c r="L92" s="137">
        <f t="shared" si="77"/>
        <v>0</v>
      </c>
      <c r="M92" s="418"/>
      <c r="N92" s="72"/>
      <c r="O92" s="136">
        <f t="shared" si="78"/>
        <v>0</v>
      </c>
      <c r="P92" s="419"/>
      <c r="Q92" s="311"/>
    </row>
    <row r="93" spans="1:17" ht="24" hidden="1" x14ac:dyDescent="0.25">
      <c r="A93" s="43">
        <v>2229</v>
      </c>
      <c r="B93" s="69" t="s">
        <v>102</v>
      </c>
      <c r="C93" s="358">
        <f t="shared" si="24"/>
        <v>0</v>
      </c>
      <c r="D93" s="417"/>
      <c r="E93" s="136"/>
      <c r="F93" s="419">
        <f t="shared" si="75"/>
        <v>0</v>
      </c>
      <c r="G93" s="418"/>
      <c r="H93" s="72"/>
      <c r="I93" s="136">
        <f t="shared" si="76"/>
        <v>0</v>
      </c>
      <c r="J93" s="417"/>
      <c r="K93" s="72"/>
      <c r="L93" s="137">
        <f t="shared" si="77"/>
        <v>0</v>
      </c>
      <c r="M93" s="418"/>
      <c r="N93" s="72"/>
      <c r="O93" s="136">
        <f t="shared" si="78"/>
        <v>0</v>
      </c>
      <c r="P93" s="419"/>
      <c r="Q93" s="311"/>
    </row>
    <row r="94" spans="1:17" ht="36" hidden="1" x14ac:dyDescent="0.25">
      <c r="A94" s="138">
        <v>2230</v>
      </c>
      <c r="B94" s="69" t="s">
        <v>103</v>
      </c>
      <c r="C94" s="358">
        <f t="shared" si="24"/>
        <v>0</v>
      </c>
      <c r="D94" s="70">
        <f>SUM(D95:D101)</f>
        <v>0</v>
      </c>
      <c r="E94" s="139">
        <f t="shared" ref="E94" si="79">SUM(E95:E101)</f>
        <v>0</v>
      </c>
      <c r="F94" s="421">
        <f>SUM(F95:F101)</f>
        <v>0</v>
      </c>
      <c r="G94" s="420">
        <f t="shared" ref="G94:N94" si="80">SUM(G95:G101)</f>
        <v>0</v>
      </c>
      <c r="H94" s="135">
        <f t="shared" si="80"/>
        <v>0</v>
      </c>
      <c r="I94" s="139">
        <f t="shared" si="80"/>
        <v>0</v>
      </c>
      <c r="J94" s="70">
        <f t="shared" si="80"/>
        <v>0</v>
      </c>
      <c r="K94" s="135">
        <f t="shared" si="80"/>
        <v>0</v>
      </c>
      <c r="L94" s="140">
        <f t="shared" si="80"/>
        <v>0</v>
      </c>
      <c r="M94" s="420">
        <f t="shared" si="80"/>
        <v>0</v>
      </c>
      <c r="N94" s="135">
        <f t="shared" si="80"/>
        <v>0</v>
      </c>
      <c r="O94" s="139">
        <f>SUM(O95:O101)</f>
        <v>0</v>
      </c>
      <c r="P94" s="421"/>
      <c r="Q94" s="311"/>
    </row>
    <row r="95" spans="1:17" ht="24" hidden="1" x14ac:dyDescent="0.25">
      <c r="A95" s="43">
        <v>2231</v>
      </c>
      <c r="B95" s="69" t="s">
        <v>104</v>
      </c>
      <c r="C95" s="358">
        <f t="shared" si="24"/>
        <v>0</v>
      </c>
      <c r="D95" s="417"/>
      <c r="E95" s="136"/>
      <c r="F95" s="419">
        <f t="shared" ref="F95:F101" si="81">D95+E95</f>
        <v>0</v>
      </c>
      <c r="G95" s="418"/>
      <c r="H95" s="72"/>
      <c r="I95" s="136">
        <f t="shared" ref="I95:I101" si="82">G95+H95</f>
        <v>0</v>
      </c>
      <c r="J95" s="417"/>
      <c r="K95" s="72"/>
      <c r="L95" s="137">
        <f t="shared" ref="L95:L101" si="83">J95+K95</f>
        <v>0</v>
      </c>
      <c r="M95" s="418"/>
      <c r="N95" s="72"/>
      <c r="O95" s="136">
        <f t="shared" ref="O95:O101" si="84">M95+N95</f>
        <v>0</v>
      </c>
      <c r="P95" s="419"/>
      <c r="Q95" s="311"/>
    </row>
    <row r="96" spans="1:17" ht="36" hidden="1" x14ac:dyDescent="0.25">
      <c r="A96" s="43">
        <v>2232</v>
      </c>
      <c r="B96" s="69" t="s">
        <v>105</v>
      </c>
      <c r="C96" s="358">
        <f t="shared" si="24"/>
        <v>0</v>
      </c>
      <c r="D96" s="417"/>
      <c r="E96" s="136"/>
      <c r="F96" s="419">
        <f t="shared" si="81"/>
        <v>0</v>
      </c>
      <c r="G96" s="418"/>
      <c r="H96" s="72"/>
      <c r="I96" s="136">
        <f t="shared" si="82"/>
        <v>0</v>
      </c>
      <c r="J96" s="417"/>
      <c r="K96" s="72"/>
      <c r="L96" s="137">
        <f t="shared" si="83"/>
        <v>0</v>
      </c>
      <c r="M96" s="418"/>
      <c r="N96" s="72"/>
      <c r="O96" s="136">
        <f t="shared" si="84"/>
        <v>0</v>
      </c>
      <c r="P96" s="419"/>
      <c r="Q96" s="311"/>
    </row>
    <row r="97" spans="1:17" ht="24" hidden="1" x14ac:dyDescent="0.25">
      <c r="A97" s="37">
        <v>2233</v>
      </c>
      <c r="B97" s="63" t="s">
        <v>106</v>
      </c>
      <c r="C97" s="353">
        <f t="shared" si="24"/>
        <v>0</v>
      </c>
      <c r="D97" s="377"/>
      <c r="E97" s="133"/>
      <c r="F97" s="416">
        <f t="shared" si="81"/>
        <v>0</v>
      </c>
      <c r="G97" s="376"/>
      <c r="H97" s="66"/>
      <c r="I97" s="133">
        <f t="shared" si="82"/>
        <v>0</v>
      </c>
      <c r="J97" s="377"/>
      <c r="K97" s="66"/>
      <c r="L97" s="134">
        <f t="shared" si="83"/>
        <v>0</v>
      </c>
      <c r="M97" s="376"/>
      <c r="N97" s="66"/>
      <c r="O97" s="133">
        <f t="shared" si="84"/>
        <v>0</v>
      </c>
      <c r="P97" s="416"/>
      <c r="Q97" s="311"/>
    </row>
    <row r="98" spans="1:17" ht="36" hidden="1" x14ac:dyDescent="0.25">
      <c r="A98" s="43">
        <v>2234</v>
      </c>
      <c r="B98" s="69" t="s">
        <v>107</v>
      </c>
      <c r="C98" s="358">
        <f t="shared" si="24"/>
        <v>0</v>
      </c>
      <c r="D98" s="417"/>
      <c r="E98" s="136"/>
      <c r="F98" s="419">
        <f t="shared" si="81"/>
        <v>0</v>
      </c>
      <c r="G98" s="418"/>
      <c r="H98" s="72"/>
      <c r="I98" s="136">
        <f t="shared" si="82"/>
        <v>0</v>
      </c>
      <c r="J98" s="417"/>
      <c r="K98" s="72"/>
      <c r="L98" s="137">
        <f t="shared" si="83"/>
        <v>0</v>
      </c>
      <c r="M98" s="418"/>
      <c r="N98" s="72"/>
      <c r="O98" s="136">
        <f t="shared" si="84"/>
        <v>0</v>
      </c>
      <c r="P98" s="419"/>
      <c r="Q98" s="311"/>
    </row>
    <row r="99" spans="1:17" ht="24" hidden="1" x14ac:dyDescent="0.25">
      <c r="A99" s="43">
        <v>2235</v>
      </c>
      <c r="B99" s="69" t="s">
        <v>108</v>
      </c>
      <c r="C99" s="358">
        <f t="shared" si="24"/>
        <v>0</v>
      </c>
      <c r="D99" s="417"/>
      <c r="E99" s="136"/>
      <c r="F99" s="419">
        <f t="shared" si="81"/>
        <v>0</v>
      </c>
      <c r="G99" s="418"/>
      <c r="H99" s="72"/>
      <c r="I99" s="136">
        <f t="shared" si="82"/>
        <v>0</v>
      </c>
      <c r="J99" s="417"/>
      <c r="K99" s="72"/>
      <c r="L99" s="137">
        <f t="shared" si="83"/>
        <v>0</v>
      </c>
      <c r="M99" s="418"/>
      <c r="N99" s="72"/>
      <c r="O99" s="136">
        <f t="shared" si="84"/>
        <v>0</v>
      </c>
      <c r="P99" s="419"/>
      <c r="Q99" s="311"/>
    </row>
    <row r="100" spans="1:17" hidden="1" x14ac:dyDescent="0.25">
      <c r="A100" s="43">
        <v>2236</v>
      </c>
      <c r="B100" s="69" t="s">
        <v>109</v>
      </c>
      <c r="C100" s="358">
        <f t="shared" si="24"/>
        <v>0</v>
      </c>
      <c r="D100" s="417"/>
      <c r="E100" s="136"/>
      <c r="F100" s="419">
        <f t="shared" si="81"/>
        <v>0</v>
      </c>
      <c r="G100" s="418"/>
      <c r="H100" s="72"/>
      <c r="I100" s="136">
        <f t="shared" si="82"/>
        <v>0</v>
      </c>
      <c r="J100" s="417"/>
      <c r="K100" s="72"/>
      <c r="L100" s="137">
        <f t="shared" si="83"/>
        <v>0</v>
      </c>
      <c r="M100" s="418"/>
      <c r="N100" s="72"/>
      <c r="O100" s="136">
        <f t="shared" si="84"/>
        <v>0</v>
      </c>
      <c r="P100" s="419"/>
      <c r="Q100" s="311"/>
    </row>
    <row r="101" spans="1:17" ht="24" hidden="1" x14ac:dyDescent="0.25">
      <c r="A101" s="43">
        <v>2239</v>
      </c>
      <c r="B101" s="69" t="s">
        <v>110</v>
      </c>
      <c r="C101" s="358">
        <f t="shared" si="24"/>
        <v>0</v>
      </c>
      <c r="D101" s="417"/>
      <c r="E101" s="136"/>
      <c r="F101" s="419">
        <f t="shared" si="81"/>
        <v>0</v>
      </c>
      <c r="G101" s="418"/>
      <c r="H101" s="72"/>
      <c r="I101" s="136">
        <f t="shared" si="82"/>
        <v>0</v>
      </c>
      <c r="J101" s="417"/>
      <c r="K101" s="72"/>
      <c r="L101" s="137">
        <f t="shared" si="83"/>
        <v>0</v>
      </c>
      <c r="M101" s="418"/>
      <c r="N101" s="72"/>
      <c r="O101" s="136">
        <f t="shared" si="84"/>
        <v>0</v>
      </c>
      <c r="P101" s="419"/>
      <c r="Q101" s="311"/>
    </row>
    <row r="102" spans="1:17" ht="36" hidden="1" x14ac:dyDescent="0.25">
      <c r="A102" s="138">
        <v>2240</v>
      </c>
      <c r="B102" s="69" t="s">
        <v>111</v>
      </c>
      <c r="C102" s="358">
        <f t="shared" si="24"/>
        <v>0</v>
      </c>
      <c r="D102" s="70">
        <f>SUM(D103:D110)</f>
        <v>0</v>
      </c>
      <c r="E102" s="139">
        <f t="shared" ref="E102" si="85">SUM(E103:E110)</f>
        <v>0</v>
      </c>
      <c r="F102" s="421">
        <f>SUM(F103:F110)</f>
        <v>0</v>
      </c>
      <c r="G102" s="420">
        <f t="shared" ref="G102:N102" si="86">SUM(G103:G110)</f>
        <v>0</v>
      </c>
      <c r="H102" s="135">
        <f t="shared" si="86"/>
        <v>0</v>
      </c>
      <c r="I102" s="139">
        <f t="shared" si="86"/>
        <v>0</v>
      </c>
      <c r="J102" s="70">
        <f t="shared" si="86"/>
        <v>0</v>
      </c>
      <c r="K102" s="135">
        <f t="shared" si="86"/>
        <v>0</v>
      </c>
      <c r="L102" s="140">
        <f t="shared" si="86"/>
        <v>0</v>
      </c>
      <c r="M102" s="420">
        <f t="shared" si="86"/>
        <v>0</v>
      </c>
      <c r="N102" s="135">
        <f t="shared" si="86"/>
        <v>0</v>
      </c>
      <c r="O102" s="139">
        <f>SUM(O103:O110)</f>
        <v>0</v>
      </c>
      <c r="P102" s="421"/>
      <c r="Q102" s="311"/>
    </row>
    <row r="103" spans="1:17" hidden="1" x14ac:dyDescent="0.25">
      <c r="A103" s="43">
        <v>2241</v>
      </c>
      <c r="B103" s="69" t="s">
        <v>112</v>
      </c>
      <c r="C103" s="358">
        <f t="shared" si="24"/>
        <v>0</v>
      </c>
      <c r="D103" s="417"/>
      <c r="E103" s="136"/>
      <c r="F103" s="419">
        <f t="shared" ref="F103:F110" si="87">D103+E103</f>
        <v>0</v>
      </c>
      <c r="G103" s="418"/>
      <c r="H103" s="72"/>
      <c r="I103" s="136">
        <f t="shared" ref="I103:I110" si="88">G103+H103</f>
        <v>0</v>
      </c>
      <c r="J103" s="417"/>
      <c r="K103" s="72"/>
      <c r="L103" s="137">
        <f t="shared" ref="L103:L110" si="89">J103+K103</f>
        <v>0</v>
      </c>
      <c r="M103" s="418"/>
      <c r="N103" s="72"/>
      <c r="O103" s="136">
        <f t="shared" ref="O103:O110" si="90">M103+N103</f>
        <v>0</v>
      </c>
      <c r="P103" s="419"/>
      <c r="Q103" s="311"/>
    </row>
    <row r="104" spans="1:17" ht="24" hidden="1" x14ac:dyDescent="0.25">
      <c r="A104" s="43">
        <v>2242</v>
      </c>
      <c r="B104" s="69" t="s">
        <v>113</v>
      </c>
      <c r="C104" s="358">
        <f t="shared" si="24"/>
        <v>0</v>
      </c>
      <c r="D104" s="417"/>
      <c r="E104" s="136"/>
      <c r="F104" s="419">
        <f t="shared" si="87"/>
        <v>0</v>
      </c>
      <c r="G104" s="418"/>
      <c r="H104" s="72"/>
      <c r="I104" s="136">
        <f t="shared" si="88"/>
        <v>0</v>
      </c>
      <c r="J104" s="417"/>
      <c r="K104" s="72"/>
      <c r="L104" s="137">
        <f t="shared" si="89"/>
        <v>0</v>
      </c>
      <c r="M104" s="418"/>
      <c r="N104" s="72"/>
      <c r="O104" s="136">
        <f t="shared" si="90"/>
        <v>0</v>
      </c>
      <c r="P104" s="419"/>
      <c r="Q104" s="311"/>
    </row>
    <row r="105" spans="1:17" ht="24" hidden="1" x14ac:dyDescent="0.25">
      <c r="A105" s="43">
        <v>2243</v>
      </c>
      <c r="B105" s="69" t="s">
        <v>114</v>
      </c>
      <c r="C105" s="358">
        <f t="shared" si="24"/>
        <v>0</v>
      </c>
      <c r="D105" s="417"/>
      <c r="E105" s="136"/>
      <c r="F105" s="419">
        <f t="shared" si="87"/>
        <v>0</v>
      </c>
      <c r="G105" s="418"/>
      <c r="H105" s="72"/>
      <c r="I105" s="136">
        <f t="shared" si="88"/>
        <v>0</v>
      </c>
      <c r="J105" s="417"/>
      <c r="K105" s="72"/>
      <c r="L105" s="137">
        <f t="shared" si="89"/>
        <v>0</v>
      </c>
      <c r="M105" s="418"/>
      <c r="N105" s="72"/>
      <c r="O105" s="136">
        <f t="shared" si="90"/>
        <v>0</v>
      </c>
      <c r="P105" s="419"/>
      <c r="Q105" s="311"/>
    </row>
    <row r="106" spans="1:17" hidden="1" x14ac:dyDescent="0.25">
      <c r="A106" s="43">
        <v>2244</v>
      </c>
      <c r="B106" s="69" t="s">
        <v>115</v>
      </c>
      <c r="C106" s="358">
        <f t="shared" si="24"/>
        <v>0</v>
      </c>
      <c r="D106" s="417"/>
      <c r="E106" s="136"/>
      <c r="F106" s="419">
        <f t="shared" si="87"/>
        <v>0</v>
      </c>
      <c r="G106" s="418"/>
      <c r="H106" s="72"/>
      <c r="I106" s="136">
        <f t="shared" si="88"/>
        <v>0</v>
      </c>
      <c r="J106" s="417"/>
      <c r="K106" s="72"/>
      <c r="L106" s="137">
        <f t="shared" si="89"/>
        <v>0</v>
      </c>
      <c r="M106" s="418"/>
      <c r="N106" s="72"/>
      <c r="O106" s="136">
        <f t="shared" si="90"/>
        <v>0</v>
      </c>
      <c r="P106" s="419"/>
      <c r="Q106" s="311"/>
    </row>
    <row r="107" spans="1:17" ht="24" hidden="1" x14ac:dyDescent="0.25">
      <c r="A107" s="43">
        <v>2246</v>
      </c>
      <c r="B107" s="69" t="s">
        <v>116</v>
      </c>
      <c r="C107" s="358">
        <f t="shared" si="24"/>
        <v>0</v>
      </c>
      <c r="D107" s="417"/>
      <c r="E107" s="136"/>
      <c r="F107" s="419">
        <f t="shared" si="87"/>
        <v>0</v>
      </c>
      <c r="G107" s="418"/>
      <c r="H107" s="72"/>
      <c r="I107" s="136">
        <f t="shared" si="88"/>
        <v>0</v>
      </c>
      <c r="J107" s="417"/>
      <c r="K107" s="72"/>
      <c r="L107" s="137">
        <f t="shared" si="89"/>
        <v>0</v>
      </c>
      <c r="M107" s="418"/>
      <c r="N107" s="72"/>
      <c r="O107" s="136">
        <f t="shared" si="90"/>
        <v>0</v>
      </c>
      <c r="P107" s="419"/>
      <c r="Q107" s="311"/>
    </row>
    <row r="108" spans="1:17" hidden="1" x14ac:dyDescent="0.25">
      <c r="A108" s="43">
        <v>2247</v>
      </c>
      <c r="B108" s="69" t="s">
        <v>117</v>
      </c>
      <c r="C108" s="358">
        <f t="shared" si="24"/>
        <v>0</v>
      </c>
      <c r="D108" s="417"/>
      <c r="E108" s="136"/>
      <c r="F108" s="419">
        <f t="shared" si="87"/>
        <v>0</v>
      </c>
      <c r="G108" s="418"/>
      <c r="H108" s="72"/>
      <c r="I108" s="136">
        <f t="shared" si="88"/>
        <v>0</v>
      </c>
      <c r="J108" s="417"/>
      <c r="K108" s="72"/>
      <c r="L108" s="137">
        <f t="shared" si="89"/>
        <v>0</v>
      </c>
      <c r="M108" s="418"/>
      <c r="N108" s="72"/>
      <c r="O108" s="136">
        <f t="shared" si="90"/>
        <v>0</v>
      </c>
      <c r="P108" s="419"/>
      <c r="Q108" s="311"/>
    </row>
    <row r="109" spans="1:17" ht="24" hidden="1" x14ac:dyDescent="0.25">
      <c r="A109" s="43">
        <v>2248</v>
      </c>
      <c r="B109" s="69" t="s">
        <v>118</v>
      </c>
      <c r="C109" s="358">
        <f t="shared" si="24"/>
        <v>0</v>
      </c>
      <c r="D109" s="417"/>
      <c r="E109" s="136"/>
      <c r="F109" s="419">
        <f t="shared" si="87"/>
        <v>0</v>
      </c>
      <c r="G109" s="418"/>
      <c r="H109" s="72"/>
      <c r="I109" s="136">
        <f t="shared" si="88"/>
        <v>0</v>
      </c>
      <c r="J109" s="417"/>
      <c r="K109" s="72"/>
      <c r="L109" s="137">
        <f t="shared" si="89"/>
        <v>0</v>
      </c>
      <c r="M109" s="418"/>
      <c r="N109" s="72"/>
      <c r="O109" s="136">
        <f t="shared" si="90"/>
        <v>0</v>
      </c>
      <c r="P109" s="419"/>
      <c r="Q109" s="311"/>
    </row>
    <row r="110" spans="1:17" ht="24" hidden="1" x14ac:dyDescent="0.25">
      <c r="A110" s="43">
        <v>2249</v>
      </c>
      <c r="B110" s="69" t="s">
        <v>119</v>
      </c>
      <c r="C110" s="358">
        <f t="shared" si="24"/>
        <v>0</v>
      </c>
      <c r="D110" s="417"/>
      <c r="E110" s="136"/>
      <c r="F110" s="419">
        <f t="shared" si="87"/>
        <v>0</v>
      </c>
      <c r="G110" s="418"/>
      <c r="H110" s="72"/>
      <c r="I110" s="136">
        <f t="shared" si="88"/>
        <v>0</v>
      </c>
      <c r="J110" s="417"/>
      <c r="K110" s="72"/>
      <c r="L110" s="137">
        <f t="shared" si="89"/>
        <v>0</v>
      </c>
      <c r="M110" s="418"/>
      <c r="N110" s="72"/>
      <c r="O110" s="136">
        <f t="shared" si="90"/>
        <v>0</v>
      </c>
      <c r="P110" s="419"/>
      <c r="Q110" s="311"/>
    </row>
    <row r="111" spans="1:17" hidden="1" x14ac:dyDescent="0.25">
      <c r="A111" s="138">
        <v>2250</v>
      </c>
      <c r="B111" s="69" t="s">
        <v>120</v>
      </c>
      <c r="C111" s="358">
        <f t="shared" si="24"/>
        <v>0</v>
      </c>
      <c r="D111" s="70">
        <f>SUM(D112:D114)</f>
        <v>0</v>
      </c>
      <c r="E111" s="139">
        <f t="shared" ref="E111" si="91">SUM(E112:E114)</f>
        <v>0</v>
      </c>
      <c r="F111" s="421">
        <f>SUM(F112:F114)</f>
        <v>0</v>
      </c>
      <c r="G111" s="420">
        <f t="shared" ref="G111:N111" si="92">SUM(G112:G114)</f>
        <v>0</v>
      </c>
      <c r="H111" s="135">
        <f t="shared" si="92"/>
        <v>0</v>
      </c>
      <c r="I111" s="139">
        <f t="shared" si="92"/>
        <v>0</v>
      </c>
      <c r="J111" s="70">
        <f t="shared" si="92"/>
        <v>0</v>
      </c>
      <c r="K111" s="135">
        <f t="shared" si="92"/>
        <v>0</v>
      </c>
      <c r="L111" s="140">
        <f t="shared" si="92"/>
        <v>0</v>
      </c>
      <c r="M111" s="420">
        <f t="shared" si="92"/>
        <v>0</v>
      </c>
      <c r="N111" s="135">
        <f t="shared" si="92"/>
        <v>0</v>
      </c>
      <c r="O111" s="139">
        <f>SUM(O112:O114)</f>
        <v>0</v>
      </c>
      <c r="P111" s="421"/>
      <c r="Q111" s="311"/>
    </row>
    <row r="112" spans="1:17" hidden="1" x14ac:dyDescent="0.25">
      <c r="A112" s="43">
        <v>2251</v>
      </c>
      <c r="B112" s="69" t="s">
        <v>121</v>
      </c>
      <c r="C112" s="358">
        <f t="shared" si="24"/>
        <v>0</v>
      </c>
      <c r="D112" s="417"/>
      <c r="E112" s="136"/>
      <c r="F112" s="419">
        <f t="shared" ref="F112:F114" si="93">D112+E112</f>
        <v>0</v>
      </c>
      <c r="G112" s="418"/>
      <c r="H112" s="72"/>
      <c r="I112" s="136">
        <f t="shared" ref="I112:I114" si="94">G112+H112</f>
        <v>0</v>
      </c>
      <c r="J112" s="417"/>
      <c r="K112" s="72"/>
      <c r="L112" s="137">
        <f t="shared" ref="L112:L114" si="95">J112+K112</f>
        <v>0</v>
      </c>
      <c r="M112" s="418"/>
      <c r="N112" s="72"/>
      <c r="O112" s="136">
        <f t="shared" ref="O112:O114" si="96">M112+N112</f>
        <v>0</v>
      </c>
      <c r="P112" s="419"/>
      <c r="Q112" s="311"/>
    </row>
    <row r="113" spans="1:17" ht="24" hidden="1" x14ac:dyDescent="0.25">
      <c r="A113" s="43">
        <v>2252</v>
      </c>
      <c r="B113" s="69" t="s">
        <v>122</v>
      </c>
      <c r="C113" s="358">
        <f t="shared" ref="C113:C176" si="97">SUM(F113,I113,L113,O113)</f>
        <v>0</v>
      </c>
      <c r="D113" s="417"/>
      <c r="E113" s="136"/>
      <c r="F113" s="419">
        <f t="shared" si="93"/>
        <v>0</v>
      </c>
      <c r="G113" s="418"/>
      <c r="H113" s="72"/>
      <c r="I113" s="136">
        <f t="shared" si="94"/>
        <v>0</v>
      </c>
      <c r="J113" s="417"/>
      <c r="K113" s="72"/>
      <c r="L113" s="137">
        <f t="shared" si="95"/>
        <v>0</v>
      </c>
      <c r="M113" s="418"/>
      <c r="N113" s="72"/>
      <c r="O113" s="136">
        <f t="shared" si="96"/>
        <v>0</v>
      </c>
      <c r="P113" s="419"/>
      <c r="Q113" s="311"/>
    </row>
    <row r="114" spans="1:17" ht="24" hidden="1" x14ac:dyDescent="0.25">
      <c r="A114" s="43">
        <v>2259</v>
      </c>
      <c r="B114" s="69" t="s">
        <v>123</v>
      </c>
      <c r="C114" s="358">
        <f t="shared" si="97"/>
        <v>0</v>
      </c>
      <c r="D114" s="417"/>
      <c r="E114" s="136"/>
      <c r="F114" s="419">
        <f t="shared" si="93"/>
        <v>0</v>
      </c>
      <c r="G114" s="418"/>
      <c r="H114" s="72"/>
      <c r="I114" s="136">
        <f t="shared" si="94"/>
        <v>0</v>
      </c>
      <c r="J114" s="417"/>
      <c r="K114" s="72"/>
      <c r="L114" s="137">
        <f t="shared" si="95"/>
        <v>0</v>
      </c>
      <c r="M114" s="418"/>
      <c r="N114" s="72"/>
      <c r="O114" s="136">
        <f t="shared" si="96"/>
        <v>0</v>
      </c>
      <c r="P114" s="419"/>
      <c r="Q114" s="311"/>
    </row>
    <row r="115" spans="1:17" hidden="1" x14ac:dyDescent="0.25">
      <c r="A115" s="138">
        <v>2260</v>
      </c>
      <c r="B115" s="69" t="s">
        <v>124</v>
      </c>
      <c r="C115" s="358">
        <f t="shared" si="97"/>
        <v>0</v>
      </c>
      <c r="D115" s="70">
        <f>SUM(D116:D120)</f>
        <v>0</v>
      </c>
      <c r="E115" s="139">
        <f t="shared" ref="E115" si="98">SUM(E116:E120)</f>
        <v>0</v>
      </c>
      <c r="F115" s="421">
        <f>SUM(F116:F120)</f>
        <v>0</v>
      </c>
      <c r="G115" s="420">
        <f t="shared" ref="G115:N115" si="99">SUM(G116:G120)</f>
        <v>0</v>
      </c>
      <c r="H115" s="135">
        <f t="shared" si="99"/>
        <v>0</v>
      </c>
      <c r="I115" s="139">
        <f t="shared" si="99"/>
        <v>0</v>
      </c>
      <c r="J115" s="70">
        <f t="shared" si="99"/>
        <v>0</v>
      </c>
      <c r="K115" s="135">
        <f t="shared" si="99"/>
        <v>0</v>
      </c>
      <c r="L115" s="140">
        <f t="shared" si="99"/>
        <v>0</v>
      </c>
      <c r="M115" s="420">
        <f t="shared" si="99"/>
        <v>0</v>
      </c>
      <c r="N115" s="135">
        <f t="shared" si="99"/>
        <v>0</v>
      </c>
      <c r="O115" s="139">
        <f>SUM(O116:O120)</f>
        <v>0</v>
      </c>
      <c r="P115" s="421"/>
      <c r="Q115" s="311"/>
    </row>
    <row r="116" spans="1:17" hidden="1" x14ac:dyDescent="0.25">
      <c r="A116" s="43">
        <v>2261</v>
      </c>
      <c r="B116" s="69" t="s">
        <v>125</v>
      </c>
      <c r="C116" s="358">
        <f t="shared" si="97"/>
        <v>0</v>
      </c>
      <c r="D116" s="417"/>
      <c r="E116" s="136"/>
      <c r="F116" s="419">
        <f t="shared" ref="F116:F120" si="100">D116+E116</f>
        <v>0</v>
      </c>
      <c r="G116" s="418"/>
      <c r="H116" s="72"/>
      <c r="I116" s="136">
        <f t="shared" ref="I116:I120" si="101">G116+H116</f>
        <v>0</v>
      </c>
      <c r="J116" s="417"/>
      <c r="K116" s="72"/>
      <c r="L116" s="137">
        <f t="shared" ref="L116:L120" si="102">J116+K116</f>
        <v>0</v>
      </c>
      <c r="M116" s="418"/>
      <c r="N116" s="72"/>
      <c r="O116" s="136">
        <f t="shared" ref="O116:O120" si="103">M116+N116</f>
        <v>0</v>
      </c>
      <c r="P116" s="419"/>
      <c r="Q116" s="311"/>
    </row>
    <row r="117" spans="1:17" hidden="1" x14ac:dyDescent="0.25">
      <c r="A117" s="43">
        <v>2262</v>
      </c>
      <c r="B117" s="69" t="s">
        <v>126</v>
      </c>
      <c r="C117" s="358">
        <f t="shared" si="97"/>
        <v>0</v>
      </c>
      <c r="D117" s="417"/>
      <c r="E117" s="136"/>
      <c r="F117" s="419">
        <f t="shared" si="100"/>
        <v>0</v>
      </c>
      <c r="G117" s="418"/>
      <c r="H117" s="72"/>
      <c r="I117" s="136">
        <f t="shared" si="101"/>
        <v>0</v>
      </c>
      <c r="J117" s="417"/>
      <c r="K117" s="72"/>
      <c r="L117" s="137">
        <f t="shared" si="102"/>
        <v>0</v>
      </c>
      <c r="M117" s="418"/>
      <c r="N117" s="72"/>
      <c r="O117" s="136">
        <f t="shared" si="103"/>
        <v>0</v>
      </c>
      <c r="P117" s="419"/>
      <c r="Q117" s="311"/>
    </row>
    <row r="118" spans="1:17" hidden="1" x14ac:dyDescent="0.25">
      <c r="A118" s="43">
        <v>2263</v>
      </c>
      <c r="B118" s="69" t="s">
        <v>127</v>
      </c>
      <c r="C118" s="358">
        <f t="shared" si="97"/>
        <v>0</v>
      </c>
      <c r="D118" s="417"/>
      <c r="E118" s="136"/>
      <c r="F118" s="419">
        <f t="shared" si="100"/>
        <v>0</v>
      </c>
      <c r="G118" s="418"/>
      <c r="H118" s="72"/>
      <c r="I118" s="136">
        <f t="shared" si="101"/>
        <v>0</v>
      </c>
      <c r="J118" s="417"/>
      <c r="K118" s="72"/>
      <c r="L118" s="137">
        <f t="shared" si="102"/>
        <v>0</v>
      </c>
      <c r="M118" s="418"/>
      <c r="N118" s="72"/>
      <c r="O118" s="136">
        <f t="shared" si="103"/>
        <v>0</v>
      </c>
      <c r="P118" s="419"/>
      <c r="Q118" s="311"/>
    </row>
    <row r="119" spans="1:17" ht="24" hidden="1" x14ac:dyDescent="0.25">
      <c r="A119" s="43">
        <v>2264</v>
      </c>
      <c r="B119" s="69" t="s">
        <v>128</v>
      </c>
      <c r="C119" s="358">
        <f t="shared" si="97"/>
        <v>0</v>
      </c>
      <c r="D119" s="417"/>
      <c r="E119" s="136"/>
      <c r="F119" s="419">
        <f t="shared" si="100"/>
        <v>0</v>
      </c>
      <c r="G119" s="418"/>
      <c r="H119" s="72"/>
      <c r="I119" s="136">
        <f t="shared" si="101"/>
        <v>0</v>
      </c>
      <c r="J119" s="417"/>
      <c r="K119" s="72"/>
      <c r="L119" s="137">
        <f t="shared" si="102"/>
        <v>0</v>
      </c>
      <c r="M119" s="418"/>
      <c r="N119" s="72"/>
      <c r="O119" s="136">
        <f t="shared" si="103"/>
        <v>0</v>
      </c>
      <c r="P119" s="419"/>
      <c r="Q119" s="311"/>
    </row>
    <row r="120" spans="1:17" hidden="1" x14ac:dyDescent="0.25">
      <c r="A120" s="43">
        <v>2269</v>
      </c>
      <c r="B120" s="69" t="s">
        <v>129</v>
      </c>
      <c r="C120" s="358">
        <f t="shared" si="97"/>
        <v>0</v>
      </c>
      <c r="D120" s="417"/>
      <c r="E120" s="136"/>
      <c r="F120" s="419">
        <f t="shared" si="100"/>
        <v>0</v>
      </c>
      <c r="G120" s="418"/>
      <c r="H120" s="72"/>
      <c r="I120" s="136">
        <f t="shared" si="101"/>
        <v>0</v>
      </c>
      <c r="J120" s="417"/>
      <c r="K120" s="72"/>
      <c r="L120" s="137">
        <f t="shared" si="102"/>
        <v>0</v>
      </c>
      <c r="M120" s="418"/>
      <c r="N120" s="72"/>
      <c r="O120" s="136">
        <f t="shared" si="103"/>
        <v>0</v>
      </c>
      <c r="P120" s="419"/>
      <c r="Q120" s="311"/>
    </row>
    <row r="121" spans="1:17" x14ac:dyDescent="0.25">
      <c r="A121" s="138">
        <v>2270</v>
      </c>
      <c r="B121" s="69" t="s">
        <v>130</v>
      </c>
      <c r="C121" s="358">
        <f t="shared" si="97"/>
        <v>244324</v>
      </c>
      <c r="D121" s="70">
        <f>SUM(D122:D126)</f>
        <v>244375</v>
      </c>
      <c r="E121" s="139">
        <f t="shared" ref="E121" si="104">SUM(E122:E126)</f>
        <v>-51</v>
      </c>
      <c r="F121" s="421">
        <f>SUM(F122:F126)</f>
        <v>244324</v>
      </c>
      <c r="G121" s="420">
        <f t="shared" ref="G121:N121" si="105">SUM(G122:G126)</f>
        <v>0</v>
      </c>
      <c r="H121" s="135">
        <f t="shared" si="105"/>
        <v>0</v>
      </c>
      <c r="I121" s="139">
        <f t="shared" si="105"/>
        <v>0</v>
      </c>
      <c r="J121" s="70">
        <f t="shared" si="105"/>
        <v>0</v>
      </c>
      <c r="K121" s="135">
        <f t="shared" si="105"/>
        <v>0</v>
      </c>
      <c r="L121" s="140">
        <f t="shared" si="105"/>
        <v>0</v>
      </c>
      <c r="M121" s="420">
        <f t="shared" si="105"/>
        <v>0</v>
      </c>
      <c r="N121" s="135">
        <f t="shared" si="105"/>
        <v>0</v>
      </c>
      <c r="O121" s="139">
        <f>SUM(O122:O126)</f>
        <v>0</v>
      </c>
      <c r="P121" s="421"/>
      <c r="Q121" s="311"/>
    </row>
    <row r="122" spans="1:17" hidden="1" x14ac:dyDescent="0.25">
      <c r="A122" s="43">
        <v>2272</v>
      </c>
      <c r="B122" s="148" t="s">
        <v>131</v>
      </c>
      <c r="C122" s="358">
        <f t="shared" si="97"/>
        <v>0</v>
      </c>
      <c r="D122" s="417"/>
      <c r="E122" s="136"/>
      <c r="F122" s="419">
        <f t="shared" ref="F122:F126" si="106">D122+E122</f>
        <v>0</v>
      </c>
      <c r="G122" s="418"/>
      <c r="H122" s="72"/>
      <c r="I122" s="136">
        <f t="shared" ref="I122:I126" si="107">G122+H122</f>
        <v>0</v>
      </c>
      <c r="J122" s="417"/>
      <c r="K122" s="72"/>
      <c r="L122" s="137">
        <f t="shared" ref="L122:L126" si="108">J122+K122</f>
        <v>0</v>
      </c>
      <c r="M122" s="418"/>
      <c r="N122" s="72"/>
      <c r="O122" s="136">
        <f t="shared" ref="O122:O126" si="109">M122+N122</f>
        <v>0</v>
      </c>
      <c r="P122" s="419"/>
      <c r="Q122" s="311"/>
    </row>
    <row r="123" spans="1:17" ht="24" hidden="1" x14ac:dyDescent="0.25">
      <c r="A123" s="43">
        <v>2274</v>
      </c>
      <c r="B123" s="149" t="s">
        <v>132</v>
      </c>
      <c r="C123" s="358">
        <f t="shared" si="97"/>
        <v>0</v>
      </c>
      <c r="D123" s="417"/>
      <c r="E123" s="136"/>
      <c r="F123" s="419">
        <f t="shared" si="106"/>
        <v>0</v>
      </c>
      <c r="G123" s="418"/>
      <c r="H123" s="72"/>
      <c r="I123" s="136">
        <f t="shared" si="107"/>
        <v>0</v>
      </c>
      <c r="J123" s="417"/>
      <c r="K123" s="72"/>
      <c r="L123" s="137">
        <f t="shared" si="108"/>
        <v>0</v>
      </c>
      <c r="M123" s="418"/>
      <c r="N123" s="72"/>
      <c r="O123" s="136">
        <f t="shared" si="109"/>
        <v>0</v>
      </c>
      <c r="P123" s="419"/>
      <c r="Q123" s="311"/>
    </row>
    <row r="124" spans="1:17" ht="24" x14ac:dyDescent="0.25">
      <c r="A124" s="43">
        <v>2275</v>
      </c>
      <c r="B124" s="69" t="s">
        <v>133</v>
      </c>
      <c r="C124" s="358">
        <f t="shared" si="97"/>
        <v>244324</v>
      </c>
      <c r="D124" s="417">
        <v>244375</v>
      </c>
      <c r="E124" s="136">
        <v>-51</v>
      </c>
      <c r="F124" s="419">
        <f t="shared" si="106"/>
        <v>244324</v>
      </c>
      <c r="G124" s="418"/>
      <c r="H124" s="72"/>
      <c r="I124" s="136">
        <f t="shared" si="107"/>
        <v>0</v>
      </c>
      <c r="J124" s="417"/>
      <c r="K124" s="72"/>
      <c r="L124" s="137">
        <f t="shared" si="108"/>
        <v>0</v>
      </c>
      <c r="M124" s="418"/>
      <c r="N124" s="72"/>
      <c r="O124" s="136">
        <f t="shared" si="109"/>
        <v>0</v>
      </c>
      <c r="P124" s="419"/>
      <c r="Q124" s="311"/>
    </row>
    <row r="125" spans="1:17" ht="36" hidden="1" x14ac:dyDescent="0.25">
      <c r="A125" s="43">
        <v>2276</v>
      </c>
      <c r="B125" s="69" t="s">
        <v>134</v>
      </c>
      <c r="C125" s="358">
        <f t="shared" si="97"/>
        <v>0</v>
      </c>
      <c r="D125" s="417"/>
      <c r="E125" s="136"/>
      <c r="F125" s="419">
        <f t="shared" si="106"/>
        <v>0</v>
      </c>
      <c r="G125" s="418"/>
      <c r="H125" s="72"/>
      <c r="I125" s="136">
        <f t="shared" si="107"/>
        <v>0</v>
      </c>
      <c r="J125" s="417"/>
      <c r="K125" s="72"/>
      <c r="L125" s="137">
        <f t="shared" si="108"/>
        <v>0</v>
      </c>
      <c r="M125" s="418"/>
      <c r="N125" s="72"/>
      <c r="O125" s="136">
        <f t="shared" si="109"/>
        <v>0</v>
      </c>
      <c r="P125" s="419"/>
      <c r="Q125" s="311"/>
    </row>
    <row r="126" spans="1:17" ht="24" hidden="1" x14ac:dyDescent="0.25">
      <c r="A126" s="43">
        <v>2279</v>
      </c>
      <c r="B126" s="69" t="s">
        <v>135</v>
      </c>
      <c r="C126" s="358">
        <f t="shared" si="97"/>
        <v>0</v>
      </c>
      <c r="D126" s="417"/>
      <c r="E126" s="136"/>
      <c r="F126" s="419">
        <f t="shared" si="106"/>
        <v>0</v>
      </c>
      <c r="G126" s="418"/>
      <c r="H126" s="72"/>
      <c r="I126" s="136">
        <f t="shared" si="107"/>
        <v>0</v>
      </c>
      <c r="J126" s="417"/>
      <c r="K126" s="72"/>
      <c r="L126" s="137">
        <f t="shared" si="108"/>
        <v>0</v>
      </c>
      <c r="M126" s="418"/>
      <c r="N126" s="72"/>
      <c r="O126" s="136">
        <f t="shared" si="109"/>
        <v>0</v>
      </c>
      <c r="P126" s="419"/>
      <c r="Q126" s="311"/>
    </row>
    <row r="127" spans="1:17" ht="24" hidden="1" x14ac:dyDescent="0.25">
      <c r="A127" s="309">
        <v>2280</v>
      </c>
      <c r="B127" s="63" t="s">
        <v>136</v>
      </c>
      <c r="C127" s="353">
        <f t="shared" si="97"/>
        <v>0</v>
      </c>
      <c r="D127" s="64">
        <f>SUM(D128)</f>
        <v>0</v>
      </c>
      <c r="E127" s="150">
        <f t="shared" ref="E127:O127" si="110">SUM(E128)</f>
        <v>0</v>
      </c>
      <c r="F127" s="427">
        <f t="shared" si="110"/>
        <v>0</v>
      </c>
      <c r="G127" s="426">
        <f t="shared" si="110"/>
        <v>0</v>
      </c>
      <c r="H127" s="132">
        <f t="shared" si="110"/>
        <v>0</v>
      </c>
      <c r="I127" s="150">
        <f t="shared" si="110"/>
        <v>0</v>
      </c>
      <c r="J127" s="64">
        <f t="shared" si="110"/>
        <v>0</v>
      </c>
      <c r="K127" s="132">
        <f t="shared" si="110"/>
        <v>0</v>
      </c>
      <c r="L127" s="146">
        <f t="shared" si="110"/>
        <v>0</v>
      </c>
      <c r="M127" s="426">
        <f t="shared" si="110"/>
        <v>0</v>
      </c>
      <c r="N127" s="132">
        <f t="shared" si="110"/>
        <v>0</v>
      </c>
      <c r="O127" s="139">
        <f t="shared" si="110"/>
        <v>0</v>
      </c>
      <c r="P127" s="421"/>
      <c r="Q127" s="311"/>
    </row>
    <row r="128" spans="1:17" ht="24" hidden="1" x14ac:dyDescent="0.25">
      <c r="A128" s="43">
        <v>2283</v>
      </c>
      <c r="B128" s="69" t="s">
        <v>137</v>
      </c>
      <c r="C128" s="358">
        <f t="shared" si="97"/>
        <v>0</v>
      </c>
      <c r="D128" s="417"/>
      <c r="E128" s="136"/>
      <c r="F128" s="419">
        <f>D128+E128</f>
        <v>0</v>
      </c>
      <c r="G128" s="418"/>
      <c r="H128" s="72"/>
      <c r="I128" s="136">
        <f>G128+H128</f>
        <v>0</v>
      </c>
      <c r="J128" s="417"/>
      <c r="K128" s="72"/>
      <c r="L128" s="137">
        <f>J128+K128</f>
        <v>0</v>
      </c>
      <c r="M128" s="418"/>
      <c r="N128" s="72"/>
      <c r="O128" s="136">
        <f>M128+N128</f>
        <v>0</v>
      </c>
      <c r="P128" s="419"/>
      <c r="Q128" s="311"/>
    </row>
    <row r="129" spans="1:17" ht="38.25" hidden="1" customHeight="1" x14ac:dyDescent="0.25">
      <c r="A129" s="55">
        <v>2300</v>
      </c>
      <c r="B129" s="127" t="s">
        <v>138</v>
      </c>
      <c r="C129" s="347">
        <f t="shared" si="97"/>
        <v>0</v>
      </c>
      <c r="D129" s="56">
        <f>SUM(D130,D135,D139,D140,D143,D150,D158,D159,D162)</f>
        <v>0</v>
      </c>
      <c r="E129" s="144">
        <f t="shared" ref="E129" si="111">SUM(E130,E135,E139,E140,E143,E150,E158,E159,E162)</f>
        <v>0</v>
      </c>
      <c r="F129" s="424">
        <f>SUM(F130,F135,F139,F140,F143,F150,F158,F159,F162)</f>
        <v>0</v>
      </c>
      <c r="G129" s="412">
        <f t="shared" ref="G129:N129" si="112">SUM(G130,G135,G139,G140,G143,G150,G158,G159,G162)</f>
        <v>0</v>
      </c>
      <c r="H129" s="57">
        <f t="shared" si="112"/>
        <v>0</v>
      </c>
      <c r="I129" s="144">
        <f t="shared" si="112"/>
        <v>0</v>
      </c>
      <c r="J129" s="56">
        <f t="shared" si="112"/>
        <v>0</v>
      </c>
      <c r="K129" s="57">
        <f t="shared" si="112"/>
        <v>0</v>
      </c>
      <c r="L129" s="145">
        <f t="shared" si="112"/>
        <v>0</v>
      </c>
      <c r="M129" s="412">
        <f t="shared" si="112"/>
        <v>0</v>
      </c>
      <c r="N129" s="57">
        <f t="shared" si="112"/>
        <v>0</v>
      </c>
      <c r="O129" s="144">
        <f>SUM(O130,O135,O139,O140,O143,O150,O158,O159,O162)</f>
        <v>0</v>
      </c>
      <c r="P129" s="424"/>
      <c r="Q129" s="311"/>
    </row>
    <row r="130" spans="1:17" ht="24" hidden="1" x14ac:dyDescent="0.25">
      <c r="A130" s="309">
        <v>2310</v>
      </c>
      <c r="B130" s="63" t="s">
        <v>139</v>
      </c>
      <c r="C130" s="353">
        <f t="shared" si="97"/>
        <v>0</v>
      </c>
      <c r="D130" s="64">
        <f>SUM(D131:D134)</f>
        <v>0</v>
      </c>
      <c r="E130" s="150">
        <f t="shared" ref="E130:O130" si="113">SUM(E131:E134)</f>
        <v>0</v>
      </c>
      <c r="F130" s="427">
        <f t="shared" si="113"/>
        <v>0</v>
      </c>
      <c r="G130" s="426">
        <f t="shared" si="113"/>
        <v>0</v>
      </c>
      <c r="H130" s="132">
        <f t="shared" si="113"/>
        <v>0</v>
      </c>
      <c r="I130" s="150">
        <f t="shared" si="113"/>
        <v>0</v>
      </c>
      <c r="J130" s="64">
        <f t="shared" si="113"/>
        <v>0</v>
      </c>
      <c r="K130" s="132">
        <f t="shared" si="113"/>
        <v>0</v>
      </c>
      <c r="L130" s="146">
        <f t="shared" si="113"/>
        <v>0</v>
      </c>
      <c r="M130" s="426">
        <f t="shared" si="113"/>
        <v>0</v>
      </c>
      <c r="N130" s="132">
        <f t="shared" si="113"/>
        <v>0</v>
      </c>
      <c r="O130" s="150">
        <f t="shared" si="113"/>
        <v>0</v>
      </c>
      <c r="P130" s="427"/>
      <c r="Q130" s="311"/>
    </row>
    <row r="131" spans="1:17" hidden="1" x14ac:dyDescent="0.25">
      <c r="A131" s="43">
        <v>2311</v>
      </c>
      <c r="B131" s="69" t="s">
        <v>140</v>
      </c>
      <c r="C131" s="358">
        <f t="shared" si="97"/>
        <v>0</v>
      </c>
      <c r="D131" s="417"/>
      <c r="E131" s="136"/>
      <c r="F131" s="419">
        <f t="shared" ref="F131:F134" si="114">D131+E131</f>
        <v>0</v>
      </c>
      <c r="G131" s="418"/>
      <c r="H131" s="72"/>
      <c r="I131" s="136">
        <f t="shared" ref="I131:I134" si="115">G131+H131</f>
        <v>0</v>
      </c>
      <c r="J131" s="417"/>
      <c r="K131" s="72"/>
      <c r="L131" s="137">
        <f t="shared" ref="L131:L134" si="116">J131+K131</f>
        <v>0</v>
      </c>
      <c r="M131" s="418"/>
      <c r="N131" s="72"/>
      <c r="O131" s="136">
        <f t="shared" ref="O131:O134" si="117">M131+N131</f>
        <v>0</v>
      </c>
      <c r="P131" s="419"/>
      <c r="Q131" s="311"/>
    </row>
    <row r="132" spans="1:17" hidden="1" x14ac:dyDescent="0.25">
      <c r="A132" s="43">
        <v>2312</v>
      </c>
      <c r="B132" s="69" t="s">
        <v>141</v>
      </c>
      <c r="C132" s="358">
        <f t="shared" si="97"/>
        <v>0</v>
      </c>
      <c r="D132" s="417"/>
      <c r="E132" s="136"/>
      <c r="F132" s="419">
        <f t="shared" si="114"/>
        <v>0</v>
      </c>
      <c r="G132" s="418"/>
      <c r="H132" s="72"/>
      <c r="I132" s="136">
        <f t="shared" si="115"/>
        <v>0</v>
      </c>
      <c r="J132" s="417"/>
      <c r="K132" s="72"/>
      <c r="L132" s="137">
        <f t="shared" si="116"/>
        <v>0</v>
      </c>
      <c r="M132" s="418"/>
      <c r="N132" s="72"/>
      <c r="O132" s="136">
        <f t="shared" si="117"/>
        <v>0</v>
      </c>
      <c r="P132" s="419"/>
      <c r="Q132" s="311"/>
    </row>
    <row r="133" spans="1:17" hidden="1" x14ac:dyDescent="0.25">
      <c r="A133" s="43">
        <v>2313</v>
      </c>
      <c r="B133" s="69" t="s">
        <v>142</v>
      </c>
      <c r="C133" s="358">
        <f t="shared" si="97"/>
        <v>0</v>
      </c>
      <c r="D133" s="417"/>
      <c r="E133" s="136"/>
      <c r="F133" s="419">
        <f t="shared" si="114"/>
        <v>0</v>
      </c>
      <c r="G133" s="418"/>
      <c r="H133" s="72"/>
      <c r="I133" s="136">
        <f t="shared" si="115"/>
        <v>0</v>
      </c>
      <c r="J133" s="417"/>
      <c r="K133" s="72"/>
      <c r="L133" s="137">
        <f t="shared" si="116"/>
        <v>0</v>
      </c>
      <c r="M133" s="418"/>
      <c r="N133" s="72"/>
      <c r="O133" s="136">
        <f t="shared" si="117"/>
        <v>0</v>
      </c>
      <c r="P133" s="419"/>
      <c r="Q133" s="311"/>
    </row>
    <row r="134" spans="1:17" ht="47.25" hidden="1" customHeight="1" x14ac:dyDescent="0.25">
      <c r="A134" s="43">
        <v>2314</v>
      </c>
      <c r="B134" s="69" t="s">
        <v>143</v>
      </c>
      <c r="C134" s="358">
        <f t="shared" si="97"/>
        <v>0</v>
      </c>
      <c r="D134" s="417"/>
      <c r="E134" s="136"/>
      <c r="F134" s="419">
        <f t="shared" si="114"/>
        <v>0</v>
      </c>
      <c r="G134" s="418"/>
      <c r="H134" s="72"/>
      <c r="I134" s="136">
        <f t="shared" si="115"/>
        <v>0</v>
      </c>
      <c r="J134" s="417"/>
      <c r="K134" s="72"/>
      <c r="L134" s="137">
        <f t="shared" si="116"/>
        <v>0</v>
      </c>
      <c r="M134" s="418"/>
      <c r="N134" s="72"/>
      <c r="O134" s="136">
        <f t="shared" si="117"/>
        <v>0</v>
      </c>
      <c r="P134" s="419"/>
      <c r="Q134" s="311"/>
    </row>
    <row r="135" spans="1:17" hidden="1" x14ac:dyDescent="0.25">
      <c r="A135" s="138">
        <v>2320</v>
      </c>
      <c r="B135" s="69" t="s">
        <v>144</v>
      </c>
      <c r="C135" s="358">
        <f t="shared" si="97"/>
        <v>0</v>
      </c>
      <c r="D135" s="70">
        <f>SUM(D136:D138)</f>
        <v>0</v>
      </c>
      <c r="E135" s="139">
        <f t="shared" ref="E135" si="118">SUM(E136:E138)</f>
        <v>0</v>
      </c>
      <c r="F135" s="421">
        <f>SUM(F136:F138)</f>
        <v>0</v>
      </c>
      <c r="G135" s="420">
        <f t="shared" ref="G135:N135" si="119">SUM(G136:G138)</f>
        <v>0</v>
      </c>
      <c r="H135" s="135">
        <f t="shared" si="119"/>
        <v>0</v>
      </c>
      <c r="I135" s="139">
        <f t="shared" si="119"/>
        <v>0</v>
      </c>
      <c r="J135" s="70">
        <f t="shared" si="119"/>
        <v>0</v>
      </c>
      <c r="K135" s="135">
        <f t="shared" si="119"/>
        <v>0</v>
      </c>
      <c r="L135" s="140">
        <f t="shared" si="119"/>
        <v>0</v>
      </c>
      <c r="M135" s="420">
        <f t="shared" si="119"/>
        <v>0</v>
      </c>
      <c r="N135" s="135">
        <f t="shared" si="119"/>
        <v>0</v>
      </c>
      <c r="O135" s="139">
        <f>SUM(O136:O138)</f>
        <v>0</v>
      </c>
      <c r="P135" s="421"/>
      <c r="Q135" s="311"/>
    </row>
    <row r="136" spans="1:17" hidden="1" x14ac:dyDescent="0.25">
      <c r="A136" s="43">
        <v>2321</v>
      </c>
      <c r="B136" s="69" t="s">
        <v>145</v>
      </c>
      <c r="C136" s="358">
        <f t="shared" si="97"/>
        <v>0</v>
      </c>
      <c r="D136" s="417"/>
      <c r="E136" s="136"/>
      <c r="F136" s="419">
        <f t="shared" ref="F136:F139" si="120">D136+E136</f>
        <v>0</v>
      </c>
      <c r="G136" s="418"/>
      <c r="H136" s="72"/>
      <c r="I136" s="136">
        <f t="shared" ref="I136:I139" si="121">G136+H136</f>
        <v>0</v>
      </c>
      <c r="J136" s="417"/>
      <c r="K136" s="72"/>
      <c r="L136" s="137">
        <f t="shared" ref="L136:L139" si="122">J136+K136</f>
        <v>0</v>
      </c>
      <c r="M136" s="418"/>
      <c r="N136" s="72"/>
      <c r="O136" s="136">
        <f t="shared" ref="O136:O139" si="123">M136+N136</f>
        <v>0</v>
      </c>
      <c r="P136" s="419"/>
      <c r="Q136" s="311"/>
    </row>
    <row r="137" spans="1:17" hidden="1" x14ac:dyDescent="0.25">
      <c r="A137" s="43">
        <v>2322</v>
      </c>
      <c r="B137" s="69" t="s">
        <v>146</v>
      </c>
      <c r="C137" s="358">
        <f t="shared" si="97"/>
        <v>0</v>
      </c>
      <c r="D137" s="417"/>
      <c r="E137" s="136"/>
      <c r="F137" s="419">
        <f t="shared" si="120"/>
        <v>0</v>
      </c>
      <c r="G137" s="418"/>
      <c r="H137" s="72"/>
      <c r="I137" s="136">
        <f t="shared" si="121"/>
        <v>0</v>
      </c>
      <c r="J137" s="417"/>
      <c r="K137" s="72"/>
      <c r="L137" s="137">
        <f t="shared" si="122"/>
        <v>0</v>
      </c>
      <c r="M137" s="418"/>
      <c r="N137" s="72"/>
      <c r="O137" s="136">
        <f t="shared" si="123"/>
        <v>0</v>
      </c>
      <c r="P137" s="419"/>
      <c r="Q137" s="311"/>
    </row>
    <row r="138" spans="1:17" ht="10.5" hidden="1" customHeight="1" x14ac:dyDescent="0.25">
      <c r="A138" s="43">
        <v>2329</v>
      </c>
      <c r="B138" s="69" t="s">
        <v>147</v>
      </c>
      <c r="C138" s="358">
        <f t="shared" si="97"/>
        <v>0</v>
      </c>
      <c r="D138" s="417"/>
      <c r="E138" s="136"/>
      <c r="F138" s="419">
        <f t="shared" si="120"/>
        <v>0</v>
      </c>
      <c r="G138" s="418"/>
      <c r="H138" s="72"/>
      <c r="I138" s="136">
        <f t="shared" si="121"/>
        <v>0</v>
      </c>
      <c r="J138" s="417"/>
      <c r="K138" s="72"/>
      <c r="L138" s="137">
        <f t="shared" si="122"/>
        <v>0</v>
      </c>
      <c r="M138" s="418"/>
      <c r="N138" s="72"/>
      <c r="O138" s="136">
        <f t="shared" si="123"/>
        <v>0</v>
      </c>
      <c r="P138" s="419"/>
      <c r="Q138" s="311"/>
    </row>
    <row r="139" spans="1:17" hidden="1" x14ac:dyDescent="0.25">
      <c r="A139" s="138">
        <v>2330</v>
      </c>
      <c r="B139" s="69" t="s">
        <v>148</v>
      </c>
      <c r="C139" s="358">
        <f t="shared" si="97"/>
        <v>0</v>
      </c>
      <c r="D139" s="417"/>
      <c r="E139" s="136"/>
      <c r="F139" s="419">
        <f t="shared" si="120"/>
        <v>0</v>
      </c>
      <c r="G139" s="418"/>
      <c r="H139" s="72"/>
      <c r="I139" s="136">
        <f t="shared" si="121"/>
        <v>0</v>
      </c>
      <c r="J139" s="417"/>
      <c r="K139" s="72"/>
      <c r="L139" s="137">
        <f t="shared" si="122"/>
        <v>0</v>
      </c>
      <c r="M139" s="418"/>
      <c r="N139" s="72"/>
      <c r="O139" s="136">
        <f t="shared" si="123"/>
        <v>0</v>
      </c>
      <c r="P139" s="419"/>
      <c r="Q139" s="311"/>
    </row>
    <row r="140" spans="1:17" ht="48" hidden="1" x14ac:dyDescent="0.25">
      <c r="A140" s="138">
        <v>2340</v>
      </c>
      <c r="B140" s="69" t="s">
        <v>149</v>
      </c>
      <c r="C140" s="358">
        <f t="shared" si="97"/>
        <v>0</v>
      </c>
      <c r="D140" s="70">
        <f>SUM(D141:D142)</f>
        <v>0</v>
      </c>
      <c r="E140" s="139">
        <f t="shared" ref="E140" si="124">SUM(E141:E142)</f>
        <v>0</v>
      </c>
      <c r="F140" s="421">
        <f>SUM(F141:F142)</f>
        <v>0</v>
      </c>
      <c r="G140" s="420">
        <f t="shared" ref="G140:N140" si="125">SUM(G141:G142)</f>
        <v>0</v>
      </c>
      <c r="H140" s="135">
        <f t="shared" si="125"/>
        <v>0</v>
      </c>
      <c r="I140" s="139">
        <f t="shared" si="125"/>
        <v>0</v>
      </c>
      <c r="J140" s="70">
        <f t="shared" si="125"/>
        <v>0</v>
      </c>
      <c r="K140" s="135">
        <f t="shared" si="125"/>
        <v>0</v>
      </c>
      <c r="L140" s="140">
        <f t="shared" si="125"/>
        <v>0</v>
      </c>
      <c r="M140" s="420">
        <f t="shared" si="125"/>
        <v>0</v>
      </c>
      <c r="N140" s="135">
        <f t="shared" si="125"/>
        <v>0</v>
      </c>
      <c r="O140" s="139">
        <f>SUM(O141:O142)</f>
        <v>0</v>
      </c>
      <c r="P140" s="421"/>
      <c r="Q140" s="311"/>
    </row>
    <row r="141" spans="1:17" hidden="1" x14ac:dyDescent="0.25">
      <c r="A141" s="43">
        <v>2341</v>
      </c>
      <c r="B141" s="69" t="s">
        <v>150</v>
      </c>
      <c r="C141" s="358">
        <f t="shared" si="97"/>
        <v>0</v>
      </c>
      <c r="D141" s="417"/>
      <c r="E141" s="136"/>
      <c r="F141" s="419">
        <f t="shared" ref="F141:F142" si="126">D141+E141</f>
        <v>0</v>
      </c>
      <c r="G141" s="418"/>
      <c r="H141" s="72"/>
      <c r="I141" s="136">
        <f t="shared" ref="I141:I142" si="127">G141+H141</f>
        <v>0</v>
      </c>
      <c r="J141" s="417"/>
      <c r="K141" s="72"/>
      <c r="L141" s="137">
        <f t="shared" ref="L141:L142" si="128">J141+K141</f>
        <v>0</v>
      </c>
      <c r="M141" s="418"/>
      <c r="N141" s="72"/>
      <c r="O141" s="136">
        <f t="shared" ref="O141:O142" si="129">M141+N141</f>
        <v>0</v>
      </c>
      <c r="P141" s="419"/>
      <c r="Q141" s="311"/>
    </row>
    <row r="142" spans="1:17" ht="24" hidden="1" x14ac:dyDescent="0.25">
      <c r="A142" s="43">
        <v>2344</v>
      </c>
      <c r="B142" s="69" t="s">
        <v>151</v>
      </c>
      <c r="C142" s="358">
        <f t="shared" si="97"/>
        <v>0</v>
      </c>
      <c r="D142" s="417"/>
      <c r="E142" s="136"/>
      <c r="F142" s="419">
        <f t="shared" si="126"/>
        <v>0</v>
      </c>
      <c r="G142" s="418"/>
      <c r="H142" s="72"/>
      <c r="I142" s="136">
        <f t="shared" si="127"/>
        <v>0</v>
      </c>
      <c r="J142" s="417"/>
      <c r="K142" s="72"/>
      <c r="L142" s="137">
        <f t="shared" si="128"/>
        <v>0</v>
      </c>
      <c r="M142" s="418"/>
      <c r="N142" s="72"/>
      <c r="O142" s="136">
        <f t="shared" si="129"/>
        <v>0</v>
      </c>
      <c r="P142" s="419"/>
      <c r="Q142" s="311"/>
    </row>
    <row r="143" spans="1:17" ht="24" hidden="1" x14ac:dyDescent="0.25">
      <c r="A143" s="129">
        <v>2350</v>
      </c>
      <c r="B143" s="93" t="s">
        <v>152</v>
      </c>
      <c r="C143" s="390">
        <f t="shared" si="97"/>
        <v>0</v>
      </c>
      <c r="D143" s="99">
        <f>SUM(D144:D149)</f>
        <v>0</v>
      </c>
      <c r="E143" s="130">
        <f t="shared" ref="E143" si="130">SUM(E144:E149)</f>
        <v>0</v>
      </c>
      <c r="F143" s="415">
        <f>SUM(F144:F149)</f>
        <v>0</v>
      </c>
      <c r="G143" s="414">
        <f t="shared" ref="G143:N143" si="131">SUM(G144:G149)</f>
        <v>0</v>
      </c>
      <c r="H143" s="100">
        <f t="shared" si="131"/>
        <v>0</v>
      </c>
      <c r="I143" s="130">
        <f t="shared" si="131"/>
        <v>0</v>
      </c>
      <c r="J143" s="99">
        <f t="shared" si="131"/>
        <v>0</v>
      </c>
      <c r="K143" s="100">
        <f t="shared" si="131"/>
        <v>0</v>
      </c>
      <c r="L143" s="131">
        <f t="shared" si="131"/>
        <v>0</v>
      </c>
      <c r="M143" s="414">
        <f t="shared" si="131"/>
        <v>0</v>
      </c>
      <c r="N143" s="100">
        <f t="shared" si="131"/>
        <v>0</v>
      </c>
      <c r="O143" s="130">
        <f>SUM(O144:O149)</f>
        <v>0</v>
      </c>
      <c r="P143" s="415"/>
      <c r="Q143" s="311"/>
    </row>
    <row r="144" spans="1:17" hidden="1" x14ac:dyDescent="0.25">
      <c r="A144" s="37">
        <v>2351</v>
      </c>
      <c r="B144" s="63" t="s">
        <v>153</v>
      </c>
      <c r="C144" s="353">
        <f t="shared" si="97"/>
        <v>0</v>
      </c>
      <c r="D144" s="377"/>
      <c r="E144" s="133"/>
      <c r="F144" s="416">
        <f t="shared" ref="F144:F149" si="132">D144+E144</f>
        <v>0</v>
      </c>
      <c r="G144" s="376"/>
      <c r="H144" s="66"/>
      <c r="I144" s="133">
        <f t="shared" ref="I144:I149" si="133">G144+H144</f>
        <v>0</v>
      </c>
      <c r="J144" s="377"/>
      <c r="K144" s="66"/>
      <c r="L144" s="134">
        <f t="shared" ref="L144:L149" si="134">J144+K144</f>
        <v>0</v>
      </c>
      <c r="M144" s="376"/>
      <c r="N144" s="66"/>
      <c r="O144" s="133">
        <f t="shared" ref="O144:O149" si="135">M144+N144</f>
        <v>0</v>
      </c>
      <c r="P144" s="416"/>
      <c r="Q144" s="311"/>
    </row>
    <row r="145" spans="1:17" hidden="1" x14ac:dyDescent="0.25">
      <c r="A145" s="43">
        <v>2352</v>
      </c>
      <c r="B145" s="69" t="s">
        <v>154</v>
      </c>
      <c r="C145" s="358">
        <f t="shared" si="97"/>
        <v>0</v>
      </c>
      <c r="D145" s="417"/>
      <c r="E145" s="136"/>
      <c r="F145" s="419">
        <f t="shared" si="132"/>
        <v>0</v>
      </c>
      <c r="G145" s="418"/>
      <c r="H145" s="72"/>
      <c r="I145" s="136">
        <f t="shared" si="133"/>
        <v>0</v>
      </c>
      <c r="J145" s="417"/>
      <c r="K145" s="72"/>
      <c r="L145" s="137">
        <f t="shared" si="134"/>
        <v>0</v>
      </c>
      <c r="M145" s="418"/>
      <c r="N145" s="72"/>
      <c r="O145" s="136">
        <f t="shared" si="135"/>
        <v>0</v>
      </c>
      <c r="P145" s="419"/>
      <c r="Q145" s="311"/>
    </row>
    <row r="146" spans="1:17" ht="24" hidden="1" x14ac:dyDescent="0.25">
      <c r="A146" s="43">
        <v>2353</v>
      </c>
      <c r="B146" s="69" t="s">
        <v>155</v>
      </c>
      <c r="C146" s="358">
        <f t="shared" si="97"/>
        <v>0</v>
      </c>
      <c r="D146" s="417"/>
      <c r="E146" s="136"/>
      <c r="F146" s="419">
        <f t="shared" si="132"/>
        <v>0</v>
      </c>
      <c r="G146" s="418"/>
      <c r="H146" s="72"/>
      <c r="I146" s="136">
        <f t="shared" si="133"/>
        <v>0</v>
      </c>
      <c r="J146" s="417"/>
      <c r="K146" s="72"/>
      <c r="L146" s="137">
        <f t="shared" si="134"/>
        <v>0</v>
      </c>
      <c r="M146" s="418"/>
      <c r="N146" s="72"/>
      <c r="O146" s="136">
        <f t="shared" si="135"/>
        <v>0</v>
      </c>
      <c r="P146" s="419"/>
      <c r="Q146" s="311"/>
    </row>
    <row r="147" spans="1:17" ht="24" hidden="1" x14ac:dyDescent="0.25">
      <c r="A147" s="43">
        <v>2354</v>
      </c>
      <c r="B147" s="69" t="s">
        <v>156</v>
      </c>
      <c r="C147" s="358">
        <f t="shared" si="97"/>
        <v>0</v>
      </c>
      <c r="D147" s="417"/>
      <c r="E147" s="136"/>
      <c r="F147" s="419">
        <f t="shared" si="132"/>
        <v>0</v>
      </c>
      <c r="G147" s="418"/>
      <c r="H147" s="72"/>
      <c r="I147" s="136">
        <f t="shared" si="133"/>
        <v>0</v>
      </c>
      <c r="J147" s="417"/>
      <c r="K147" s="72"/>
      <c r="L147" s="137">
        <f t="shared" si="134"/>
        <v>0</v>
      </c>
      <c r="M147" s="418"/>
      <c r="N147" s="72"/>
      <c r="O147" s="136">
        <f t="shared" si="135"/>
        <v>0</v>
      </c>
      <c r="P147" s="419"/>
      <c r="Q147" s="311"/>
    </row>
    <row r="148" spans="1:17" ht="24" hidden="1" x14ac:dyDescent="0.25">
      <c r="A148" s="43">
        <v>2355</v>
      </c>
      <c r="B148" s="69" t="s">
        <v>157</v>
      </c>
      <c r="C148" s="358">
        <f t="shared" si="97"/>
        <v>0</v>
      </c>
      <c r="D148" s="417"/>
      <c r="E148" s="136"/>
      <c r="F148" s="419">
        <f t="shared" si="132"/>
        <v>0</v>
      </c>
      <c r="G148" s="418"/>
      <c r="H148" s="72"/>
      <c r="I148" s="136">
        <f t="shared" si="133"/>
        <v>0</v>
      </c>
      <c r="J148" s="417"/>
      <c r="K148" s="72"/>
      <c r="L148" s="137">
        <f t="shared" si="134"/>
        <v>0</v>
      </c>
      <c r="M148" s="418"/>
      <c r="N148" s="72"/>
      <c r="O148" s="136">
        <f t="shared" si="135"/>
        <v>0</v>
      </c>
      <c r="P148" s="419"/>
      <c r="Q148" s="311"/>
    </row>
    <row r="149" spans="1:17" ht="24" hidden="1" x14ac:dyDescent="0.25">
      <c r="A149" s="43">
        <v>2359</v>
      </c>
      <c r="B149" s="69" t="s">
        <v>158</v>
      </c>
      <c r="C149" s="358">
        <f t="shared" si="97"/>
        <v>0</v>
      </c>
      <c r="D149" s="417"/>
      <c r="E149" s="136"/>
      <c r="F149" s="419">
        <f t="shared" si="132"/>
        <v>0</v>
      </c>
      <c r="G149" s="418"/>
      <c r="H149" s="72"/>
      <c r="I149" s="136">
        <f t="shared" si="133"/>
        <v>0</v>
      </c>
      <c r="J149" s="417"/>
      <c r="K149" s="72"/>
      <c r="L149" s="137">
        <f t="shared" si="134"/>
        <v>0</v>
      </c>
      <c r="M149" s="418"/>
      <c r="N149" s="72"/>
      <c r="O149" s="136">
        <f t="shared" si="135"/>
        <v>0</v>
      </c>
      <c r="P149" s="419"/>
      <c r="Q149" s="311"/>
    </row>
    <row r="150" spans="1:17" ht="24.75" hidden="1" customHeight="1" x14ac:dyDescent="0.25">
      <c r="A150" s="138">
        <v>2360</v>
      </c>
      <c r="B150" s="69" t="s">
        <v>159</v>
      </c>
      <c r="C150" s="358">
        <f t="shared" si="97"/>
        <v>0</v>
      </c>
      <c r="D150" s="70">
        <f>SUM(D151:D157)</f>
        <v>0</v>
      </c>
      <c r="E150" s="139">
        <f t="shared" ref="E150" si="136">SUM(E151:E157)</f>
        <v>0</v>
      </c>
      <c r="F150" s="421">
        <f>SUM(F151:F157)</f>
        <v>0</v>
      </c>
      <c r="G150" s="420">
        <f t="shared" ref="G150:N150" si="137">SUM(G151:G157)</f>
        <v>0</v>
      </c>
      <c r="H150" s="135">
        <f t="shared" si="137"/>
        <v>0</v>
      </c>
      <c r="I150" s="139">
        <f t="shared" si="137"/>
        <v>0</v>
      </c>
      <c r="J150" s="70">
        <f t="shared" si="137"/>
        <v>0</v>
      </c>
      <c r="K150" s="135">
        <f t="shared" si="137"/>
        <v>0</v>
      </c>
      <c r="L150" s="140">
        <f t="shared" si="137"/>
        <v>0</v>
      </c>
      <c r="M150" s="420">
        <f t="shared" si="137"/>
        <v>0</v>
      </c>
      <c r="N150" s="135">
        <f t="shared" si="137"/>
        <v>0</v>
      </c>
      <c r="O150" s="139">
        <f>SUM(O151:O157)</f>
        <v>0</v>
      </c>
      <c r="P150" s="421"/>
      <c r="Q150" s="311"/>
    </row>
    <row r="151" spans="1:17" hidden="1" x14ac:dyDescent="0.25">
      <c r="A151" s="42">
        <v>2361</v>
      </c>
      <c r="B151" s="69" t="s">
        <v>160</v>
      </c>
      <c r="C151" s="358">
        <f t="shared" si="97"/>
        <v>0</v>
      </c>
      <c r="D151" s="417"/>
      <c r="E151" s="136"/>
      <c r="F151" s="419">
        <f t="shared" ref="F151:F158" si="138">D151+E151</f>
        <v>0</v>
      </c>
      <c r="G151" s="418"/>
      <c r="H151" s="72"/>
      <c r="I151" s="136">
        <f t="shared" ref="I151:I158" si="139">G151+H151</f>
        <v>0</v>
      </c>
      <c r="J151" s="417"/>
      <c r="K151" s="72"/>
      <c r="L151" s="137">
        <f t="shared" ref="L151:L158" si="140">J151+K151</f>
        <v>0</v>
      </c>
      <c r="M151" s="418"/>
      <c r="N151" s="72"/>
      <c r="O151" s="136">
        <f t="shared" ref="O151:O158" si="141">M151+N151</f>
        <v>0</v>
      </c>
      <c r="P151" s="419"/>
      <c r="Q151" s="311"/>
    </row>
    <row r="152" spans="1:17" ht="24" hidden="1" x14ac:dyDescent="0.25">
      <c r="A152" s="42">
        <v>2362</v>
      </c>
      <c r="B152" s="69" t="s">
        <v>161</v>
      </c>
      <c r="C152" s="358">
        <f t="shared" si="97"/>
        <v>0</v>
      </c>
      <c r="D152" s="417"/>
      <c r="E152" s="136"/>
      <c r="F152" s="419">
        <f t="shared" si="138"/>
        <v>0</v>
      </c>
      <c r="G152" s="418"/>
      <c r="H152" s="72"/>
      <c r="I152" s="136">
        <f t="shared" si="139"/>
        <v>0</v>
      </c>
      <c r="J152" s="417"/>
      <c r="K152" s="72"/>
      <c r="L152" s="137">
        <f t="shared" si="140"/>
        <v>0</v>
      </c>
      <c r="M152" s="418"/>
      <c r="N152" s="72"/>
      <c r="O152" s="136">
        <f t="shared" si="141"/>
        <v>0</v>
      </c>
      <c r="P152" s="419"/>
      <c r="Q152" s="311"/>
    </row>
    <row r="153" spans="1:17" hidden="1" x14ac:dyDescent="0.25">
      <c r="A153" s="42">
        <v>2363</v>
      </c>
      <c r="B153" s="69" t="s">
        <v>162</v>
      </c>
      <c r="C153" s="358">
        <f t="shared" si="97"/>
        <v>0</v>
      </c>
      <c r="D153" s="417"/>
      <c r="E153" s="136"/>
      <c r="F153" s="419">
        <f t="shared" si="138"/>
        <v>0</v>
      </c>
      <c r="G153" s="418"/>
      <c r="H153" s="72"/>
      <c r="I153" s="136">
        <f t="shared" si="139"/>
        <v>0</v>
      </c>
      <c r="J153" s="417"/>
      <c r="K153" s="72"/>
      <c r="L153" s="137">
        <f t="shared" si="140"/>
        <v>0</v>
      </c>
      <c r="M153" s="418"/>
      <c r="N153" s="72"/>
      <c r="O153" s="136">
        <f t="shared" si="141"/>
        <v>0</v>
      </c>
      <c r="P153" s="419"/>
      <c r="Q153" s="311"/>
    </row>
    <row r="154" spans="1:17" hidden="1" x14ac:dyDescent="0.25">
      <c r="A154" s="42">
        <v>2364</v>
      </c>
      <c r="B154" s="69" t="s">
        <v>163</v>
      </c>
      <c r="C154" s="358">
        <f t="shared" si="97"/>
        <v>0</v>
      </c>
      <c r="D154" s="417"/>
      <c r="E154" s="136"/>
      <c r="F154" s="419">
        <f t="shared" si="138"/>
        <v>0</v>
      </c>
      <c r="G154" s="418"/>
      <c r="H154" s="72"/>
      <c r="I154" s="136">
        <f t="shared" si="139"/>
        <v>0</v>
      </c>
      <c r="J154" s="417"/>
      <c r="K154" s="72"/>
      <c r="L154" s="137">
        <f t="shared" si="140"/>
        <v>0</v>
      </c>
      <c r="M154" s="418"/>
      <c r="N154" s="72"/>
      <c r="O154" s="136">
        <f t="shared" si="141"/>
        <v>0</v>
      </c>
      <c r="P154" s="419"/>
      <c r="Q154" s="311"/>
    </row>
    <row r="155" spans="1:17" ht="12.75" hidden="1" customHeight="1" x14ac:dyDescent="0.25">
      <c r="A155" s="42">
        <v>2365</v>
      </c>
      <c r="B155" s="69" t="s">
        <v>164</v>
      </c>
      <c r="C155" s="358">
        <f t="shared" si="97"/>
        <v>0</v>
      </c>
      <c r="D155" s="417"/>
      <c r="E155" s="136"/>
      <c r="F155" s="419">
        <f t="shared" si="138"/>
        <v>0</v>
      </c>
      <c r="G155" s="418"/>
      <c r="H155" s="72"/>
      <c r="I155" s="136">
        <f t="shared" si="139"/>
        <v>0</v>
      </c>
      <c r="J155" s="417"/>
      <c r="K155" s="72"/>
      <c r="L155" s="137">
        <f t="shared" si="140"/>
        <v>0</v>
      </c>
      <c r="M155" s="418"/>
      <c r="N155" s="72"/>
      <c r="O155" s="136">
        <f t="shared" si="141"/>
        <v>0</v>
      </c>
      <c r="P155" s="419"/>
      <c r="Q155" s="311"/>
    </row>
    <row r="156" spans="1:17" ht="36" hidden="1" x14ac:dyDescent="0.25">
      <c r="A156" s="42">
        <v>2366</v>
      </c>
      <c r="B156" s="69" t="s">
        <v>165</v>
      </c>
      <c r="C156" s="358">
        <f t="shared" si="97"/>
        <v>0</v>
      </c>
      <c r="D156" s="417"/>
      <c r="E156" s="136"/>
      <c r="F156" s="419">
        <f t="shared" si="138"/>
        <v>0</v>
      </c>
      <c r="G156" s="418"/>
      <c r="H156" s="72"/>
      <c r="I156" s="136">
        <f t="shared" si="139"/>
        <v>0</v>
      </c>
      <c r="J156" s="417"/>
      <c r="K156" s="72"/>
      <c r="L156" s="137">
        <f t="shared" si="140"/>
        <v>0</v>
      </c>
      <c r="M156" s="418"/>
      <c r="N156" s="72"/>
      <c r="O156" s="136">
        <f t="shared" si="141"/>
        <v>0</v>
      </c>
      <c r="P156" s="419"/>
      <c r="Q156" s="311"/>
    </row>
    <row r="157" spans="1:17" ht="48" hidden="1" x14ac:dyDescent="0.25">
      <c r="A157" s="42">
        <v>2369</v>
      </c>
      <c r="B157" s="69" t="s">
        <v>166</v>
      </c>
      <c r="C157" s="358">
        <f t="shared" si="97"/>
        <v>0</v>
      </c>
      <c r="D157" s="417"/>
      <c r="E157" s="136"/>
      <c r="F157" s="419">
        <f t="shared" si="138"/>
        <v>0</v>
      </c>
      <c r="G157" s="418"/>
      <c r="H157" s="72"/>
      <c r="I157" s="136">
        <f t="shared" si="139"/>
        <v>0</v>
      </c>
      <c r="J157" s="417"/>
      <c r="K157" s="72"/>
      <c r="L157" s="137">
        <f t="shared" si="140"/>
        <v>0</v>
      </c>
      <c r="M157" s="418"/>
      <c r="N157" s="72"/>
      <c r="O157" s="136">
        <f t="shared" si="141"/>
        <v>0</v>
      </c>
      <c r="P157" s="419"/>
      <c r="Q157" s="311"/>
    </row>
    <row r="158" spans="1:17" hidden="1" x14ac:dyDescent="0.25">
      <c r="A158" s="129">
        <v>2370</v>
      </c>
      <c r="B158" s="93" t="s">
        <v>167</v>
      </c>
      <c r="C158" s="390">
        <f t="shared" si="97"/>
        <v>0</v>
      </c>
      <c r="D158" s="391"/>
      <c r="E158" s="142"/>
      <c r="F158" s="423">
        <f t="shared" si="138"/>
        <v>0</v>
      </c>
      <c r="G158" s="422"/>
      <c r="H158" s="141"/>
      <c r="I158" s="142">
        <f t="shared" si="139"/>
        <v>0</v>
      </c>
      <c r="J158" s="391"/>
      <c r="K158" s="141"/>
      <c r="L158" s="143">
        <f t="shared" si="140"/>
        <v>0</v>
      </c>
      <c r="M158" s="422"/>
      <c r="N158" s="141"/>
      <c r="O158" s="142">
        <f t="shared" si="141"/>
        <v>0</v>
      </c>
      <c r="P158" s="423"/>
      <c r="Q158" s="311"/>
    </row>
    <row r="159" spans="1:17" hidden="1" x14ac:dyDescent="0.25">
      <c r="A159" s="129">
        <v>2380</v>
      </c>
      <c r="B159" s="93" t="s">
        <v>168</v>
      </c>
      <c r="C159" s="390">
        <f t="shared" si="97"/>
        <v>0</v>
      </c>
      <c r="D159" s="99">
        <f>SUM(D160:D161)</f>
        <v>0</v>
      </c>
      <c r="E159" s="130">
        <f t="shared" ref="E159" si="142">SUM(E160:E161)</f>
        <v>0</v>
      </c>
      <c r="F159" s="415">
        <f>SUM(F160:F161)</f>
        <v>0</v>
      </c>
      <c r="G159" s="414">
        <f t="shared" ref="G159:N159" si="143">SUM(G160:G161)</f>
        <v>0</v>
      </c>
      <c r="H159" s="100">
        <f t="shared" si="143"/>
        <v>0</v>
      </c>
      <c r="I159" s="130">
        <f t="shared" si="143"/>
        <v>0</v>
      </c>
      <c r="J159" s="99">
        <f t="shared" si="143"/>
        <v>0</v>
      </c>
      <c r="K159" s="100">
        <f t="shared" si="143"/>
        <v>0</v>
      </c>
      <c r="L159" s="131">
        <f t="shared" si="143"/>
        <v>0</v>
      </c>
      <c r="M159" s="414">
        <f t="shared" si="143"/>
        <v>0</v>
      </c>
      <c r="N159" s="100">
        <f t="shared" si="143"/>
        <v>0</v>
      </c>
      <c r="O159" s="130">
        <f>SUM(O160:O161)</f>
        <v>0</v>
      </c>
      <c r="P159" s="415"/>
      <c r="Q159" s="311"/>
    </row>
    <row r="160" spans="1:17" hidden="1" x14ac:dyDescent="0.25">
      <c r="A160" s="36">
        <v>2381</v>
      </c>
      <c r="B160" s="63" t="s">
        <v>169</v>
      </c>
      <c r="C160" s="353">
        <f t="shared" si="97"/>
        <v>0</v>
      </c>
      <c r="D160" s="377"/>
      <c r="E160" s="133"/>
      <c r="F160" s="416">
        <f t="shared" ref="F160:F163" si="144">D160+E160</f>
        <v>0</v>
      </c>
      <c r="G160" s="376"/>
      <c r="H160" s="66"/>
      <c r="I160" s="133">
        <f t="shared" ref="I160:I163" si="145">G160+H160</f>
        <v>0</v>
      </c>
      <c r="J160" s="377"/>
      <c r="K160" s="66"/>
      <c r="L160" s="134">
        <f t="shared" ref="L160:L163" si="146">J160+K160</f>
        <v>0</v>
      </c>
      <c r="M160" s="376"/>
      <c r="N160" s="66"/>
      <c r="O160" s="133">
        <f t="shared" ref="O160:O163" si="147">M160+N160</f>
        <v>0</v>
      </c>
      <c r="P160" s="416"/>
      <c r="Q160" s="311"/>
    </row>
    <row r="161" spans="1:17" ht="24" hidden="1" x14ac:dyDescent="0.25">
      <c r="A161" s="42">
        <v>2389</v>
      </c>
      <c r="B161" s="69" t="s">
        <v>170</v>
      </c>
      <c r="C161" s="358">
        <f t="shared" si="97"/>
        <v>0</v>
      </c>
      <c r="D161" s="417"/>
      <c r="E161" s="136"/>
      <c r="F161" s="419">
        <f t="shared" si="144"/>
        <v>0</v>
      </c>
      <c r="G161" s="418"/>
      <c r="H161" s="72"/>
      <c r="I161" s="136">
        <f t="shared" si="145"/>
        <v>0</v>
      </c>
      <c r="J161" s="417"/>
      <c r="K161" s="72"/>
      <c r="L161" s="137">
        <f t="shared" si="146"/>
        <v>0</v>
      </c>
      <c r="M161" s="418"/>
      <c r="N161" s="72"/>
      <c r="O161" s="136">
        <f t="shared" si="147"/>
        <v>0</v>
      </c>
      <c r="P161" s="419"/>
      <c r="Q161" s="311"/>
    </row>
    <row r="162" spans="1:17" hidden="1" x14ac:dyDescent="0.25">
      <c r="A162" s="129">
        <v>2390</v>
      </c>
      <c r="B162" s="93" t="s">
        <v>171</v>
      </c>
      <c r="C162" s="390">
        <f t="shared" si="97"/>
        <v>0</v>
      </c>
      <c r="D162" s="391"/>
      <c r="E162" s="142"/>
      <c r="F162" s="423">
        <f t="shared" si="144"/>
        <v>0</v>
      </c>
      <c r="G162" s="422"/>
      <c r="H162" s="141"/>
      <c r="I162" s="142">
        <f t="shared" si="145"/>
        <v>0</v>
      </c>
      <c r="J162" s="391"/>
      <c r="K162" s="141"/>
      <c r="L162" s="143">
        <f t="shared" si="146"/>
        <v>0</v>
      </c>
      <c r="M162" s="422"/>
      <c r="N162" s="141"/>
      <c r="O162" s="142">
        <f t="shared" si="147"/>
        <v>0</v>
      </c>
      <c r="P162" s="423"/>
      <c r="Q162" s="311"/>
    </row>
    <row r="163" spans="1:17" hidden="1" x14ac:dyDescent="0.25">
      <c r="A163" s="55">
        <v>2400</v>
      </c>
      <c r="B163" s="127" t="s">
        <v>172</v>
      </c>
      <c r="C163" s="347">
        <f t="shared" si="97"/>
        <v>0</v>
      </c>
      <c r="D163" s="348"/>
      <c r="E163" s="152"/>
      <c r="F163" s="430">
        <f t="shared" si="144"/>
        <v>0</v>
      </c>
      <c r="G163" s="429"/>
      <c r="H163" s="151"/>
      <c r="I163" s="152">
        <f t="shared" si="145"/>
        <v>0</v>
      </c>
      <c r="J163" s="348"/>
      <c r="K163" s="151"/>
      <c r="L163" s="153">
        <f t="shared" si="146"/>
        <v>0</v>
      </c>
      <c r="M163" s="429"/>
      <c r="N163" s="151"/>
      <c r="O163" s="152">
        <f t="shared" si="147"/>
        <v>0</v>
      </c>
      <c r="P163" s="430"/>
      <c r="Q163" s="311"/>
    </row>
    <row r="164" spans="1:17" ht="24" hidden="1" x14ac:dyDescent="0.25">
      <c r="A164" s="55">
        <v>2500</v>
      </c>
      <c r="B164" s="127" t="s">
        <v>173</v>
      </c>
      <c r="C164" s="347">
        <f t="shared" si="97"/>
        <v>0</v>
      </c>
      <c r="D164" s="56">
        <f>SUM(D165,D170)</f>
        <v>0</v>
      </c>
      <c r="E164" s="144">
        <f t="shared" ref="E164" si="148">SUM(E165,E170)</f>
        <v>0</v>
      </c>
      <c r="F164" s="424">
        <f>SUM(F165,F170)</f>
        <v>0</v>
      </c>
      <c r="G164" s="412">
        <f t="shared" ref="G164:O164" si="149">SUM(G165,G170)</f>
        <v>0</v>
      </c>
      <c r="H164" s="57">
        <f t="shared" si="149"/>
        <v>0</v>
      </c>
      <c r="I164" s="144">
        <f t="shared" si="149"/>
        <v>0</v>
      </c>
      <c r="J164" s="56">
        <f t="shared" si="149"/>
        <v>0</v>
      </c>
      <c r="K164" s="57">
        <f t="shared" si="149"/>
        <v>0</v>
      </c>
      <c r="L164" s="145">
        <f t="shared" si="149"/>
        <v>0</v>
      </c>
      <c r="M164" s="412">
        <f t="shared" si="149"/>
        <v>0</v>
      </c>
      <c r="N164" s="57">
        <f t="shared" si="149"/>
        <v>0</v>
      </c>
      <c r="O164" s="144">
        <f t="shared" si="149"/>
        <v>0</v>
      </c>
      <c r="P164" s="413"/>
      <c r="Q164" s="311"/>
    </row>
    <row r="165" spans="1:17" ht="16.5" hidden="1" customHeight="1" x14ac:dyDescent="0.25">
      <c r="A165" s="309">
        <v>2510</v>
      </c>
      <c r="B165" s="63" t="s">
        <v>174</v>
      </c>
      <c r="C165" s="353">
        <f t="shared" si="97"/>
        <v>0</v>
      </c>
      <c r="D165" s="64">
        <f>SUM(D166:D169)</f>
        <v>0</v>
      </c>
      <c r="E165" s="150">
        <f t="shared" ref="E165" si="150">SUM(E166:E169)</f>
        <v>0</v>
      </c>
      <c r="F165" s="427">
        <f>SUM(F166:F169)</f>
        <v>0</v>
      </c>
      <c r="G165" s="426">
        <f t="shared" ref="G165:O165" si="151">SUM(G166:G169)</f>
        <v>0</v>
      </c>
      <c r="H165" s="132">
        <f t="shared" si="151"/>
        <v>0</v>
      </c>
      <c r="I165" s="150">
        <f t="shared" si="151"/>
        <v>0</v>
      </c>
      <c r="J165" s="64">
        <f t="shared" si="151"/>
        <v>0</v>
      </c>
      <c r="K165" s="132">
        <f t="shared" si="151"/>
        <v>0</v>
      </c>
      <c r="L165" s="146">
        <f t="shared" si="151"/>
        <v>0</v>
      </c>
      <c r="M165" s="426">
        <f t="shared" si="151"/>
        <v>0</v>
      </c>
      <c r="N165" s="132">
        <f t="shared" si="151"/>
        <v>0</v>
      </c>
      <c r="O165" s="154">
        <f t="shared" si="151"/>
        <v>0</v>
      </c>
      <c r="P165" s="431"/>
      <c r="Q165" s="311"/>
    </row>
    <row r="166" spans="1:17" ht="24" hidden="1" x14ac:dyDescent="0.25">
      <c r="A166" s="43">
        <v>2512</v>
      </c>
      <c r="B166" s="69" t="s">
        <v>175</v>
      </c>
      <c r="C166" s="358">
        <f t="shared" si="97"/>
        <v>0</v>
      </c>
      <c r="D166" s="417"/>
      <c r="E166" s="136"/>
      <c r="F166" s="419">
        <f t="shared" ref="F166:F171" si="152">D166+E166</f>
        <v>0</v>
      </c>
      <c r="G166" s="418"/>
      <c r="H166" s="72"/>
      <c r="I166" s="136">
        <f t="shared" ref="I166:I171" si="153">G166+H166</f>
        <v>0</v>
      </c>
      <c r="J166" s="417"/>
      <c r="K166" s="72"/>
      <c r="L166" s="137">
        <f t="shared" ref="L166:L171" si="154">J166+K166</f>
        <v>0</v>
      </c>
      <c r="M166" s="418"/>
      <c r="N166" s="72"/>
      <c r="O166" s="136">
        <f t="shared" ref="O166:O171" si="155">M166+N166</f>
        <v>0</v>
      </c>
      <c r="P166" s="419"/>
      <c r="Q166" s="311"/>
    </row>
    <row r="167" spans="1:17" ht="36" hidden="1" x14ac:dyDescent="0.25">
      <c r="A167" s="43">
        <v>2513</v>
      </c>
      <c r="B167" s="69" t="s">
        <v>176</v>
      </c>
      <c r="C167" s="358">
        <f t="shared" si="97"/>
        <v>0</v>
      </c>
      <c r="D167" s="417"/>
      <c r="E167" s="136"/>
      <c r="F167" s="419">
        <f t="shared" si="152"/>
        <v>0</v>
      </c>
      <c r="G167" s="418"/>
      <c r="H167" s="72"/>
      <c r="I167" s="136">
        <f t="shared" si="153"/>
        <v>0</v>
      </c>
      <c r="J167" s="417"/>
      <c r="K167" s="72"/>
      <c r="L167" s="137">
        <f t="shared" si="154"/>
        <v>0</v>
      </c>
      <c r="M167" s="418"/>
      <c r="N167" s="72"/>
      <c r="O167" s="136">
        <f t="shared" si="155"/>
        <v>0</v>
      </c>
      <c r="P167" s="419"/>
      <c r="Q167" s="311"/>
    </row>
    <row r="168" spans="1:17" ht="24" hidden="1" x14ac:dyDescent="0.25">
      <c r="A168" s="43">
        <v>2515</v>
      </c>
      <c r="B168" s="69" t="s">
        <v>177</v>
      </c>
      <c r="C168" s="358">
        <f t="shared" si="97"/>
        <v>0</v>
      </c>
      <c r="D168" s="417"/>
      <c r="E168" s="136"/>
      <c r="F168" s="419">
        <f t="shared" si="152"/>
        <v>0</v>
      </c>
      <c r="G168" s="418"/>
      <c r="H168" s="72"/>
      <c r="I168" s="136">
        <f t="shared" si="153"/>
        <v>0</v>
      </c>
      <c r="J168" s="417"/>
      <c r="K168" s="72"/>
      <c r="L168" s="137">
        <f t="shared" si="154"/>
        <v>0</v>
      </c>
      <c r="M168" s="418"/>
      <c r="N168" s="72"/>
      <c r="O168" s="136">
        <f t="shared" si="155"/>
        <v>0</v>
      </c>
      <c r="P168" s="419"/>
      <c r="Q168" s="311"/>
    </row>
    <row r="169" spans="1:17" ht="24" hidden="1" x14ac:dyDescent="0.25">
      <c r="A169" s="43">
        <v>2519</v>
      </c>
      <c r="B169" s="69" t="s">
        <v>178</v>
      </c>
      <c r="C169" s="358">
        <f t="shared" si="97"/>
        <v>0</v>
      </c>
      <c r="D169" s="417"/>
      <c r="E169" s="136"/>
      <c r="F169" s="419">
        <f t="shared" si="152"/>
        <v>0</v>
      </c>
      <c r="G169" s="418"/>
      <c r="H169" s="72"/>
      <c r="I169" s="136">
        <f t="shared" si="153"/>
        <v>0</v>
      </c>
      <c r="J169" s="417"/>
      <c r="K169" s="72"/>
      <c r="L169" s="137">
        <f t="shared" si="154"/>
        <v>0</v>
      </c>
      <c r="M169" s="418"/>
      <c r="N169" s="72"/>
      <c r="O169" s="136">
        <f t="shared" si="155"/>
        <v>0</v>
      </c>
      <c r="P169" s="419"/>
      <c r="Q169" s="311"/>
    </row>
    <row r="170" spans="1:17" ht="24" hidden="1" x14ac:dyDescent="0.25">
      <c r="A170" s="138">
        <v>2520</v>
      </c>
      <c r="B170" s="69" t="s">
        <v>179</v>
      </c>
      <c r="C170" s="358">
        <f t="shared" si="97"/>
        <v>0</v>
      </c>
      <c r="D170" s="417"/>
      <c r="E170" s="136"/>
      <c r="F170" s="419">
        <f t="shared" si="152"/>
        <v>0</v>
      </c>
      <c r="G170" s="418"/>
      <c r="H170" s="72"/>
      <c r="I170" s="136">
        <f t="shared" si="153"/>
        <v>0</v>
      </c>
      <c r="J170" s="417"/>
      <c r="K170" s="72"/>
      <c r="L170" s="137">
        <f t="shared" si="154"/>
        <v>0</v>
      </c>
      <c r="M170" s="418"/>
      <c r="N170" s="72"/>
      <c r="O170" s="136">
        <f t="shared" si="155"/>
        <v>0</v>
      </c>
      <c r="P170" s="419"/>
      <c r="Q170" s="311"/>
    </row>
    <row r="171" spans="1:17" s="156" customFormat="1" ht="48" hidden="1" x14ac:dyDescent="0.25">
      <c r="A171" s="20">
        <v>2800</v>
      </c>
      <c r="B171" s="63" t="s">
        <v>180</v>
      </c>
      <c r="C171" s="353">
        <f t="shared" si="97"/>
        <v>0</v>
      </c>
      <c r="D171" s="377"/>
      <c r="E171" s="133"/>
      <c r="F171" s="333">
        <f t="shared" si="152"/>
        <v>0</v>
      </c>
      <c r="G171" s="332"/>
      <c r="H171" s="39"/>
      <c r="I171" s="40">
        <f t="shared" si="153"/>
        <v>0</v>
      </c>
      <c r="J171" s="331"/>
      <c r="K171" s="39"/>
      <c r="L171" s="41">
        <f t="shared" si="154"/>
        <v>0</v>
      </c>
      <c r="M171" s="332"/>
      <c r="N171" s="39"/>
      <c r="O171" s="40">
        <f t="shared" si="155"/>
        <v>0</v>
      </c>
      <c r="P171" s="333"/>
      <c r="Q171" s="465"/>
    </row>
    <row r="172" spans="1:17" hidden="1" x14ac:dyDescent="0.25">
      <c r="A172" s="123">
        <v>3000</v>
      </c>
      <c r="B172" s="123" t="s">
        <v>181</v>
      </c>
      <c r="C172" s="409">
        <f t="shared" si="97"/>
        <v>0</v>
      </c>
      <c r="D172" s="124">
        <f>SUM(D173,D183)</f>
        <v>0</v>
      </c>
      <c r="E172" s="157">
        <f t="shared" ref="E172" si="156">SUM(E173,E183)</f>
        <v>0</v>
      </c>
      <c r="F172" s="411">
        <f>SUM(F173,F183)</f>
        <v>0</v>
      </c>
      <c r="G172" s="410">
        <f t="shared" ref="G172:N172" si="157">SUM(G173,G183)</f>
        <v>0</v>
      </c>
      <c r="H172" s="125">
        <f t="shared" si="157"/>
        <v>0</v>
      </c>
      <c r="I172" s="157">
        <f t="shared" si="157"/>
        <v>0</v>
      </c>
      <c r="J172" s="124">
        <f t="shared" si="157"/>
        <v>0</v>
      </c>
      <c r="K172" s="125">
        <f t="shared" si="157"/>
        <v>0</v>
      </c>
      <c r="L172" s="126">
        <f t="shared" si="157"/>
        <v>0</v>
      </c>
      <c r="M172" s="410">
        <f t="shared" si="157"/>
        <v>0</v>
      </c>
      <c r="N172" s="125">
        <f t="shared" si="157"/>
        <v>0</v>
      </c>
      <c r="O172" s="157">
        <f>SUM(O173,O183)</f>
        <v>0</v>
      </c>
      <c r="P172" s="411"/>
      <c r="Q172" s="311"/>
    </row>
    <row r="173" spans="1:17" ht="24" hidden="1" x14ac:dyDescent="0.25">
      <c r="A173" s="55">
        <v>3200</v>
      </c>
      <c r="B173" s="158" t="s">
        <v>182</v>
      </c>
      <c r="C173" s="347">
        <f t="shared" si="97"/>
        <v>0</v>
      </c>
      <c r="D173" s="56">
        <f>SUM(D174,D178)</f>
        <v>0</v>
      </c>
      <c r="E173" s="144">
        <f t="shared" ref="E173" si="158">SUM(E174,E178)</f>
        <v>0</v>
      </c>
      <c r="F173" s="424">
        <f>SUM(F174,F178)</f>
        <v>0</v>
      </c>
      <c r="G173" s="412">
        <f t="shared" ref="G173:O173" si="159">SUM(G174,G178)</f>
        <v>0</v>
      </c>
      <c r="H173" s="57">
        <f t="shared" si="159"/>
        <v>0</v>
      </c>
      <c r="I173" s="144">
        <f t="shared" si="159"/>
        <v>0</v>
      </c>
      <c r="J173" s="56">
        <f t="shared" si="159"/>
        <v>0</v>
      </c>
      <c r="K173" s="57">
        <f t="shared" si="159"/>
        <v>0</v>
      </c>
      <c r="L173" s="145">
        <f t="shared" si="159"/>
        <v>0</v>
      </c>
      <c r="M173" s="412">
        <f t="shared" si="159"/>
        <v>0</v>
      </c>
      <c r="N173" s="57">
        <f t="shared" si="159"/>
        <v>0</v>
      </c>
      <c r="O173" s="159">
        <f t="shared" si="159"/>
        <v>0</v>
      </c>
      <c r="P173" s="413"/>
      <c r="Q173" s="311"/>
    </row>
    <row r="174" spans="1:17" ht="36" hidden="1" x14ac:dyDescent="0.25">
      <c r="A174" s="309">
        <v>3260</v>
      </c>
      <c r="B174" s="63" t="s">
        <v>183</v>
      </c>
      <c r="C174" s="353">
        <f t="shared" si="97"/>
        <v>0</v>
      </c>
      <c r="D174" s="64">
        <f>SUM(D175:D177)</f>
        <v>0</v>
      </c>
      <c r="E174" s="150">
        <f t="shared" ref="E174" si="160">SUM(E175:E177)</f>
        <v>0</v>
      </c>
      <c r="F174" s="427">
        <f>SUM(F175:F177)</f>
        <v>0</v>
      </c>
      <c r="G174" s="426">
        <f t="shared" ref="G174:N174" si="161">SUM(G175:G177)</f>
        <v>0</v>
      </c>
      <c r="H174" s="132">
        <f t="shared" si="161"/>
        <v>0</v>
      </c>
      <c r="I174" s="150">
        <f t="shared" si="161"/>
        <v>0</v>
      </c>
      <c r="J174" s="64">
        <f t="shared" si="161"/>
        <v>0</v>
      </c>
      <c r="K174" s="132">
        <f t="shared" si="161"/>
        <v>0</v>
      </c>
      <c r="L174" s="146">
        <f t="shared" si="161"/>
        <v>0</v>
      </c>
      <c r="M174" s="426">
        <f t="shared" si="161"/>
        <v>0</v>
      </c>
      <c r="N174" s="132">
        <f t="shared" si="161"/>
        <v>0</v>
      </c>
      <c r="O174" s="150">
        <f>SUM(O175:O177)</f>
        <v>0</v>
      </c>
      <c r="P174" s="427"/>
      <c r="Q174" s="311"/>
    </row>
    <row r="175" spans="1:17" ht="24" hidden="1" x14ac:dyDescent="0.25">
      <c r="A175" s="43">
        <v>3261</v>
      </c>
      <c r="B175" s="69" t="s">
        <v>184</v>
      </c>
      <c r="C175" s="358">
        <f t="shared" si="97"/>
        <v>0</v>
      </c>
      <c r="D175" s="417"/>
      <c r="E175" s="136"/>
      <c r="F175" s="419">
        <f t="shared" ref="F175:F177" si="162">D175+E175</f>
        <v>0</v>
      </c>
      <c r="G175" s="418"/>
      <c r="H175" s="72"/>
      <c r="I175" s="136">
        <f t="shared" ref="I175:I177" si="163">G175+H175</f>
        <v>0</v>
      </c>
      <c r="J175" s="417"/>
      <c r="K175" s="72"/>
      <c r="L175" s="137">
        <f t="shared" ref="L175:L177" si="164">J175+K175</f>
        <v>0</v>
      </c>
      <c r="M175" s="418"/>
      <c r="N175" s="72"/>
      <c r="O175" s="136">
        <f t="shared" ref="O175:O177" si="165">M175+N175</f>
        <v>0</v>
      </c>
      <c r="P175" s="419"/>
      <c r="Q175" s="311"/>
    </row>
    <row r="176" spans="1:17" ht="36" hidden="1" x14ac:dyDescent="0.25">
      <c r="A176" s="43">
        <v>3262</v>
      </c>
      <c r="B176" s="69" t="s">
        <v>185</v>
      </c>
      <c r="C176" s="358">
        <f t="shared" si="97"/>
        <v>0</v>
      </c>
      <c r="D176" s="417"/>
      <c r="E176" s="136"/>
      <c r="F176" s="419">
        <f t="shared" si="162"/>
        <v>0</v>
      </c>
      <c r="G176" s="418"/>
      <c r="H176" s="72"/>
      <c r="I176" s="136">
        <f t="shared" si="163"/>
        <v>0</v>
      </c>
      <c r="J176" s="417"/>
      <c r="K176" s="72"/>
      <c r="L176" s="137">
        <f t="shared" si="164"/>
        <v>0</v>
      </c>
      <c r="M176" s="418"/>
      <c r="N176" s="72"/>
      <c r="O176" s="136">
        <f t="shared" si="165"/>
        <v>0</v>
      </c>
      <c r="P176" s="419"/>
      <c r="Q176" s="311"/>
    </row>
    <row r="177" spans="1:17" ht="24" hidden="1" x14ac:dyDescent="0.25">
      <c r="A177" s="43">
        <v>3263</v>
      </c>
      <c r="B177" s="69" t="s">
        <v>186</v>
      </c>
      <c r="C177" s="358">
        <f t="shared" ref="C177:C240" si="166">SUM(F177,I177,L177,O177)</f>
        <v>0</v>
      </c>
      <c r="D177" s="417"/>
      <c r="E177" s="136"/>
      <c r="F177" s="419">
        <f t="shared" si="162"/>
        <v>0</v>
      </c>
      <c r="G177" s="418"/>
      <c r="H177" s="72"/>
      <c r="I177" s="136">
        <f t="shared" si="163"/>
        <v>0</v>
      </c>
      <c r="J177" s="417"/>
      <c r="K177" s="72"/>
      <c r="L177" s="137">
        <f t="shared" si="164"/>
        <v>0</v>
      </c>
      <c r="M177" s="418"/>
      <c r="N177" s="72"/>
      <c r="O177" s="136">
        <f t="shared" si="165"/>
        <v>0</v>
      </c>
      <c r="P177" s="419"/>
      <c r="Q177" s="311"/>
    </row>
    <row r="178" spans="1:17" ht="84" hidden="1" x14ac:dyDescent="0.25">
      <c r="A178" s="309">
        <v>3290</v>
      </c>
      <c r="B178" s="63" t="s">
        <v>187</v>
      </c>
      <c r="C178" s="432">
        <f t="shared" si="166"/>
        <v>0</v>
      </c>
      <c r="D178" s="64">
        <f>SUM(D179:D182)</f>
        <v>0</v>
      </c>
      <c r="E178" s="150">
        <f t="shared" ref="E178" si="167">SUM(E179:E182)</f>
        <v>0</v>
      </c>
      <c r="F178" s="427">
        <f>SUM(F179:F182)</f>
        <v>0</v>
      </c>
      <c r="G178" s="426">
        <f t="shared" ref="G178:O178" si="168">SUM(G179:G182)</f>
        <v>0</v>
      </c>
      <c r="H178" s="132">
        <f t="shared" si="168"/>
        <v>0</v>
      </c>
      <c r="I178" s="150">
        <f t="shared" si="168"/>
        <v>0</v>
      </c>
      <c r="J178" s="64">
        <f t="shared" si="168"/>
        <v>0</v>
      </c>
      <c r="K178" s="132">
        <f t="shared" si="168"/>
        <v>0</v>
      </c>
      <c r="L178" s="146">
        <f t="shared" si="168"/>
        <v>0</v>
      </c>
      <c r="M178" s="426">
        <f t="shared" si="168"/>
        <v>0</v>
      </c>
      <c r="N178" s="132">
        <f t="shared" si="168"/>
        <v>0</v>
      </c>
      <c r="O178" s="161">
        <f t="shared" si="168"/>
        <v>0</v>
      </c>
      <c r="P178" s="433"/>
      <c r="Q178" s="311"/>
    </row>
    <row r="179" spans="1:17" ht="72" hidden="1" x14ac:dyDescent="0.25">
      <c r="A179" s="43">
        <v>3291</v>
      </c>
      <c r="B179" s="69" t="s">
        <v>188</v>
      </c>
      <c r="C179" s="358">
        <f t="shared" si="166"/>
        <v>0</v>
      </c>
      <c r="D179" s="417"/>
      <c r="E179" s="136"/>
      <c r="F179" s="419">
        <f t="shared" ref="F179:F182" si="169">D179+E179</f>
        <v>0</v>
      </c>
      <c r="G179" s="418"/>
      <c r="H179" s="72"/>
      <c r="I179" s="136">
        <f t="shared" ref="I179:I182" si="170">G179+H179</f>
        <v>0</v>
      </c>
      <c r="J179" s="417"/>
      <c r="K179" s="72"/>
      <c r="L179" s="137">
        <f t="shared" ref="L179:L182" si="171">J179+K179</f>
        <v>0</v>
      </c>
      <c r="M179" s="418"/>
      <c r="N179" s="72"/>
      <c r="O179" s="136">
        <f t="shared" ref="O179:O182" si="172">M179+N179</f>
        <v>0</v>
      </c>
      <c r="P179" s="419"/>
      <c r="Q179" s="311"/>
    </row>
    <row r="180" spans="1:17" ht="72" hidden="1" x14ac:dyDescent="0.25">
      <c r="A180" s="43">
        <v>3292</v>
      </c>
      <c r="B180" s="69" t="s">
        <v>189</v>
      </c>
      <c r="C180" s="358">
        <f t="shared" si="166"/>
        <v>0</v>
      </c>
      <c r="D180" s="417"/>
      <c r="E180" s="136"/>
      <c r="F180" s="419">
        <f t="shared" si="169"/>
        <v>0</v>
      </c>
      <c r="G180" s="418"/>
      <c r="H180" s="72"/>
      <c r="I180" s="136">
        <f t="shared" si="170"/>
        <v>0</v>
      </c>
      <c r="J180" s="417"/>
      <c r="K180" s="72"/>
      <c r="L180" s="137">
        <f t="shared" si="171"/>
        <v>0</v>
      </c>
      <c r="M180" s="418"/>
      <c r="N180" s="72"/>
      <c r="O180" s="136">
        <f t="shared" si="172"/>
        <v>0</v>
      </c>
      <c r="P180" s="419"/>
      <c r="Q180" s="311"/>
    </row>
    <row r="181" spans="1:17" ht="72" hidden="1" x14ac:dyDescent="0.25">
      <c r="A181" s="43">
        <v>3293</v>
      </c>
      <c r="B181" s="69" t="s">
        <v>190</v>
      </c>
      <c r="C181" s="358">
        <f t="shared" si="166"/>
        <v>0</v>
      </c>
      <c r="D181" s="417"/>
      <c r="E181" s="136"/>
      <c r="F181" s="419">
        <f t="shared" si="169"/>
        <v>0</v>
      </c>
      <c r="G181" s="418"/>
      <c r="H181" s="72"/>
      <c r="I181" s="136">
        <f t="shared" si="170"/>
        <v>0</v>
      </c>
      <c r="J181" s="417"/>
      <c r="K181" s="72"/>
      <c r="L181" s="137">
        <f t="shared" si="171"/>
        <v>0</v>
      </c>
      <c r="M181" s="418"/>
      <c r="N181" s="72"/>
      <c r="O181" s="136">
        <f t="shared" si="172"/>
        <v>0</v>
      </c>
      <c r="P181" s="419"/>
      <c r="Q181" s="311"/>
    </row>
    <row r="182" spans="1:17" ht="60" hidden="1" x14ac:dyDescent="0.25">
      <c r="A182" s="163">
        <v>3294</v>
      </c>
      <c r="B182" s="69" t="s">
        <v>191</v>
      </c>
      <c r="C182" s="432">
        <f t="shared" si="166"/>
        <v>0</v>
      </c>
      <c r="D182" s="434"/>
      <c r="E182" s="165"/>
      <c r="F182" s="436">
        <f t="shared" si="169"/>
        <v>0</v>
      </c>
      <c r="G182" s="435"/>
      <c r="H182" s="164"/>
      <c r="I182" s="165">
        <f t="shared" si="170"/>
        <v>0</v>
      </c>
      <c r="J182" s="434"/>
      <c r="K182" s="164"/>
      <c r="L182" s="166">
        <f t="shared" si="171"/>
        <v>0</v>
      </c>
      <c r="M182" s="435"/>
      <c r="N182" s="164"/>
      <c r="O182" s="165">
        <f t="shared" si="172"/>
        <v>0</v>
      </c>
      <c r="P182" s="436"/>
      <c r="Q182" s="311"/>
    </row>
    <row r="183" spans="1:17" ht="48" hidden="1" x14ac:dyDescent="0.25">
      <c r="A183" s="84">
        <v>3300</v>
      </c>
      <c r="B183" s="158" t="s">
        <v>192</v>
      </c>
      <c r="C183" s="437">
        <f t="shared" si="166"/>
        <v>0</v>
      </c>
      <c r="D183" s="167">
        <f>SUM(D184:D185)</f>
        <v>0</v>
      </c>
      <c r="E183" s="159">
        <f t="shared" ref="E183" si="173">SUM(E184:E185)</f>
        <v>0</v>
      </c>
      <c r="F183" s="413">
        <f>SUM(F184:F185)</f>
        <v>0</v>
      </c>
      <c r="G183" s="438">
        <f t="shared" ref="G183:O183" si="174">SUM(G184:G185)</f>
        <v>0</v>
      </c>
      <c r="H183" s="168">
        <f t="shared" si="174"/>
        <v>0</v>
      </c>
      <c r="I183" s="159">
        <f t="shared" si="174"/>
        <v>0</v>
      </c>
      <c r="J183" s="167">
        <f t="shared" si="174"/>
        <v>0</v>
      </c>
      <c r="K183" s="168">
        <f t="shared" si="174"/>
        <v>0</v>
      </c>
      <c r="L183" s="128">
        <f t="shared" si="174"/>
        <v>0</v>
      </c>
      <c r="M183" s="438">
        <f t="shared" si="174"/>
        <v>0</v>
      </c>
      <c r="N183" s="168">
        <f t="shared" si="174"/>
        <v>0</v>
      </c>
      <c r="O183" s="159">
        <f t="shared" si="174"/>
        <v>0</v>
      </c>
      <c r="P183" s="413"/>
      <c r="Q183" s="311"/>
    </row>
    <row r="184" spans="1:17" ht="48" hidden="1" x14ac:dyDescent="0.25">
      <c r="A184" s="92">
        <v>3310</v>
      </c>
      <c r="B184" s="93" t="s">
        <v>193</v>
      </c>
      <c r="C184" s="390">
        <f t="shared" si="166"/>
        <v>0</v>
      </c>
      <c r="D184" s="391"/>
      <c r="E184" s="142"/>
      <c r="F184" s="423">
        <f t="shared" ref="F184:F185" si="175">D184+E184</f>
        <v>0</v>
      </c>
      <c r="G184" s="422"/>
      <c r="H184" s="141"/>
      <c r="I184" s="142">
        <f t="shared" ref="I184:I185" si="176">G184+H184</f>
        <v>0</v>
      </c>
      <c r="J184" s="391"/>
      <c r="K184" s="141"/>
      <c r="L184" s="143">
        <f t="shared" ref="L184:L185" si="177">J184+K184</f>
        <v>0</v>
      </c>
      <c r="M184" s="422"/>
      <c r="N184" s="141"/>
      <c r="O184" s="142">
        <f t="shared" ref="O184:O185" si="178">M184+N184</f>
        <v>0</v>
      </c>
      <c r="P184" s="423"/>
      <c r="Q184" s="311"/>
    </row>
    <row r="185" spans="1:17" ht="60" hidden="1" x14ac:dyDescent="0.25">
      <c r="A185" s="37">
        <v>3320</v>
      </c>
      <c r="B185" s="63" t="s">
        <v>194</v>
      </c>
      <c r="C185" s="353">
        <f t="shared" si="166"/>
        <v>0</v>
      </c>
      <c r="D185" s="377"/>
      <c r="E185" s="133"/>
      <c r="F185" s="416">
        <f t="shared" si="175"/>
        <v>0</v>
      </c>
      <c r="G185" s="376"/>
      <c r="H185" s="66"/>
      <c r="I185" s="133">
        <f t="shared" si="176"/>
        <v>0</v>
      </c>
      <c r="J185" s="377"/>
      <c r="K185" s="66"/>
      <c r="L185" s="134">
        <f t="shared" si="177"/>
        <v>0</v>
      </c>
      <c r="M185" s="376"/>
      <c r="N185" s="66"/>
      <c r="O185" s="133">
        <f t="shared" si="178"/>
        <v>0</v>
      </c>
      <c r="P185" s="416"/>
      <c r="Q185" s="311"/>
    </row>
    <row r="186" spans="1:17" hidden="1" x14ac:dyDescent="0.25">
      <c r="A186" s="169">
        <v>4000</v>
      </c>
      <c r="B186" s="123" t="s">
        <v>195</v>
      </c>
      <c r="C186" s="409">
        <f t="shared" si="166"/>
        <v>0</v>
      </c>
      <c r="D186" s="124">
        <f>SUM(D187,D190)</f>
        <v>0</v>
      </c>
      <c r="E186" s="157">
        <f t="shared" ref="E186" si="179">SUM(E187,E190)</f>
        <v>0</v>
      </c>
      <c r="F186" s="411">
        <f>SUM(F187,F190)</f>
        <v>0</v>
      </c>
      <c r="G186" s="410">
        <f t="shared" ref="G186:N186" si="180">SUM(G187,G190)</f>
        <v>0</v>
      </c>
      <c r="H186" s="125">
        <f t="shared" si="180"/>
        <v>0</v>
      </c>
      <c r="I186" s="157">
        <f t="shared" si="180"/>
        <v>0</v>
      </c>
      <c r="J186" s="124">
        <f t="shared" si="180"/>
        <v>0</v>
      </c>
      <c r="K186" s="125">
        <f t="shared" si="180"/>
        <v>0</v>
      </c>
      <c r="L186" s="126">
        <f t="shared" si="180"/>
        <v>0</v>
      </c>
      <c r="M186" s="410">
        <f t="shared" si="180"/>
        <v>0</v>
      </c>
      <c r="N186" s="125">
        <f t="shared" si="180"/>
        <v>0</v>
      </c>
      <c r="O186" s="157">
        <f>SUM(O187,O190)</f>
        <v>0</v>
      </c>
      <c r="P186" s="411"/>
      <c r="Q186" s="311"/>
    </row>
    <row r="187" spans="1:17" ht="24" hidden="1" x14ac:dyDescent="0.25">
      <c r="A187" s="170">
        <v>4200</v>
      </c>
      <c r="B187" s="127" t="s">
        <v>196</v>
      </c>
      <c r="C187" s="347">
        <f t="shared" si="166"/>
        <v>0</v>
      </c>
      <c r="D187" s="56">
        <f>SUM(D188,D189)</f>
        <v>0</v>
      </c>
      <c r="E187" s="144">
        <f t="shared" ref="E187" si="181">SUM(E188,E189)</f>
        <v>0</v>
      </c>
      <c r="F187" s="424">
        <f>SUM(F188,F189)</f>
        <v>0</v>
      </c>
      <c r="G187" s="412">
        <f t="shared" ref="G187:N187" si="182">SUM(G188,G189)</f>
        <v>0</v>
      </c>
      <c r="H187" s="57">
        <f t="shared" si="182"/>
        <v>0</v>
      </c>
      <c r="I187" s="144">
        <f t="shared" si="182"/>
        <v>0</v>
      </c>
      <c r="J187" s="56">
        <f t="shared" si="182"/>
        <v>0</v>
      </c>
      <c r="K187" s="57">
        <f t="shared" si="182"/>
        <v>0</v>
      </c>
      <c r="L187" s="145">
        <f t="shared" si="182"/>
        <v>0</v>
      </c>
      <c r="M187" s="412">
        <f t="shared" si="182"/>
        <v>0</v>
      </c>
      <c r="N187" s="57">
        <f t="shared" si="182"/>
        <v>0</v>
      </c>
      <c r="O187" s="144">
        <f>SUM(O188,O189)</f>
        <v>0</v>
      </c>
      <c r="P187" s="424"/>
      <c r="Q187" s="311"/>
    </row>
    <row r="188" spans="1:17" ht="36" hidden="1" x14ac:dyDescent="0.25">
      <c r="A188" s="309">
        <v>4240</v>
      </c>
      <c r="B188" s="63" t="s">
        <v>197</v>
      </c>
      <c r="C188" s="353">
        <f t="shared" si="166"/>
        <v>0</v>
      </c>
      <c r="D188" s="377"/>
      <c r="E188" s="133"/>
      <c r="F188" s="416">
        <f t="shared" ref="F188:F189" si="183">D188+E188</f>
        <v>0</v>
      </c>
      <c r="G188" s="376"/>
      <c r="H188" s="66"/>
      <c r="I188" s="133">
        <f t="shared" ref="I188:I189" si="184">G188+H188</f>
        <v>0</v>
      </c>
      <c r="J188" s="377"/>
      <c r="K188" s="66"/>
      <c r="L188" s="134">
        <f t="shared" ref="L188:L189" si="185">J188+K188</f>
        <v>0</v>
      </c>
      <c r="M188" s="376"/>
      <c r="N188" s="66"/>
      <c r="O188" s="133">
        <f t="shared" ref="O188:O189" si="186">M188+N188</f>
        <v>0</v>
      </c>
      <c r="P188" s="416"/>
      <c r="Q188" s="311"/>
    </row>
    <row r="189" spans="1:17" ht="24" hidden="1" x14ac:dyDescent="0.25">
      <c r="A189" s="138">
        <v>4250</v>
      </c>
      <c r="B189" s="69" t="s">
        <v>198</v>
      </c>
      <c r="C189" s="358">
        <f t="shared" si="166"/>
        <v>0</v>
      </c>
      <c r="D189" s="417"/>
      <c r="E189" s="136"/>
      <c r="F189" s="419">
        <f t="shared" si="183"/>
        <v>0</v>
      </c>
      <c r="G189" s="418"/>
      <c r="H189" s="72"/>
      <c r="I189" s="136">
        <f t="shared" si="184"/>
        <v>0</v>
      </c>
      <c r="J189" s="417"/>
      <c r="K189" s="72"/>
      <c r="L189" s="137">
        <f t="shared" si="185"/>
        <v>0</v>
      </c>
      <c r="M189" s="418"/>
      <c r="N189" s="72"/>
      <c r="O189" s="136">
        <f t="shared" si="186"/>
        <v>0</v>
      </c>
      <c r="P189" s="419"/>
      <c r="Q189" s="311"/>
    </row>
    <row r="190" spans="1:17" hidden="1" x14ac:dyDescent="0.25">
      <c r="A190" s="55">
        <v>4300</v>
      </c>
      <c r="B190" s="127" t="s">
        <v>199</v>
      </c>
      <c r="C190" s="347">
        <f t="shared" si="166"/>
        <v>0</v>
      </c>
      <c r="D190" s="56">
        <f>SUM(D191)</f>
        <v>0</v>
      </c>
      <c r="E190" s="144">
        <f t="shared" ref="E190" si="187">SUM(E191)</f>
        <v>0</v>
      </c>
      <c r="F190" s="424">
        <f>SUM(F191)</f>
        <v>0</v>
      </c>
      <c r="G190" s="412">
        <f t="shared" ref="G190:N190" si="188">SUM(G191)</f>
        <v>0</v>
      </c>
      <c r="H190" s="57">
        <f t="shared" si="188"/>
        <v>0</v>
      </c>
      <c r="I190" s="144">
        <f t="shared" si="188"/>
        <v>0</v>
      </c>
      <c r="J190" s="56">
        <f t="shared" si="188"/>
        <v>0</v>
      </c>
      <c r="K190" s="57">
        <f t="shared" si="188"/>
        <v>0</v>
      </c>
      <c r="L190" s="145">
        <f t="shared" si="188"/>
        <v>0</v>
      </c>
      <c r="M190" s="412">
        <f t="shared" si="188"/>
        <v>0</v>
      </c>
      <c r="N190" s="57">
        <f t="shared" si="188"/>
        <v>0</v>
      </c>
      <c r="O190" s="144">
        <f>SUM(O191)</f>
        <v>0</v>
      </c>
      <c r="P190" s="424"/>
      <c r="Q190" s="311"/>
    </row>
    <row r="191" spans="1:17" ht="24" hidden="1" x14ac:dyDescent="0.25">
      <c r="A191" s="309">
        <v>4310</v>
      </c>
      <c r="B191" s="63" t="s">
        <v>200</v>
      </c>
      <c r="C191" s="353">
        <f t="shared" si="166"/>
        <v>0</v>
      </c>
      <c r="D191" s="64">
        <f>SUM(D192:D192)</f>
        <v>0</v>
      </c>
      <c r="E191" s="150">
        <f t="shared" ref="E191" si="189">SUM(E192:E192)</f>
        <v>0</v>
      </c>
      <c r="F191" s="427">
        <f>SUM(F192:F192)</f>
        <v>0</v>
      </c>
      <c r="G191" s="426">
        <f t="shared" ref="G191:N191" si="190">SUM(G192:G192)</f>
        <v>0</v>
      </c>
      <c r="H191" s="132">
        <f t="shared" si="190"/>
        <v>0</v>
      </c>
      <c r="I191" s="150">
        <f t="shared" si="190"/>
        <v>0</v>
      </c>
      <c r="J191" s="64">
        <f t="shared" si="190"/>
        <v>0</v>
      </c>
      <c r="K191" s="132">
        <f t="shared" si="190"/>
        <v>0</v>
      </c>
      <c r="L191" s="146">
        <f t="shared" si="190"/>
        <v>0</v>
      </c>
      <c r="M191" s="426">
        <f t="shared" si="190"/>
        <v>0</v>
      </c>
      <c r="N191" s="132">
        <f t="shared" si="190"/>
        <v>0</v>
      </c>
      <c r="O191" s="150">
        <f>SUM(O192:O192)</f>
        <v>0</v>
      </c>
      <c r="P191" s="427"/>
      <c r="Q191" s="311"/>
    </row>
    <row r="192" spans="1:17" ht="36" hidden="1" x14ac:dyDescent="0.25">
      <c r="A192" s="43">
        <v>4311</v>
      </c>
      <c r="B192" s="69" t="s">
        <v>201</v>
      </c>
      <c r="C192" s="358">
        <f t="shared" si="166"/>
        <v>0</v>
      </c>
      <c r="D192" s="417"/>
      <c r="E192" s="136"/>
      <c r="F192" s="419">
        <f>D192+E192</f>
        <v>0</v>
      </c>
      <c r="G192" s="418"/>
      <c r="H192" s="72"/>
      <c r="I192" s="136">
        <f>G192+H192</f>
        <v>0</v>
      </c>
      <c r="J192" s="417"/>
      <c r="K192" s="72"/>
      <c r="L192" s="137">
        <f>J192+K192</f>
        <v>0</v>
      </c>
      <c r="M192" s="418"/>
      <c r="N192" s="72"/>
      <c r="O192" s="136">
        <f>M192+N192</f>
        <v>0</v>
      </c>
      <c r="P192" s="419"/>
      <c r="Q192" s="311"/>
    </row>
    <row r="193" spans="1:17" s="25" customFormat="1" ht="24" hidden="1" x14ac:dyDescent="0.25">
      <c r="A193" s="171"/>
      <c r="B193" s="20" t="s">
        <v>202</v>
      </c>
      <c r="C193" s="405">
        <f t="shared" si="166"/>
        <v>0</v>
      </c>
      <c r="D193" s="120">
        <f>SUM(D194,D229,D268)</f>
        <v>0</v>
      </c>
      <c r="E193" s="407">
        <f t="shared" ref="E193" si="191">SUM(E194,E229,E268)</f>
        <v>0</v>
      </c>
      <c r="F193" s="408">
        <f>SUM(F194,F229,F268)</f>
        <v>0</v>
      </c>
      <c r="G193" s="406">
        <f t="shared" ref="G193:N193" si="192">SUM(G194,G229,G268)</f>
        <v>0</v>
      </c>
      <c r="H193" s="121">
        <f t="shared" si="192"/>
        <v>0</v>
      </c>
      <c r="I193" s="407">
        <f t="shared" si="192"/>
        <v>0</v>
      </c>
      <c r="J193" s="120">
        <f t="shared" si="192"/>
        <v>0</v>
      </c>
      <c r="K193" s="121">
        <f t="shared" si="192"/>
        <v>0</v>
      </c>
      <c r="L193" s="122">
        <f t="shared" si="192"/>
        <v>0</v>
      </c>
      <c r="M193" s="406">
        <f t="shared" si="192"/>
        <v>0</v>
      </c>
      <c r="N193" s="121">
        <f t="shared" si="192"/>
        <v>0</v>
      </c>
      <c r="O193" s="172">
        <f>SUM(O194,O229,O268)</f>
        <v>0</v>
      </c>
      <c r="P193" s="439"/>
      <c r="Q193" s="314"/>
    </row>
    <row r="194" spans="1:17" hidden="1" x14ac:dyDescent="0.25">
      <c r="A194" s="123">
        <v>5000</v>
      </c>
      <c r="B194" s="123" t="s">
        <v>203</v>
      </c>
      <c r="C194" s="409">
        <f t="shared" si="166"/>
        <v>0</v>
      </c>
      <c r="D194" s="124">
        <f>D195+D203</f>
        <v>0</v>
      </c>
      <c r="E194" s="157">
        <f t="shared" ref="E194" si="193">E195+E203</f>
        <v>0</v>
      </c>
      <c r="F194" s="411">
        <f>F195+F203</f>
        <v>0</v>
      </c>
      <c r="G194" s="410">
        <f t="shared" ref="G194:N194" si="194">G195+G203</f>
        <v>0</v>
      </c>
      <c r="H194" s="125">
        <f t="shared" si="194"/>
        <v>0</v>
      </c>
      <c r="I194" s="157">
        <f t="shared" si="194"/>
        <v>0</v>
      </c>
      <c r="J194" s="124">
        <f t="shared" si="194"/>
        <v>0</v>
      </c>
      <c r="K194" s="125">
        <f t="shared" si="194"/>
        <v>0</v>
      </c>
      <c r="L194" s="126">
        <f t="shared" si="194"/>
        <v>0</v>
      </c>
      <c r="M194" s="410">
        <f t="shared" si="194"/>
        <v>0</v>
      </c>
      <c r="N194" s="125">
        <f t="shared" si="194"/>
        <v>0</v>
      </c>
      <c r="O194" s="157">
        <f>O195+O203</f>
        <v>0</v>
      </c>
      <c r="P194" s="411"/>
      <c r="Q194" s="311"/>
    </row>
    <row r="195" spans="1:17" hidden="1" x14ac:dyDescent="0.25">
      <c r="A195" s="55">
        <v>5100</v>
      </c>
      <c r="B195" s="127" t="s">
        <v>204</v>
      </c>
      <c r="C195" s="347">
        <f t="shared" si="166"/>
        <v>0</v>
      </c>
      <c r="D195" s="56">
        <f>D196+D197+D200+D201+D202</f>
        <v>0</v>
      </c>
      <c r="E195" s="144">
        <f t="shared" ref="E195" si="195">E196+E197+E200+E201+E202</f>
        <v>0</v>
      </c>
      <c r="F195" s="424">
        <f>F196+F197+F200+F201+F202</f>
        <v>0</v>
      </c>
      <c r="G195" s="412">
        <f t="shared" ref="G195:N195" si="196">G196+G197+G200+G201+G202</f>
        <v>0</v>
      </c>
      <c r="H195" s="57">
        <f t="shared" si="196"/>
        <v>0</v>
      </c>
      <c r="I195" s="144">
        <f t="shared" si="196"/>
        <v>0</v>
      </c>
      <c r="J195" s="56">
        <f t="shared" si="196"/>
        <v>0</v>
      </c>
      <c r="K195" s="57">
        <f t="shared" si="196"/>
        <v>0</v>
      </c>
      <c r="L195" s="145">
        <f t="shared" si="196"/>
        <v>0</v>
      </c>
      <c r="M195" s="412">
        <f t="shared" si="196"/>
        <v>0</v>
      </c>
      <c r="N195" s="57">
        <f t="shared" si="196"/>
        <v>0</v>
      </c>
      <c r="O195" s="144">
        <f>O196+O197+O200+O201+O202</f>
        <v>0</v>
      </c>
      <c r="P195" s="424"/>
      <c r="Q195" s="311"/>
    </row>
    <row r="196" spans="1:17" hidden="1" x14ac:dyDescent="0.25">
      <c r="A196" s="309">
        <v>5110</v>
      </c>
      <c r="B196" s="63" t="s">
        <v>205</v>
      </c>
      <c r="C196" s="353">
        <f t="shared" si="166"/>
        <v>0</v>
      </c>
      <c r="D196" s="377"/>
      <c r="E196" s="133"/>
      <c r="F196" s="416">
        <f>D196+E196</f>
        <v>0</v>
      </c>
      <c r="G196" s="376"/>
      <c r="H196" s="66"/>
      <c r="I196" s="133">
        <f>G196+H196</f>
        <v>0</v>
      </c>
      <c r="J196" s="377"/>
      <c r="K196" s="66"/>
      <c r="L196" s="134">
        <f>J196+K196</f>
        <v>0</v>
      </c>
      <c r="M196" s="376"/>
      <c r="N196" s="66"/>
      <c r="O196" s="133">
        <f>M196+N196</f>
        <v>0</v>
      </c>
      <c r="P196" s="416"/>
      <c r="Q196" s="311"/>
    </row>
    <row r="197" spans="1:17" ht="24" hidden="1" x14ac:dyDescent="0.25">
      <c r="A197" s="138">
        <v>5120</v>
      </c>
      <c r="B197" s="69" t="s">
        <v>206</v>
      </c>
      <c r="C197" s="358">
        <f t="shared" si="166"/>
        <v>0</v>
      </c>
      <c r="D197" s="70">
        <f>D198+D199</f>
        <v>0</v>
      </c>
      <c r="E197" s="139">
        <f t="shared" ref="E197" si="197">E198+E199</f>
        <v>0</v>
      </c>
      <c r="F197" s="421">
        <f>F198+F199</f>
        <v>0</v>
      </c>
      <c r="G197" s="420">
        <f t="shared" ref="G197:O197" si="198">G198+G199</f>
        <v>0</v>
      </c>
      <c r="H197" s="135">
        <f t="shared" si="198"/>
        <v>0</v>
      </c>
      <c r="I197" s="139">
        <f t="shared" si="198"/>
        <v>0</v>
      </c>
      <c r="J197" s="70">
        <f t="shared" si="198"/>
        <v>0</v>
      </c>
      <c r="K197" s="135">
        <f t="shared" si="198"/>
        <v>0</v>
      </c>
      <c r="L197" s="140">
        <f t="shared" si="198"/>
        <v>0</v>
      </c>
      <c r="M197" s="420">
        <f t="shared" si="198"/>
        <v>0</v>
      </c>
      <c r="N197" s="135">
        <f t="shared" si="198"/>
        <v>0</v>
      </c>
      <c r="O197" s="139">
        <f t="shared" si="198"/>
        <v>0</v>
      </c>
      <c r="P197" s="421"/>
      <c r="Q197" s="311"/>
    </row>
    <row r="198" spans="1:17" hidden="1" x14ac:dyDescent="0.25">
      <c r="A198" s="43">
        <v>5121</v>
      </c>
      <c r="B198" s="69" t="s">
        <v>207</v>
      </c>
      <c r="C198" s="358">
        <f t="shared" si="166"/>
        <v>0</v>
      </c>
      <c r="D198" s="417"/>
      <c r="E198" s="136"/>
      <c r="F198" s="419">
        <f t="shared" ref="F198:F202" si="199">D198+E198</f>
        <v>0</v>
      </c>
      <c r="G198" s="418"/>
      <c r="H198" s="72"/>
      <c r="I198" s="136">
        <f t="shared" ref="I198:I202" si="200">G198+H198</f>
        <v>0</v>
      </c>
      <c r="J198" s="417"/>
      <c r="K198" s="72"/>
      <c r="L198" s="137">
        <f t="shared" ref="L198:L202" si="201">J198+K198</f>
        <v>0</v>
      </c>
      <c r="M198" s="418"/>
      <c r="N198" s="72"/>
      <c r="O198" s="136">
        <f t="shared" ref="O198:O202" si="202">M198+N198</f>
        <v>0</v>
      </c>
      <c r="P198" s="419"/>
      <c r="Q198" s="311"/>
    </row>
    <row r="199" spans="1:17" ht="24" hidden="1" x14ac:dyDescent="0.25">
      <c r="A199" s="43">
        <v>5129</v>
      </c>
      <c r="B199" s="69" t="s">
        <v>208</v>
      </c>
      <c r="C199" s="358">
        <f t="shared" si="166"/>
        <v>0</v>
      </c>
      <c r="D199" s="417"/>
      <c r="E199" s="136"/>
      <c r="F199" s="419">
        <f t="shared" si="199"/>
        <v>0</v>
      </c>
      <c r="G199" s="418"/>
      <c r="H199" s="72"/>
      <c r="I199" s="136">
        <f t="shared" si="200"/>
        <v>0</v>
      </c>
      <c r="J199" s="417"/>
      <c r="K199" s="72"/>
      <c r="L199" s="137">
        <f t="shared" si="201"/>
        <v>0</v>
      </c>
      <c r="M199" s="418"/>
      <c r="N199" s="72"/>
      <c r="O199" s="136">
        <f t="shared" si="202"/>
        <v>0</v>
      </c>
      <c r="P199" s="419"/>
      <c r="Q199" s="311"/>
    </row>
    <row r="200" spans="1:17" hidden="1" x14ac:dyDescent="0.25">
      <c r="A200" s="138">
        <v>5130</v>
      </c>
      <c r="B200" s="69" t="s">
        <v>209</v>
      </c>
      <c r="C200" s="358">
        <f t="shared" si="166"/>
        <v>0</v>
      </c>
      <c r="D200" s="417"/>
      <c r="E200" s="136"/>
      <c r="F200" s="419">
        <f t="shared" si="199"/>
        <v>0</v>
      </c>
      <c r="G200" s="418"/>
      <c r="H200" s="72"/>
      <c r="I200" s="136">
        <f t="shared" si="200"/>
        <v>0</v>
      </c>
      <c r="J200" s="417"/>
      <c r="K200" s="72"/>
      <c r="L200" s="137">
        <f t="shared" si="201"/>
        <v>0</v>
      </c>
      <c r="M200" s="418"/>
      <c r="N200" s="72"/>
      <c r="O200" s="136">
        <f t="shared" si="202"/>
        <v>0</v>
      </c>
      <c r="P200" s="419"/>
      <c r="Q200" s="311"/>
    </row>
    <row r="201" spans="1:17" hidden="1" x14ac:dyDescent="0.25">
      <c r="A201" s="138">
        <v>5140</v>
      </c>
      <c r="B201" s="69" t="s">
        <v>210</v>
      </c>
      <c r="C201" s="358">
        <f t="shared" si="166"/>
        <v>0</v>
      </c>
      <c r="D201" s="417"/>
      <c r="E201" s="136"/>
      <c r="F201" s="419">
        <f t="shared" si="199"/>
        <v>0</v>
      </c>
      <c r="G201" s="418"/>
      <c r="H201" s="72"/>
      <c r="I201" s="136">
        <f t="shared" si="200"/>
        <v>0</v>
      </c>
      <c r="J201" s="417"/>
      <c r="K201" s="72"/>
      <c r="L201" s="137">
        <f t="shared" si="201"/>
        <v>0</v>
      </c>
      <c r="M201" s="418"/>
      <c r="N201" s="72"/>
      <c r="O201" s="136">
        <f t="shared" si="202"/>
        <v>0</v>
      </c>
      <c r="P201" s="419"/>
      <c r="Q201" s="311"/>
    </row>
    <row r="202" spans="1:17" ht="24" hidden="1" x14ac:dyDescent="0.25">
      <c r="A202" s="138">
        <v>5170</v>
      </c>
      <c r="B202" s="69" t="s">
        <v>211</v>
      </c>
      <c r="C202" s="358">
        <f t="shared" si="166"/>
        <v>0</v>
      </c>
      <c r="D202" s="417"/>
      <c r="E202" s="136"/>
      <c r="F202" s="419">
        <f t="shared" si="199"/>
        <v>0</v>
      </c>
      <c r="G202" s="418"/>
      <c r="H202" s="72"/>
      <c r="I202" s="136">
        <f t="shared" si="200"/>
        <v>0</v>
      </c>
      <c r="J202" s="417"/>
      <c r="K202" s="72"/>
      <c r="L202" s="137">
        <f t="shared" si="201"/>
        <v>0</v>
      </c>
      <c r="M202" s="418"/>
      <c r="N202" s="72"/>
      <c r="O202" s="136">
        <f t="shared" si="202"/>
        <v>0</v>
      </c>
      <c r="P202" s="419"/>
      <c r="Q202" s="311"/>
    </row>
    <row r="203" spans="1:17" hidden="1" x14ac:dyDescent="0.25">
      <c r="A203" s="55">
        <v>5200</v>
      </c>
      <c r="B203" s="127" t="s">
        <v>212</v>
      </c>
      <c r="C203" s="347">
        <f t="shared" si="166"/>
        <v>0</v>
      </c>
      <c r="D203" s="56">
        <f>D204+D214+D215+D224+D225+D226+D228</f>
        <v>0</v>
      </c>
      <c r="E203" s="144">
        <f t="shared" ref="E203" si="203">E204+E214+E215+E224+E225+E226+E228</f>
        <v>0</v>
      </c>
      <c r="F203" s="424">
        <f>F204+F214+F215+F224+F225+F226+F228</f>
        <v>0</v>
      </c>
      <c r="G203" s="412">
        <f t="shared" ref="G203:O203" si="204">G204+G214+G215+G224+G225+G226+G228</f>
        <v>0</v>
      </c>
      <c r="H203" s="57">
        <f t="shared" si="204"/>
        <v>0</v>
      </c>
      <c r="I203" s="144">
        <f t="shared" si="204"/>
        <v>0</v>
      </c>
      <c r="J203" s="56">
        <f t="shared" si="204"/>
        <v>0</v>
      </c>
      <c r="K203" s="57">
        <f t="shared" si="204"/>
        <v>0</v>
      </c>
      <c r="L203" s="145">
        <f t="shared" si="204"/>
        <v>0</v>
      </c>
      <c r="M203" s="412">
        <f t="shared" si="204"/>
        <v>0</v>
      </c>
      <c r="N203" s="57">
        <f t="shared" si="204"/>
        <v>0</v>
      </c>
      <c r="O203" s="144">
        <f t="shared" si="204"/>
        <v>0</v>
      </c>
      <c r="P203" s="424"/>
      <c r="Q203" s="311"/>
    </row>
    <row r="204" spans="1:17" hidden="1" x14ac:dyDescent="0.25">
      <c r="A204" s="129">
        <v>5210</v>
      </c>
      <c r="B204" s="93" t="s">
        <v>213</v>
      </c>
      <c r="C204" s="390">
        <f t="shared" si="166"/>
        <v>0</v>
      </c>
      <c r="D204" s="99">
        <f>SUM(D205:D213)</f>
        <v>0</v>
      </c>
      <c r="E204" s="130">
        <f>SUM(E205:E213)</f>
        <v>0</v>
      </c>
      <c r="F204" s="415">
        <f t="shared" ref="F204:N204" si="205">SUM(F205:F213)</f>
        <v>0</v>
      </c>
      <c r="G204" s="414">
        <f t="shared" si="205"/>
        <v>0</v>
      </c>
      <c r="H204" s="100">
        <f t="shared" si="205"/>
        <v>0</v>
      </c>
      <c r="I204" s="130">
        <f t="shared" si="205"/>
        <v>0</v>
      </c>
      <c r="J204" s="99">
        <f t="shared" si="205"/>
        <v>0</v>
      </c>
      <c r="K204" s="100">
        <f t="shared" si="205"/>
        <v>0</v>
      </c>
      <c r="L204" s="131">
        <f t="shared" si="205"/>
        <v>0</v>
      </c>
      <c r="M204" s="414">
        <f t="shared" si="205"/>
        <v>0</v>
      </c>
      <c r="N204" s="100">
        <f t="shared" si="205"/>
        <v>0</v>
      </c>
      <c r="O204" s="130">
        <f>SUM(O205:O213)</f>
        <v>0</v>
      </c>
      <c r="P204" s="415"/>
      <c r="Q204" s="311"/>
    </row>
    <row r="205" spans="1:17" hidden="1" x14ac:dyDescent="0.25">
      <c r="A205" s="37">
        <v>5211</v>
      </c>
      <c r="B205" s="63" t="s">
        <v>214</v>
      </c>
      <c r="C205" s="353">
        <f t="shared" si="166"/>
        <v>0</v>
      </c>
      <c r="D205" s="377"/>
      <c r="E205" s="133"/>
      <c r="F205" s="416">
        <f t="shared" ref="F205:F214" si="206">D205+E205</f>
        <v>0</v>
      </c>
      <c r="G205" s="376"/>
      <c r="H205" s="66"/>
      <c r="I205" s="133">
        <f t="shared" ref="I205:I214" si="207">G205+H205</f>
        <v>0</v>
      </c>
      <c r="J205" s="377"/>
      <c r="K205" s="66"/>
      <c r="L205" s="134">
        <f t="shared" ref="L205:L214" si="208">J205+K205</f>
        <v>0</v>
      </c>
      <c r="M205" s="376"/>
      <c r="N205" s="66"/>
      <c r="O205" s="133">
        <f t="shared" ref="O205:O214" si="209">M205+N205</f>
        <v>0</v>
      </c>
      <c r="P205" s="416"/>
      <c r="Q205" s="311"/>
    </row>
    <row r="206" spans="1:17" hidden="1" x14ac:dyDescent="0.25">
      <c r="A206" s="43">
        <v>5212</v>
      </c>
      <c r="B206" s="69" t="s">
        <v>215</v>
      </c>
      <c r="C206" s="358">
        <f t="shared" si="166"/>
        <v>0</v>
      </c>
      <c r="D206" s="417"/>
      <c r="E206" s="136"/>
      <c r="F206" s="419">
        <f t="shared" si="206"/>
        <v>0</v>
      </c>
      <c r="G206" s="418"/>
      <c r="H206" s="72"/>
      <c r="I206" s="136">
        <f t="shared" si="207"/>
        <v>0</v>
      </c>
      <c r="J206" s="417"/>
      <c r="K206" s="72"/>
      <c r="L206" s="137">
        <f t="shared" si="208"/>
        <v>0</v>
      </c>
      <c r="M206" s="418"/>
      <c r="N206" s="72"/>
      <c r="O206" s="136">
        <f t="shared" si="209"/>
        <v>0</v>
      </c>
      <c r="P206" s="419"/>
      <c r="Q206" s="311"/>
    </row>
    <row r="207" spans="1:17" hidden="1" x14ac:dyDescent="0.25">
      <c r="A207" s="43">
        <v>5213</v>
      </c>
      <c r="B207" s="69" t="s">
        <v>216</v>
      </c>
      <c r="C207" s="358">
        <f t="shared" si="166"/>
        <v>0</v>
      </c>
      <c r="D207" s="417"/>
      <c r="E207" s="136"/>
      <c r="F207" s="419">
        <f t="shared" si="206"/>
        <v>0</v>
      </c>
      <c r="G207" s="418"/>
      <c r="H207" s="72"/>
      <c r="I207" s="136">
        <f t="shared" si="207"/>
        <v>0</v>
      </c>
      <c r="J207" s="417"/>
      <c r="K207" s="72"/>
      <c r="L207" s="137">
        <f t="shared" si="208"/>
        <v>0</v>
      </c>
      <c r="M207" s="418"/>
      <c r="N207" s="72"/>
      <c r="O207" s="136">
        <f t="shared" si="209"/>
        <v>0</v>
      </c>
      <c r="P207" s="419"/>
      <c r="Q207" s="311"/>
    </row>
    <row r="208" spans="1:17" hidden="1" x14ac:dyDescent="0.25">
      <c r="A208" s="43">
        <v>5214</v>
      </c>
      <c r="B208" s="69" t="s">
        <v>217</v>
      </c>
      <c r="C208" s="358">
        <f t="shared" si="166"/>
        <v>0</v>
      </c>
      <c r="D208" s="417"/>
      <c r="E208" s="136"/>
      <c r="F208" s="419">
        <f t="shared" si="206"/>
        <v>0</v>
      </c>
      <c r="G208" s="418"/>
      <c r="H208" s="72"/>
      <c r="I208" s="136">
        <f t="shared" si="207"/>
        <v>0</v>
      </c>
      <c r="J208" s="417"/>
      <c r="K208" s="72"/>
      <c r="L208" s="137">
        <f t="shared" si="208"/>
        <v>0</v>
      </c>
      <c r="M208" s="418"/>
      <c r="N208" s="72"/>
      <c r="O208" s="136">
        <f t="shared" si="209"/>
        <v>0</v>
      </c>
      <c r="P208" s="419"/>
      <c r="Q208" s="311"/>
    </row>
    <row r="209" spans="1:17" hidden="1" x14ac:dyDescent="0.25">
      <c r="A209" s="43">
        <v>5215</v>
      </c>
      <c r="B209" s="69" t="s">
        <v>218</v>
      </c>
      <c r="C209" s="358">
        <f t="shared" si="166"/>
        <v>0</v>
      </c>
      <c r="D209" s="417"/>
      <c r="E209" s="136"/>
      <c r="F209" s="419">
        <f t="shared" si="206"/>
        <v>0</v>
      </c>
      <c r="G209" s="418"/>
      <c r="H209" s="72"/>
      <c r="I209" s="136">
        <f t="shared" si="207"/>
        <v>0</v>
      </c>
      <c r="J209" s="417"/>
      <c r="K209" s="72"/>
      <c r="L209" s="137">
        <f t="shared" si="208"/>
        <v>0</v>
      </c>
      <c r="M209" s="418"/>
      <c r="N209" s="72"/>
      <c r="O209" s="136">
        <f t="shared" si="209"/>
        <v>0</v>
      </c>
      <c r="P209" s="419"/>
      <c r="Q209" s="311"/>
    </row>
    <row r="210" spans="1:17" ht="24" hidden="1" x14ac:dyDescent="0.25">
      <c r="A210" s="43">
        <v>5216</v>
      </c>
      <c r="B210" s="69" t="s">
        <v>219</v>
      </c>
      <c r="C210" s="358">
        <f t="shared" si="166"/>
        <v>0</v>
      </c>
      <c r="D210" s="417"/>
      <c r="E210" s="136"/>
      <c r="F210" s="419">
        <f t="shared" si="206"/>
        <v>0</v>
      </c>
      <c r="G210" s="418"/>
      <c r="H210" s="72"/>
      <c r="I210" s="136">
        <f t="shared" si="207"/>
        <v>0</v>
      </c>
      <c r="J210" s="417"/>
      <c r="K210" s="72"/>
      <c r="L210" s="137">
        <f t="shared" si="208"/>
        <v>0</v>
      </c>
      <c r="M210" s="418"/>
      <c r="N210" s="72"/>
      <c r="O210" s="136">
        <f t="shared" si="209"/>
        <v>0</v>
      </c>
      <c r="P210" s="419"/>
      <c r="Q210" s="311"/>
    </row>
    <row r="211" spans="1:17" hidden="1" x14ac:dyDescent="0.25">
      <c r="A211" s="43">
        <v>5217</v>
      </c>
      <c r="B211" s="69" t="s">
        <v>220</v>
      </c>
      <c r="C211" s="358">
        <f t="shared" si="166"/>
        <v>0</v>
      </c>
      <c r="D211" s="417"/>
      <c r="E211" s="136"/>
      <c r="F211" s="419">
        <f t="shared" si="206"/>
        <v>0</v>
      </c>
      <c r="G211" s="418"/>
      <c r="H211" s="72"/>
      <c r="I211" s="136">
        <f t="shared" si="207"/>
        <v>0</v>
      </c>
      <c r="J211" s="417"/>
      <c r="K211" s="72"/>
      <c r="L211" s="137">
        <f t="shared" si="208"/>
        <v>0</v>
      </c>
      <c r="M211" s="418"/>
      <c r="N211" s="72"/>
      <c r="O211" s="136">
        <f t="shared" si="209"/>
        <v>0</v>
      </c>
      <c r="P211" s="419"/>
      <c r="Q211" s="311"/>
    </row>
    <row r="212" spans="1:17" hidden="1" x14ac:dyDescent="0.25">
      <c r="A212" s="43">
        <v>5218</v>
      </c>
      <c r="B212" s="69" t="s">
        <v>221</v>
      </c>
      <c r="C212" s="358">
        <f t="shared" si="166"/>
        <v>0</v>
      </c>
      <c r="D212" s="417"/>
      <c r="E212" s="136"/>
      <c r="F212" s="419">
        <f t="shared" si="206"/>
        <v>0</v>
      </c>
      <c r="G212" s="418"/>
      <c r="H212" s="72"/>
      <c r="I212" s="136">
        <f t="shared" si="207"/>
        <v>0</v>
      </c>
      <c r="J212" s="417"/>
      <c r="K212" s="72"/>
      <c r="L212" s="137">
        <f t="shared" si="208"/>
        <v>0</v>
      </c>
      <c r="M212" s="418"/>
      <c r="N212" s="72"/>
      <c r="O212" s="136">
        <f t="shared" si="209"/>
        <v>0</v>
      </c>
      <c r="P212" s="419"/>
      <c r="Q212" s="311"/>
    </row>
    <row r="213" spans="1:17" hidden="1" x14ac:dyDescent="0.25">
      <c r="A213" s="43">
        <v>5219</v>
      </c>
      <c r="B213" s="69" t="s">
        <v>222</v>
      </c>
      <c r="C213" s="358">
        <f t="shared" si="166"/>
        <v>0</v>
      </c>
      <c r="D213" s="417"/>
      <c r="E213" s="136"/>
      <c r="F213" s="419">
        <f t="shared" si="206"/>
        <v>0</v>
      </c>
      <c r="G213" s="418"/>
      <c r="H213" s="72"/>
      <c r="I213" s="136">
        <f t="shared" si="207"/>
        <v>0</v>
      </c>
      <c r="J213" s="417"/>
      <c r="K213" s="72"/>
      <c r="L213" s="137">
        <f t="shared" si="208"/>
        <v>0</v>
      </c>
      <c r="M213" s="418"/>
      <c r="N213" s="72"/>
      <c r="O213" s="136">
        <f t="shared" si="209"/>
        <v>0</v>
      </c>
      <c r="P213" s="419"/>
      <c r="Q213" s="311"/>
    </row>
    <row r="214" spans="1:17" ht="13.5" hidden="1" customHeight="1" x14ac:dyDescent="0.25">
      <c r="A214" s="138">
        <v>5220</v>
      </c>
      <c r="B214" s="69" t="s">
        <v>223</v>
      </c>
      <c r="C214" s="358">
        <f t="shared" si="166"/>
        <v>0</v>
      </c>
      <c r="D214" s="417"/>
      <c r="E214" s="136"/>
      <c r="F214" s="419">
        <f t="shared" si="206"/>
        <v>0</v>
      </c>
      <c r="G214" s="418"/>
      <c r="H214" s="72"/>
      <c r="I214" s="136">
        <f t="shared" si="207"/>
        <v>0</v>
      </c>
      <c r="J214" s="417"/>
      <c r="K214" s="72"/>
      <c r="L214" s="137">
        <f t="shared" si="208"/>
        <v>0</v>
      </c>
      <c r="M214" s="418"/>
      <c r="N214" s="72"/>
      <c r="O214" s="136">
        <f t="shared" si="209"/>
        <v>0</v>
      </c>
      <c r="P214" s="419"/>
      <c r="Q214" s="311"/>
    </row>
    <row r="215" spans="1:17" hidden="1" x14ac:dyDescent="0.25">
      <c r="A215" s="138">
        <v>5230</v>
      </c>
      <c r="B215" s="69" t="s">
        <v>224</v>
      </c>
      <c r="C215" s="358">
        <f t="shared" si="166"/>
        <v>0</v>
      </c>
      <c r="D215" s="70">
        <f>SUM(D216:D223)</f>
        <v>0</v>
      </c>
      <c r="E215" s="139">
        <f t="shared" ref="E215" si="210">SUM(E216:E223)</f>
        <v>0</v>
      </c>
      <c r="F215" s="421">
        <f>SUM(F216:F223)</f>
        <v>0</v>
      </c>
      <c r="G215" s="420">
        <f t="shared" ref="G215:N215" si="211">SUM(G216:G223)</f>
        <v>0</v>
      </c>
      <c r="H215" s="135">
        <f t="shared" si="211"/>
        <v>0</v>
      </c>
      <c r="I215" s="139">
        <f t="shared" si="211"/>
        <v>0</v>
      </c>
      <c r="J215" s="70">
        <f t="shared" si="211"/>
        <v>0</v>
      </c>
      <c r="K215" s="135">
        <f t="shared" si="211"/>
        <v>0</v>
      </c>
      <c r="L215" s="140">
        <f t="shared" si="211"/>
        <v>0</v>
      </c>
      <c r="M215" s="420">
        <f t="shared" si="211"/>
        <v>0</v>
      </c>
      <c r="N215" s="135">
        <f t="shared" si="211"/>
        <v>0</v>
      </c>
      <c r="O215" s="139">
        <f>SUM(O216:O223)</f>
        <v>0</v>
      </c>
      <c r="P215" s="421"/>
      <c r="Q215" s="311"/>
    </row>
    <row r="216" spans="1:17" hidden="1" x14ac:dyDescent="0.25">
      <c r="A216" s="43">
        <v>5231</v>
      </c>
      <c r="B216" s="69" t="s">
        <v>225</v>
      </c>
      <c r="C216" s="358">
        <f t="shared" si="166"/>
        <v>0</v>
      </c>
      <c r="D216" s="417"/>
      <c r="E216" s="136"/>
      <c r="F216" s="419">
        <f t="shared" ref="F216:F225" si="212">D216+E216</f>
        <v>0</v>
      </c>
      <c r="G216" s="418"/>
      <c r="H216" s="72"/>
      <c r="I216" s="136">
        <f t="shared" ref="I216:I225" si="213">G216+H216</f>
        <v>0</v>
      </c>
      <c r="J216" s="417"/>
      <c r="K216" s="72"/>
      <c r="L216" s="137">
        <f t="shared" ref="L216:L225" si="214">J216+K216</f>
        <v>0</v>
      </c>
      <c r="M216" s="418"/>
      <c r="N216" s="72"/>
      <c r="O216" s="136">
        <f t="shared" ref="O216:O225" si="215">M216+N216</f>
        <v>0</v>
      </c>
      <c r="P216" s="419"/>
      <c r="Q216" s="311"/>
    </row>
    <row r="217" spans="1:17" hidden="1" x14ac:dyDescent="0.25">
      <c r="A217" s="43">
        <v>5232</v>
      </c>
      <c r="B217" s="69" t="s">
        <v>226</v>
      </c>
      <c r="C217" s="358">
        <f t="shared" si="166"/>
        <v>0</v>
      </c>
      <c r="D217" s="417"/>
      <c r="E217" s="136"/>
      <c r="F217" s="419">
        <f t="shared" si="212"/>
        <v>0</v>
      </c>
      <c r="G217" s="418"/>
      <c r="H217" s="72"/>
      <c r="I217" s="136">
        <f t="shared" si="213"/>
        <v>0</v>
      </c>
      <c r="J217" s="417"/>
      <c r="K217" s="72"/>
      <c r="L217" s="137">
        <f t="shared" si="214"/>
        <v>0</v>
      </c>
      <c r="M217" s="418"/>
      <c r="N217" s="72"/>
      <c r="O217" s="136">
        <f t="shared" si="215"/>
        <v>0</v>
      </c>
      <c r="P217" s="419"/>
      <c r="Q217" s="311"/>
    </row>
    <row r="218" spans="1:17" hidden="1" x14ac:dyDescent="0.25">
      <c r="A218" s="43">
        <v>5233</v>
      </c>
      <c r="B218" s="69" t="s">
        <v>227</v>
      </c>
      <c r="C218" s="358">
        <f t="shared" si="166"/>
        <v>0</v>
      </c>
      <c r="D218" s="417"/>
      <c r="E218" s="136"/>
      <c r="F218" s="419">
        <f t="shared" si="212"/>
        <v>0</v>
      </c>
      <c r="G218" s="418"/>
      <c r="H218" s="72"/>
      <c r="I218" s="136">
        <f t="shared" si="213"/>
        <v>0</v>
      </c>
      <c r="J218" s="417"/>
      <c r="K218" s="72"/>
      <c r="L218" s="137">
        <f t="shared" si="214"/>
        <v>0</v>
      </c>
      <c r="M218" s="418"/>
      <c r="N218" s="72"/>
      <c r="O218" s="136">
        <f t="shared" si="215"/>
        <v>0</v>
      </c>
      <c r="P218" s="419"/>
      <c r="Q218" s="311"/>
    </row>
    <row r="219" spans="1:17" ht="24" hidden="1" x14ac:dyDescent="0.25">
      <c r="A219" s="43">
        <v>5234</v>
      </c>
      <c r="B219" s="69" t="s">
        <v>228</v>
      </c>
      <c r="C219" s="358">
        <f t="shared" si="166"/>
        <v>0</v>
      </c>
      <c r="D219" s="417"/>
      <c r="E219" s="136"/>
      <c r="F219" s="419">
        <f t="shared" si="212"/>
        <v>0</v>
      </c>
      <c r="G219" s="418"/>
      <c r="H219" s="72"/>
      <c r="I219" s="136">
        <f t="shared" si="213"/>
        <v>0</v>
      </c>
      <c r="J219" s="417"/>
      <c r="K219" s="72"/>
      <c r="L219" s="137">
        <f t="shared" si="214"/>
        <v>0</v>
      </c>
      <c r="M219" s="418"/>
      <c r="N219" s="72"/>
      <c r="O219" s="136">
        <f t="shared" si="215"/>
        <v>0</v>
      </c>
      <c r="P219" s="419"/>
      <c r="Q219" s="311"/>
    </row>
    <row r="220" spans="1:17" ht="14.25" hidden="1" customHeight="1" x14ac:dyDescent="0.25">
      <c r="A220" s="43">
        <v>5236</v>
      </c>
      <c r="B220" s="69" t="s">
        <v>229</v>
      </c>
      <c r="C220" s="358">
        <f t="shared" si="166"/>
        <v>0</v>
      </c>
      <c r="D220" s="417"/>
      <c r="E220" s="136"/>
      <c r="F220" s="419">
        <f t="shared" si="212"/>
        <v>0</v>
      </c>
      <c r="G220" s="418"/>
      <c r="H220" s="72"/>
      <c r="I220" s="136">
        <f t="shared" si="213"/>
        <v>0</v>
      </c>
      <c r="J220" s="417"/>
      <c r="K220" s="72"/>
      <c r="L220" s="137">
        <f t="shared" si="214"/>
        <v>0</v>
      </c>
      <c r="M220" s="418"/>
      <c r="N220" s="72"/>
      <c r="O220" s="136">
        <f t="shared" si="215"/>
        <v>0</v>
      </c>
      <c r="P220" s="419"/>
      <c r="Q220" s="311"/>
    </row>
    <row r="221" spans="1:17" ht="14.25" hidden="1" customHeight="1" x14ac:dyDescent="0.25">
      <c r="A221" s="43">
        <v>5237</v>
      </c>
      <c r="B221" s="69" t="s">
        <v>230</v>
      </c>
      <c r="C221" s="358">
        <f t="shared" si="166"/>
        <v>0</v>
      </c>
      <c r="D221" s="417"/>
      <c r="E221" s="136"/>
      <c r="F221" s="419">
        <f t="shared" si="212"/>
        <v>0</v>
      </c>
      <c r="G221" s="418"/>
      <c r="H221" s="72"/>
      <c r="I221" s="136">
        <f t="shared" si="213"/>
        <v>0</v>
      </c>
      <c r="J221" s="417"/>
      <c r="K221" s="72"/>
      <c r="L221" s="137">
        <f t="shared" si="214"/>
        <v>0</v>
      </c>
      <c r="M221" s="418"/>
      <c r="N221" s="72"/>
      <c r="O221" s="136">
        <f t="shared" si="215"/>
        <v>0</v>
      </c>
      <c r="P221" s="419"/>
      <c r="Q221" s="311"/>
    </row>
    <row r="222" spans="1:17" ht="24" hidden="1" x14ac:dyDescent="0.25">
      <c r="A222" s="43">
        <v>5238</v>
      </c>
      <c r="B222" s="69" t="s">
        <v>231</v>
      </c>
      <c r="C222" s="358">
        <f t="shared" si="166"/>
        <v>0</v>
      </c>
      <c r="D222" s="417"/>
      <c r="E222" s="136"/>
      <c r="F222" s="419">
        <f t="shared" si="212"/>
        <v>0</v>
      </c>
      <c r="G222" s="418"/>
      <c r="H222" s="72"/>
      <c r="I222" s="136">
        <f t="shared" si="213"/>
        <v>0</v>
      </c>
      <c r="J222" s="417"/>
      <c r="K222" s="72"/>
      <c r="L222" s="137">
        <f t="shared" si="214"/>
        <v>0</v>
      </c>
      <c r="M222" s="418"/>
      <c r="N222" s="72"/>
      <c r="O222" s="136">
        <f t="shared" si="215"/>
        <v>0</v>
      </c>
      <c r="P222" s="419"/>
      <c r="Q222" s="311"/>
    </row>
    <row r="223" spans="1:17" ht="24" hidden="1" x14ac:dyDescent="0.25">
      <c r="A223" s="43">
        <v>5239</v>
      </c>
      <c r="B223" s="69" t="s">
        <v>232</v>
      </c>
      <c r="C223" s="358">
        <f t="shared" si="166"/>
        <v>0</v>
      </c>
      <c r="D223" s="417"/>
      <c r="E223" s="136"/>
      <c r="F223" s="419">
        <f t="shared" si="212"/>
        <v>0</v>
      </c>
      <c r="G223" s="418"/>
      <c r="H223" s="72"/>
      <c r="I223" s="136">
        <f t="shared" si="213"/>
        <v>0</v>
      </c>
      <c r="J223" s="417"/>
      <c r="K223" s="72"/>
      <c r="L223" s="137">
        <f t="shared" si="214"/>
        <v>0</v>
      </c>
      <c r="M223" s="418"/>
      <c r="N223" s="72"/>
      <c r="O223" s="136">
        <f t="shared" si="215"/>
        <v>0</v>
      </c>
      <c r="P223" s="419"/>
      <c r="Q223" s="311"/>
    </row>
    <row r="224" spans="1:17" ht="24" hidden="1" x14ac:dyDescent="0.25">
      <c r="A224" s="138">
        <v>5240</v>
      </c>
      <c r="B224" s="69" t="s">
        <v>233</v>
      </c>
      <c r="C224" s="358">
        <f t="shared" si="166"/>
        <v>0</v>
      </c>
      <c r="D224" s="417"/>
      <c r="E224" s="136"/>
      <c r="F224" s="419">
        <f t="shared" si="212"/>
        <v>0</v>
      </c>
      <c r="G224" s="418"/>
      <c r="H224" s="72"/>
      <c r="I224" s="136">
        <f t="shared" si="213"/>
        <v>0</v>
      </c>
      <c r="J224" s="417"/>
      <c r="K224" s="72"/>
      <c r="L224" s="137">
        <f t="shared" si="214"/>
        <v>0</v>
      </c>
      <c r="M224" s="418"/>
      <c r="N224" s="72"/>
      <c r="O224" s="136">
        <f t="shared" si="215"/>
        <v>0</v>
      </c>
      <c r="P224" s="419"/>
      <c r="Q224" s="311"/>
    </row>
    <row r="225" spans="1:17" hidden="1" x14ac:dyDescent="0.25">
      <c r="A225" s="138">
        <v>5250</v>
      </c>
      <c r="B225" s="69" t="s">
        <v>234</v>
      </c>
      <c r="C225" s="358">
        <f t="shared" si="166"/>
        <v>0</v>
      </c>
      <c r="D225" s="417"/>
      <c r="E225" s="136"/>
      <c r="F225" s="419">
        <f t="shared" si="212"/>
        <v>0</v>
      </c>
      <c r="G225" s="418"/>
      <c r="H225" s="72"/>
      <c r="I225" s="136">
        <f t="shared" si="213"/>
        <v>0</v>
      </c>
      <c r="J225" s="417"/>
      <c r="K225" s="72"/>
      <c r="L225" s="137">
        <f t="shared" si="214"/>
        <v>0</v>
      </c>
      <c r="M225" s="418"/>
      <c r="N225" s="72"/>
      <c r="O225" s="136">
        <f t="shared" si="215"/>
        <v>0</v>
      </c>
      <c r="P225" s="419"/>
      <c r="Q225" s="311"/>
    </row>
    <row r="226" spans="1:17" hidden="1" x14ac:dyDescent="0.25">
      <c r="A226" s="138">
        <v>5260</v>
      </c>
      <c r="B226" s="69" t="s">
        <v>235</v>
      </c>
      <c r="C226" s="358">
        <f t="shared" si="166"/>
        <v>0</v>
      </c>
      <c r="D226" s="70">
        <f>SUM(D227)</f>
        <v>0</v>
      </c>
      <c r="E226" s="139">
        <f t="shared" ref="E226" si="216">SUM(E227)</f>
        <v>0</v>
      </c>
      <c r="F226" s="421">
        <f>SUM(F227)</f>
        <v>0</v>
      </c>
      <c r="G226" s="420">
        <f t="shared" ref="G226:N226" si="217">SUM(G227)</f>
        <v>0</v>
      </c>
      <c r="H226" s="135">
        <f t="shared" si="217"/>
        <v>0</v>
      </c>
      <c r="I226" s="139">
        <f t="shared" si="217"/>
        <v>0</v>
      </c>
      <c r="J226" s="70">
        <f t="shared" si="217"/>
        <v>0</v>
      </c>
      <c r="K226" s="135">
        <f t="shared" si="217"/>
        <v>0</v>
      </c>
      <c r="L226" s="140">
        <f t="shared" si="217"/>
        <v>0</v>
      </c>
      <c r="M226" s="420">
        <f t="shared" si="217"/>
        <v>0</v>
      </c>
      <c r="N226" s="135">
        <f t="shared" si="217"/>
        <v>0</v>
      </c>
      <c r="O226" s="139">
        <f>SUM(O227)</f>
        <v>0</v>
      </c>
      <c r="P226" s="421"/>
      <c r="Q226" s="311"/>
    </row>
    <row r="227" spans="1:17" ht="24" hidden="1" x14ac:dyDescent="0.25">
      <c r="A227" s="43">
        <v>5269</v>
      </c>
      <c r="B227" s="69" t="s">
        <v>236</v>
      </c>
      <c r="C227" s="358">
        <f t="shared" si="166"/>
        <v>0</v>
      </c>
      <c r="D227" s="417"/>
      <c r="E227" s="136"/>
      <c r="F227" s="419">
        <f t="shared" ref="F227:F228" si="218">D227+E227</f>
        <v>0</v>
      </c>
      <c r="G227" s="418"/>
      <c r="H227" s="72"/>
      <c r="I227" s="136">
        <f t="shared" ref="I227:I228" si="219">G227+H227</f>
        <v>0</v>
      </c>
      <c r="J227" s="417"/>
      <c r="K227" s="72"/>
      <c r="L227" s="137">
        <f t="shared" ref="L227:L228" si="220">J227+K227</f>
        <v>0</v>
      </c>
      <c r="M227" s="418"/>
      <c r="N227" s="72"/>
      <c r="O227" s="136">
        <f t="shared" ref="O227:O228" si="221">M227+N227</f>
        <v>0</v>
      </c>
      <c r="P227" s="419"/>
      <c r="Q227" s="311"/>
    </row>
    <row r="228" spans="1:17" ht="24" hidden="1" x14ac:dyDescent="0.25">
      <c r="A228" s="129">
        <v>5270</v>
      </c>
      <c r="B228" s="93" t="s">
        <v>237</v>
      </c>
      <c r="C228" s="390">
        <f t="shared" si="166"/>
        <v>0</v>
      </c>
      <c r="D228" s="391"/>
      <c r="E228" s="142"/>
      <c r="F228" s="423">
        <f t="shared" si="218"/>
        <v>0</v>
      </c>
      <c r="G228" s="422"/>
      <c r="H228" s="141"/>
      <c r="I228" s="142">
        <f t="shared" si="219"/>
        <v>0</v>
      </c>
      <c r="J228" s="391"/>
      <c r="K228" s="141"/>
      <c r="L228" s="143">
        <f t="shared" si="220"/>
        <v>0</v>
      </c>
      <c r="M228" s="422"/>
      <c r="N228" s="141"/>
      <c r="O228" s="142">
        <f t="shared" si="221"/>
        <v>0</v>
      </c>
      <c r="P228" s="423"/>
      <c r="Q228" s="311"/>
    </row>
    <row r="229" spans="1:17" hidden="1" x14ac:dyDescent="0.25">
      <c r="A229" s="123">
        <v>6000</v>
      </c>
      <c r="B229" s="123" t="s">
        <v>238</v>
      </c>
      <c r="C229" s="409">
        <f t="shared" si="166"/>
        <v>0</v>
      </c>
      <c r="D229" s="124">
        <f>D230+D250+D258</f>
        <v>0</v>
      </c>
      <c r="E229" s="157">
        <f t="shared" ref="E229" si="222">E230+E250+E258</f>
        <v>0</v>
      </c>
      <c r="F229" s="411">
        <f>F230+F250+F258</f>
        <v>0</v>
      </c>
      <c r="G229" s="410">
        <f t="shared" ref="G229:N229" si="223">G230+G250+G258</f>
        <v>0</v>
      </c>
      <c r="H229" s="125">
        <f t="shared" si="223"/>
        <v>0</v>
      </c>
      <c r="I229" s="157">
        <f t="shared" si="223"/>
        <v>0</v>
      </c>
      <c r="J229" s="124">
        <f t="shared" si="223"/>
        <v>0</v>
      </c>
      <c r="K229" s="125">
        <f t="shared" si="223"/>
        <v>0</v>
      </c>
      <c r="L229" s="126">
        <f t="shared" si="223"/>
        <v>0</v>
      </c>
      <c r="M229" s="410">
        <f t="shared" si="223"/>
        <v>0</v>
      </c>
      <c r="N229" s="125">
        <f t="shared" si="223"/>
        <v>0</v>
      </c>
      <c r="O229" s="157">
        <f>O230+O250+O258</f>
        <v>0</v>
      </c>
      <c r="P229" s="411"/>
      <c r="Q229" s="311"/>
    </row>
    <row r="230" spans="1:17" ht="14.25" hidden="1" customHeight="1" x14ac:dyDescent="0.25">
      <c r="A230" s="84">
        <v>6200</v>
      </c>
      <c r="B230" s="158" t="s">
        <v>239</v>
      </c>
      <c r="C230" s="437">
        <f t="shared" si="166"/>
        <v>0</v>
      </c>
      <c r="D230" s="167">
        <f>SUM(D231,D232,D234,D237,D243,D244,D245)</f>
        <v>0</v>
      </c>
      <c r="E230" s="159">
        <f t="shared" ref="E230" si="224">SUM(E231,E232,E234,E237,E243,E244,E245)</f>
        <v>0</v>
      </c>
      <c r="F230" s="413">
        <f>SUM(F231,F232,F234,F237,F243,F244,F245)</f>
        <v>0</v>
      </c>
      <c r="G230" s="438">
        <f t="shared" ref="G230:N230" si="225">SUM(G231,G232,G234,G237,G243,G244,G245)</f>
        <v>0</v>
      </c>
      <c r="H230" s="168">
        <f t="shared" si="225"/>
        <v>0</v>
      </c>
      <c r="I230" s="159">
        <f t="shared" si="225"/>
        <v>0</v>
      </c>
      <c r="J230" s="167">
        <f t="shared" si="225"/>
        <v>0</v>
      </c>
      <c r="K230" s="168">
        <f t="shared" si="225"/>
        <v>0</v>
      </c>
      <c r="L230" s="128">
        <f t="shared" si="225"/>
        <v>0</v>
      </c>
      <c r="M230" s="438">
        <f t="shared" si="225"/>
        <v>0</v>
      </c>
      <c r="N230" s="168">
        <f t="shared" si="225"/>
        <v>0</v>
      </c>
      <c r="O230" s="159">
        <f>SUM(O231,O232,O234,O237,O243,O244,O245)</f>
        <v>0</v>
      </c>
      <c r="P230" s="413"/>
      <c r="Q230" s="311"/>
    </row>
    <row r="231" spans="1:17" ht="24" hidden="1" x14ac:dyDescent="0.25">
      <c r="A231" s="309">
        <v>6220</v>
      </c>
      <c r="B231" s="63" t="s">
        <v>240</v>
      </c>
      <c r="C231" s="353">
        <f t="shared" si="166"/>
        <v>0</v>
      </c>
      <c r="D231" s="377"/>
      <c r="E231" s="133"/>
      <c r="F231" s="416">
        <f>D231+E231</f>
        <v>0</v>
      </c>
      <c r="G231" s="376"/>
      <c r="H231" s="66"/>
      <c r="I231" s="133">
        <f>G231+H231</f>
        <v>0</v>
      </c>
      <c r="J231" s="377"/>
      <c r="K231" s="66"/>
      <c r="L231" s="134">
        <f>J231+K231</f>
        <v>0</v>
      </c>
      <c r="M231" s="376"/>
      <c r="N231" s="66"/>
      <c r="O231" s="133">
        <f>M231+N231</f>
        <v>0</v>
      </c>
      <c r="P231" s="416"/>
      <c r="Q231" s="311"/>
    </row>
    <row r="232" spans="1:17" hidden="1" x14ac:dyDescent="0.25">
      <c r="A232" s="138">
        <v>6230</v>
      </c>
      <c r="B232" s="69" t="s">
        <v>241</v>
      </c>
      <c r="C232" s="358">
        <f t="shared" si="166"/>
        <v>0</v>
      </c>
      <c r="D232" s="70">
        <f>SUM(D233)</f>
        <v>0</v>
      </c>
      <c r="E232" s="139">
        <f t="shared" ref="E232:O232" si="226">SUM(E233)</f>
        <v>0</v>
      </c>
      <c r="F232" s="421">
        <f t="shared" si="226"/>
        <v>0</v>
      </c>
      <c r="G232" s="420">
        <f t="shared" si="226"/>
        <v>0</v>
      </c>
      <c r="H232" s="135">
        <f t="shared" si="226"/>
        <v>0</v>
      </c>
      <c r="I232" s="139">
        <f t="shared" si="226"/>
        <v>0</v>
      </c>
      <c r="J232" s="70">
        <f t="shared" si="226"/>
        <v>0</v>
      </c>
      <c r="K232" s="135">
        <f t="shared" si="226"/>
        <v>0</v>
      </c>
      <c r="L232" s="140">
        <f t="shared" si="226"/>
        <v>0</v>
      </c>
      <c r="M232" s="420">
        <f t="shared" si="226"/>
        <v>0</v>
      </c>
      <c r="N232" s="135">
        <f t="shared" si="226"/>
        <v>0</v>
      </c>
      <c r="O232" s="139">
        <f t="shared" si="226"/>
        <v>0</v>
      </c>
      <c r="P232" s="421"/>
      <c r="Q232" s="311"/>
    </row>
    <row r="233" spans="1:17" ht="24" hidden="1" x14ac:dyDescent="0.25">
      <c r="A233" s="43">
        <v>6239</v>
      </c>
      <c r="B233" s="63" t="s">
        <v>242</v>
      </c>
      <c r="C233" s="358">
        <f t="shared" si="166"/>
        <v>0</v>
      </c>
      <c r="D233" s="377"/>
      <c r="E233" s="133"/>
      <c r="F233" s="416">
        <f>D233+E233</f>
        <v>0</v>
      </c>
      <c r="G233" s="376"/>
      <c r="H233" s="66"/>
      <c r="I233" s="133">
        <f>G233+H233</f>
        <v>0</v>
      </c>
      <c r="J233" s="377"/>
      <c r="K233" s="66"/>
      <c r="L233" s="134">
        <f>J233+K233</f>
        <v>0</v>
      </c>
      <c r="M233" s="376"/>
      <c r="N233" s="66"/>
      <c r="O233" s="133">
        <f>M233+N233</f>
        <v>0</v>
      </c>
      <c r="P233" s="416"/>
      <c r="Q233" s="311"/>
    </row>
    <row r="234" spans="1:17" ht="24" hidden="1" x14ac:dyDescent="0.25">
      <c r="A234" s="138">
        <v>6240</v>
      </c>
      <c r="B234" s="69" t="s">
        <v>243</v>
      </c>
      <c r="C234" s="358">
        <f t="shared" si="166"/>
        <v>0</v>
      </c>
      <c r="D234" s="70">
        <f>SUM(D235:D236)</f>
        <v>0</v>
      </c>
      <c r="E234" s="139">
        <f t="shared" ref="E234" si="227">SUM(E235:E236)</f>
        <v>0</v>
      </c>
      <c r="F234" s="421">
        <f>SUM(F235:F236)</f>
        <v>0</v>
      </c>
      <c r="G234" s="420">
        <f t="shared" ref="G234:N234" si="228">SUM(G235:G236)</f>
        <v>0</v>
      </c>
      <c r="H234" s="135">
        <f t="shared" si="228"/>
        <v>0</v>
      </c>
      <c r="I234" s="139">
        <f t="shared" si="228"/>
        <v>0</v>
      </c>
      <c r="J234" s="70">
        <f t="shared" si="228"/>
        <v>0</v>
      </c>
      <c r="K234" s="135">
        <f t="shared" si="228"/>
        <v>0</v>
      </c>
      <c r="L234" s="140">
        <f t="shared" si="228"/>
        <v>0</v>
      </c>
      <c r="M234" s="420">
        <f t="shared" si="228"/>
        <v>0</v>
      </c>
      <c r="N234" s="135">
        <f t="shared" si="228"/>
        <v>0</v>
      </c>
      <c r="O234" s="139">
        <f>SUM(O235:O236)</f>
        <v>0</v>
      </c>
      <c r="P234" s="421"/>
      <c r="Q234" s="311"/>
    </row>
    <row r="235" spans="1:17" hidden="1" x14ac:dyDescent="0.25">
      <c r="A235" s="43">
        <v>6241</v>
      </c>
      <c r="B235" s="69" t="s">
        <v>244</v>
      </c>
      <c r="C235" s="358">
        <f t="shared" si="166"/>
        <v>0</v>
      </c>
      <c r="D235" s="417"/>
      <c r="E235" s="136"/>
      <c r="F235" s="419">
        <f t="shared" ref="F235:F236" si="229">D235+E235</f>
        <v>0</v>
      </c>
      <c r="G235" s="418"/>
      <c r="H235" s="72"/>
      <c r="I235" s="136">
        <f t="shared" ref="I235:I236" si="230">G235+H235</f>
        <v>0</v>
      </c>
      <c r="J235" s="417"/>
      <c r="K235" s="72"/>
      <c r="L235" s="137">
        <f t="shared" ref="L235:L236" si="231">J235+K235</f>
        <v>0</v>
      </c>
      <c r="M235" s="418"/>
      <c r="N235" s="72"/>
      <c r="O235" s="136">
        <f t="shared" ref="O235:O236" si="232">M235+N235</f>
        <v>0</v>
      </c>
      <c r="P235" s="419"/>
      <c r="Q235" s="311"/>
    </row>
    <row r="236" spans="1:17" hidden="1" x14ac:dyDescent="0.25">
      <c r="A236" s="43">
        <v>6242</v>
      </c>
      <c r="B236" s="69" t="s">
        <v>245</v>
      </c>
      <c r="C236" s="358">
        <f t="shared" si="166"/>
        <v>0</v>
      </c>
      <c r="D236" s="417"/>
      <c r="E236" s="136"/>
      <c r="F236" s="419">
        <f t="shared" si="229"/>
        <v>0</v>
      </c>
      <c r="G236" s="418"/>
      <c r="H236" s="72"/>
      <c r="I236" s="136">
        <f t="shared" si="230"/>
        <v>0</v>
      </c>
      <c r="J236" s="417"/>
      <c r="K236" s="72"/>
      <c r="L236" s="137">
        <f t="shared" si="231"/>
        <v>0</v>
      </c>
      <c r="M236" s="418"/>
      <c r="N236" s="72"/>
      <c r="O236" s="136">
        <f t="shared" si="232"/>
        <v>0</v>
      </c>
      <c r="P236" s="419"/>
      <c r="Q236" s="311"/>
    </row>
    <row r="237" spans="1:17" ht="25.5" hidden="1" customHeight="1" x14ac:dyDescent="0.25">
      <c r="A237" s="138">
        <v>6250</v>
      </c>
      <c r="B237" s="69" t="s">
        <v>246</v>
      </c>
      <c r="C237" s="358">
        <f t="shared" si="166"/>
        <v>0</v>
      </c>
      <c r="D237" s="70">
        <f>SUM(D238:D242)</f>
        <v>0</v>
      </c>
      <c r="E237" s="139">
        <f t="shared" ref="E237" si="233">SUM(E238:E242)</f>
        <v>0</v>
      </c>
      <c r="F237" s="421">
        <f>SUM(F238:F242)</f>
        <v>0</v>
      </c>
      <c r="G237" s="420">
        <f t="shared" ref="G237:N237" si="234">SUM(G238:G242)</f>
        <v>0</v>
      </c>
      <c r="H237" s="135">
        <f t="shared" si="234"/>
        <v>0</v>
      </c>
      <c r="I237" s="139">
        <f t="shared" si="234"/>
        <v>0</v>
      </c>
      <c r="J237" s="70">
        <f t="shared" si="234"/>
        <v>0</v>
      </c>
      <c r="K237" s="135">
        <f t="shared" si="234"/>
        <v>0</v>
      </c>
      <c r="L237" s="140">
        <f t="shared" si="234"/>
        <v>0</v>
      </c>
      <c r="M237" s="420">
        <f t="shared" si="234"/>
        <v>0</v>
      </c>
      <c r="N237" s="135">
        <f t="shared" si="234"/>
        <v>0</v>
      </c>
      <c r="O237" s="139">
        <f>SUM(O238:O242)</f>
        <v>0</v>
      </c>
      <c r="P237" s="421"/>
      <c r="Q237" s="311"/>
    </row>
    <row r="238" spans="1:17" ht="14.25" hidden="1" customHeight="1" x14ac:dyDescent="0.25">
      <c r="A238" s="43">
        <v>6252</v>
      </c>
      <c r="B238" s="69" t="s">
        <v>247</v>
      </c>
      <c r="C238" s="358">
        <f t="shared" si="166"/>
        <v>0</v>
      </c>
      <c r="D238" s="417"/>
      <c r="E238" s="136"/>
      <c r="F238" s="419">
        <f t="shared" ref="F238:F244" si="235">D238+E238</f>
        <v>0</v>
      </c>
      <c r="G238" s="418"/>
      <c r="H238" s="72"/>
      <c r="I238" s="136">
        <f t="shared" ref="I238:I244" si="236">G238+H238</f>
        <v>0</v>
      </c>
      <c r="J238" s="417"/>
      <c r="K238" s="72"/>
      <c r="L238" s="137">
        <f t="shared" ref="L238:L244" si="237">J238+K238</f>
        <v>0</v>
      </c>
      <c r="M238" s="418"/>
      <c r="N238" s="72"/>
      <c r="O238" s="136">
        <f t="shared" ref="O238:O244" si="238">M238+N238</f>
        <v>0</v>
      </c>
      <c r="P238" s="419"/>
      <c r="Q238" s="311"/>
    </row>
    <row r="239" spans="1:17" ht="14.25" hidden="1" customHeight="1" x14ac:dyDescent="0.25">
      <c r="A239" s="43">
        <v>6253</v>
      </c>
      <c r="B239" s="69" t="s">
        <v>248</v>
      </c>
      <c r="C239" s="358">
        <f t="shared" si="166"/>
        <v>0</v>
      </c>
      <c r="D239" s="417"/>
      <c r="E239" s="136"/>
      <c r="F239" s="419">
        <f t="shared" si="235"/>
        <v>0</v>
      </c>
      <c r="G239" s="418"/>
      <c r="H239" s="72"/>
      <c r="I239" s="136">
        <f t="shared" si="236"/>
        <v>0</v>
      </c>
      <c r="J239" s="417"/>
      <c r="K239" s="72"/>
      <c r="L239" s="137">
        <f t="shared" si="237"/>
        <v>0</v>
      </c>
      <c r="M239" s="418"/>
      <c r="N239" s="72"/>
      <c r="O239" s="136">
        <f t="shared" si="238"/>
        <v>0</v>
      </c>
      <c r="P239" s="419"/>
      <c r="Q239" s="311"/>
    </row>
    <row r="240" spans="1:17" ht="24" hidden="1" x14ac:dyDescent="0.25">
      <c r="A240" s="43">
        <v>6254</v>
      </c>
      <c r="B240" s="69" t="s">
        <v>249</v>
      </c>
      <c r="C240" s="358">
        <f t="shared" si="166"/>
        <v>0</v>
      </c>
      <c r="D240" s="417"/>
      <c r="E240" s="136"/>
      <c r="F240" s="419">
        <f t="shared" si="235"/>
        <v>0</v>
      </c>
      <c r="G240" s="418"/>
      <c r="H240" s="72"/>
      <c r="I240" s="136">
        <f t="shared" si="236"/>
        <v>0</v>
      </c>
      <c r="J240" s="417"/>
      <c r="K240" s="72"/>
      <c r="L240" s="137">
        <f t="shared" si="237"/>
        <v>0</v>
      </c>
      <c r="M240" s="418"/>
      <c r="N240" s="72"/>
      <c r="O240" s="136">
        <f t="shared" si="238"/>
        <v>0</v>
      </c>
      <c r="P240" s="419"/>
      <c r="Q240" s="311"/>
    </row>
    <row r="241" spans="1:17" ht="24" hidden="1" x14ac:dyDescent="0.25">
      <c r="A241" s="43">
        <v>6255</v>
      </c>
      <c r="B241" s="69" t="s">
        <v>250</v>
      </c>
      <c r="C241" s="358">
        <f t="shared" ref="C241:C295" si="239">SUM(F241,I241,L241,O241)</f>
        <v>0</v>
      </c>
      <c r="D241" s="417"/>
      <c r="E241" s="136"/>
      <c r="F241" s="419">
        <f t="shared" si="235"/>
        <v>0</v>
      </c>
      <c r="G241" s="418"/>
      <c r="H241" s="72"/>
      <c r="I241" s="136">
        <f t="shared" si="236"/>
        <v>0</v>
      </c>
      <c r="J241" s="417"/>
      <c r="K241" s="72"/>
      <c r="L241" s="137">
        <f t="shared" si="237"/>
        <v>0</v>
      </c>
      <c r="M241" s="418"/>
      <c r="N241" s="72"/>
      <c r="O241" s="136">
        <f t="shared" si="238"/>
        <v>0</v>
      </c>
      <c r="P241" s="419"/>
      <c r="Q241" s="311"/>
    </row>
    <row r="242" spans="1:17" hidden="1" x14ac:dyDescent="0.25">
      <c r="A242" s="43">
        <v>6259</v>
      </c>
      <c r="B242" s="69" t="s">
        <v>251</v>
      </c>
      <c r="C242" s="358">
        <f t="shared" si="239"/>
        <v>0</v>
      </c>
      <c r="D242" s="417"/>
      <c r="E242" s="136"/>
      <c r="F242" s="419">
        <f t="shared" si="235"/>
        <v>0</v>
      </c>
      <c r="G242" s="418"/>
      <c r="H242" s="72"/>
      <c r="I242" s="136">
        <f t="shared" si="236"/>
        <v>0</v>
      </c>
      <c r="J242" s="417"/>
      <c r="K242" s="72"/>
      <c r="L242" s="137">
        <f t="shared" si="237"/>
        <v>0</v>
      </c>
      <c r="M242" s="418"/>
      <c r="N242" s="72"/>
      <c r="O242" s="136">
        <f t="shared" si="238"/>
        <v>0</v>
      </c>
      <c r="P242" s="419"/>
      <c r="Q242" s="311"/>
    </row>
    <row r="243" spans="1:17" ht="24" hidden="1" x14ac:dyDescent="0.25">
      <c r="A243" s="138">
        <v>6260</v>
      </c>
      <c r="B243" s="69" t="s">
        <v>252</v>
      </c>
      <c r="C243" s="358">
        <f t="shared" si="239"/>
        <v>0</v>
      </c>
      <c r="D243" s="417"/>
      <c r="E243" s="136"/>
      <c r="F243" s="419">
        <f t="shared" si="235"/>
        <v>0</v>
      </c>
      <c r="G243" s="418"/>
      <c r="H243" s="72"/>
      <c r="I243" s="136">
        <f t="shared" si="236"/>
        <v>0</v>
      </c>
      <c r="J243" s="417"/>
      <c r="K243" s="72"/>
      <c r="L243" s="137">
        <f t="shared" si="237"/>
        <v>0</v>
      </c>
      <c r="M243" s="418"/>
      <c r="N243" s="72"/>
      <c r="O243" s="136">
        <f t="shared" si="238"/>
        <v>0</v>
      </c>
      <c r="P243" s="419"/>
      <c r="Q243" s="311"/>
    </row>
    <row r="244" spans="1:17" hidden="1" x14ac:dyDescent="0.25">
      <c r="A244" s="138">
        <v>6270</v>
      </c>
      <c r="B244" s="69" t="s">
        <v>253</v>
      </c>
      <c r="C244" s="358">
        <f t="shared" si="239"/>
        <v>0</v>
      </c>
      <c r="D244" s="417"/>
      <c r="E244" s="136"/>
      <c r="F244" s="419">
        <f t="shared" si="235"/>
        <v>0</v>
      </c>
      <c r="G244" s="418"/>
      <c r="H244" s="72"/>
      <c r="I244" s="136">
        <f t="shared" si="236"/>
        <v>0</v>
      </c>
      <c r="J244" s="417"/>
      <c r="K244" s="72"/>
      <c r="L244" s="137">
        <f t="shared" si="237"/>
        <v>0</v>
      </c>
      <c r="M244" s="418"/>
      <c r="N244" s="72"/>
      <c r="O244" s="136">
        <f t="shared" si="238"/>
        <v>0</v>
      </c>
      <c r="P244" s="419"/>
      <c r="Q244" s="311"/>
    </row>
    <row r="245" spans="1:17" ht="24" hidden="1" x14ac:dyDescent="0.25">
      <c r="A245" s="309">
        <v>6290</v>
      </c>
      <c r="B245" s="63" t="s">
        <v>254</v>
      </c>
      <c r="C245" s="432">
        <f t="shared" si="239"/>
        <v>0</v>
      </c>
      <c r="D245" s="64">
        <f>SUM(D246:D249)</f>
        <v>0</v>
      </c>
      <c r="E245" s="150">
        <f t="shared" ref="E245" si="240">SUM(E246:E249)</f>
        <v>0</v>
      </c>
      <c r="F245" s="427">
        <f>SUM(F246:F249)</f>
        <v>0</v>
      </c>
      <c r="G245" s="426">
        <f t="shared" ref="G245:O245" si="241">SUM(G246:G249)</f>
        <v>0</v>
      </c>
      <c r="H245" s="132">
        <f t="shared" si="241"/>
        <v>0</v>
      </c>
      <c r="I245" s="150">
        <f t="shared" si="241"/>
        <v>0</v>
      </c>
      <c r="J245" s="64">
        <f t="shared" si="241"/>
        <v>0</v>
      </c>
      <c r="K245" s="132">
        <f t="shared" si="241"/>
        <v>0</v>
      </c>
      <c r="L245" s="146">
        <f t="shared" si="241"/>
        <v>0</v>
      </c>
      <c r="M245" s="426">
        <f t="shared" si="241"/>
        <v>0</v>
      </c>
      <c r="N245" s="132">
        <f t="shared" si="241"/>
        <v>0</v>
      </c>
      <c r="O245" s="150">
        <f t="shared" si="241"/>
        <v>0</v>
      </c>
      <c r="P245" s="433"/>
      <c r="Q245" s="311"/>
    </row>
    <row r="246" spans="1:17" hidden="1" x14ac:dyDescent="0.25">
      <c r="A246" s="43">
        <v>6291</v>
      </c>
      <c r="B246" s="69" t="s">
        <v>255</v>
      </c>
      <c r="C246" s="358">
        <f t="shared" si="239"/>
        <v>0</v>
      </c>
      <c r="D246" s="417"/>
      <c r="E246" s="136"/>
      <c r="F246" s="419">
        <f t="shared" ref="F246:F249" si="242">D246+E246</f>
        <v>0</v>
      </c>
      <c r="G246" s="418"/>
      <c r="H246" s="72"/>
      <c r="I246" s="136">
        <f t="shared" ref="I246:I249" si="243">G246+H246</f>
        <v>0</v>
      </c>
      <c r="J246" s="417"/>
      <c r="K246" s="72"/>
      <c r="L246" s="137">
        <f t="shared" ref="L246:L249" si="244">J246+K246</f>
        <v>0</v>
      </c>
      <c r="M246" s="418"/>
      <c r="N246" s="72"/>
      <c r="O246" s="136">
        <f t="shared" ref="O246:O249" si="245">M246+N246</f>
        <v>0</v>
      </c>
      <c r="P246" s="419"/>
      <c r="Q246" s="311"/>
    </row>
    <row r="247" spans="1:17" hidden="1" x14ac:dyDescent="0.25">
      <c r="A247" s="43">
        <v>6292</v>
      </c>
      <c r="B247" s="69" t="s">
        <v>256</v>
      </c>
      <c r="C247" s="358">
        <f t="shared" si="239"/>
        <v>0</v>
      </c>
      <c r="D247" s="417"/>
      <c r="E247" s="136"/>
      <c r="F247" s="419">
        <f t="shared" si="242"/>
        <v>0</v>
      </c>
      <c r="G247" s="418"/>
      <c r="H247" s="72"/>
      <c r="I247" s="136">
        <f t="shared" si="243"/>
        <v>0</v>
      </c>
      <c r="J247" s="417"/>
      <c r="K247" s="72"/>
      <c r="L247" s="137">
        <f t="shared" si="244"/>
        <v>0</v>
      </c>
      <c r="M247" s="418"/>
      <c r="N247" s="72"/>
      <c r="O247" s="136">
        <f t="shared" si="245"/>
        <v>0</v>
      </c>
      <c r="P247" s="419"/>
      <c r="Q247" s="311"/>
    </row>
    <row r="248" spans="1:17" ht="72" hidden="1" x14ac:dyDescent="0.25">
      <c r="A248" s="43">
        <v>6296</v>
      </c>
      <c r="B248" s="69" t="s">
        <v>257</v>
      </c>
      <c r="C248" s="358">
        <f t="shared" si="239"/>
        <v>0</v>
      </c>
      <c r="D248" s="417"/>
      <c r="E248" s="136"/>
      <c r="F248" s="419">
        <f t="shared" si="242"/>
        <v>0</v>
      </c>
      <c r="G248" s="418"/>
      <c r="H248" s="72"/>
      <c r="I248" s="136">
        <f t="shared" si="243"/>
        <v>0</v>
      </c>
      <c r="J248" s="417"/>
      <c r="K248" s="72"/>
      <c r="L248" s="137">
        <f t="shared" si="244"/>
        <v>0</v>
      </c>
      <c r="M248" s="418"/>
      <c r="N248" s="72"/>
      <c r="O248" s="136">
        <f t="shared" si="245"/>
        <v>0</v>
      </c>
      <c r="P248" s="419"/>
      <c r="Q248" s="311"/>
    </row>
    <row r="249" spans="1:17" ht="39.75" hidden="1" customHeight="1" x14ac:dyDescent="0.25">
      <c r="A249" s="43">
        <v>6299</v>
      </c>
      <c r="B249" s="69" t="s">
        <v>258</v>
      </c>
      <c r="C249" s="358">
        <f t="shared" si="239"/>
        <v>0</v>
      </c>
      <c r="D249" s="417"/>
      <c r="E249" s="136"/>
      <c r="F249" s="419">
        <f t="shared" si="242"/>
        <v>0</v>
      </c>
      <c r="G249" s="418"/>
      <c r="H249" s="72"/>
      <c r="I249" s="136">
        <f t="shared" si="243"/>
        <v>0</v>
      </c>
      <c r="J249" s="417"/>
      <c r="K249" s="72"/>
      <c r="L249" s="137">
        <f t="shared" si="244"/>
        <v>0</v>
      </c>
      <c r="M249" s="418"/>
      <c r="N249" s="72"/>
      <c r="O249" s="136">
        <f t="shared" si="245"/>
        <v>0</v>
      </c>
      <c r="P249" s="419"/>
      <c r="Q249" s="311"/>
    </row>
    <row r="250" spans="1:17" hidden="1" x14ac:dyDescent="0.25">
      <c r="A250" s="55">
        <v>6300</v>
      </c>
      <c r="B250" s="127" t="s">
        <v>259</v>
      </c>
      <c r="C250" s="347">
        <f t="shared" si="239"/>
        <v>0</v>
      </c>
      <c r="D250" s="56">
        <f>SUM(D251,D256,D257)</f>
        <v>0</v>
      </c>
      <c r="E250" s="144">
        <f t="shared" ref="E250" si="246">SUM(E251,E256,E257)</f>
        <v>0</v>
      </c>
      <c r="F250" s="424">
        <f>SUM(F251,F256,F257)</f>
        <v>0</v>
      </c>
      <c r="G250" s="412">
        <f t="shared" ref="G250:O250" si="247">SUM(G251,G256,G257)</f>
        <v>0</v>
      </c>
      <c r="H250" s="57">
        <f t="shared" si="247"/>
        <v>0</v>
      </c>
      <c r="I250" s="144">
        <f t="shared" si="247"/>
        <v>0</v>
      </c>
      <c r="J250" s="56">
        <f t="shared" si="247"/>
        <v>0</v>
      </c>
      <c r="K250" s="57">
        <f t="shared" si="247"/>
        <v>0</v>
      </c>
      <c r="L250" s="145">
        <f t="shared" si="247"/>
        <v>0</v>
      </c>
      <c r="M250" s="412">
        <f t="shared" si="247"/>
        <v>0</v>
      </c>
      <c r="N250" s="57">
        <f t="shared" si="247"/>
        <v>0</v>
      </c>
      <c r="O250" s="144">
        <f t="shared" si="247"/>
        <v>0</v>
      </c>
      <c r="P250" s="428"/>
      <c r="Q250" s="311"/>
    </row>
    <row r="251" spans="1:17" ht="24" hidden="1" x14ac:dyDescent="0.25">
      <c r="A251" s="309">
        <v>6320</v>
      </c>
      <c r="B251" s="63" t="s">
        <v>260</v>
      </c>
      <c r="C251" s="432">
        <f t="shared" si="239"/>
        <v>0</v>
      </c>
      <c r="D251" s="64">
        <f>SUM(D252:D255)</f>
        <v>0</v>
      </c>
      <c r="E251" s="150">
        <f t="shared" ref="E251" si="248">SUM(E252:E255)</f>
        <v>0</v>
      </c>
      <c r="F251" s="427">
        <f>SUM(F252:F255)</f>
        <v>0</v>
      </c>
      <c r="G251" s="426">
        <f t="shared" ref="G251:O251" si="249">SUM(G252:G255)</f>
        <v>0</v>
      </c>
      <c r="H251" s="132">
        <f t="shared" si="249"/>
        <v>0</v>
      </c>
      <c r="I251" s="150">
        <f t="shared" si="249"/>
        <v>0</v>
      </c>
      <c r="J251" s="64">
        <f t="shared" si="249"/>
        <v>0</v>
      </c>
      <c r="K251" s="132">
        <f t="shared" si="249"/>
        <v>0</v>
      </c>
      <c r="L251" s="146">
        <f t="shared" si="249"/>
        <v>0</v>
      </c>
      <c r="M251" s="426">
        <f t="shared" si="249"/>
        <v>0</v>
      </c>
      <c r="N251" s="132">
        <f t="shared" si="249"/>
        <v>0</v>
      </c>
      <c r="O251" s="150">
        <f t="shared" si="249"/>
        <v>0</v>
      </c>
      <c r="P251" s="427"/>
      <c r="Q251" s="311"/>
    </row>
    <row r="252" spans="1:17" hidden="1" x14ac:dyDescent="0.25">
      <c r="A252" s="43">
        <v>6322</v>
      </c>
      <c r="B252" s="69" t="s">
        <v>261</v>
      </c>
      <c r="C252" s="358">
        <f t="shared" si="239"/>
        <v>0</v>
      </c>
      <c r="D252" s="417"/>
      <c r="E252" s="136"/>
      <c r="F252" s="419">
        <f t="shared" ref="F252:F257" si="250">D252+E252</f>
        <v>0</v>
      </c>
      <c r="G252" s="418"/>
      <c r="H252" s="72"/>
      <c r="I252" s="136">
        <f t="shared" ref="I252:I257" si="251">G252+H252</f>
        <v>0</v>
      </c>
      <c r="J252" s="417"/>
      <c r="K252" s="72"/>
      <c r="L252" s="137">
        <f t="shared" ref="L252:L257" si="252">J252+K252</f>
        <v>0</v>
      </c>
      <c r="M252" s="418"/>
      <c r="N252" s="72"/>
      <c r="O252" s="136">
        <f t="shared" ref="O252:O257" si="253">M252+N252</f>
        <v>0</v>
      </c>
      <c r="P252" s="419"/>
      <c r="Q252" s="311"/>
    </row>
    <row r="253" spans="1:17" ht="24" hidden="1" x14ac:dyDescent="0.25">
      <c r="A253" s="43">
        <v>6323</v>
      </c>
      <c r="B253" s="69" t="s">
        <v>262</v>
      </c>
      <c r="C253" s="358">
        <f t="shared" si="239"/>
        <v>0</v>
      </c>
      <c r="D253" s="417"/>
      <c r="E253" s="136"/>
      <c r="F253" s="419">
        <f t="shared" si="250"/>
        <v>0</v>
      </c>
      <c r="G253" s="418"/>
      <c r="H253" s="72"/>
      <c r="I253" s="136">
        <f t="shared" si="251"/>
        <v>0</v>
      </c>
      <c r="J253" s="417"/>
      <c r="K253" s="72"/>
      <c r="L253" s="137">
        <f t="shared" si="252"/>
        <v>0</v>
      </c>
      <c r="M253" s="418"/>
      <c r="N253" s="72"/>
      <c r="O253" s="136">
        <f t="shared" si="253"/>
        <v>0</v>
      </c>
      <c r="P253" s="419"/>
      <c r="Q253" s="311"/>
    </row>
    <row r="254" spans="1:17" ht="24" hidden="1" x14ac:dyDescent="0.25">
      <c r="A254" s="43">
        <v>6324</v>
      </c>
      <c r="B254" s="69" t="s">
        <v>263</v>
      </c>
      <c r="C254" s="358">
        <f t="shared" si="239"/>
        <v>0</v>
      </c>
      <c r="D254" s="417"/>
      <c r="E254" s="136"/>
      <c r="F254" s="419">
        <f t="shared" si="250"/>
        <v>0</v>
      </c>
      <c r="G254" s="418"/>
      <c r="H254" s="72"/>
      <c r="I254" s="136">
        <f t="shared" si="251"/>
        <v>0</v>
      </c>
      <c r="J254" s="417"/>
      <c r="K254" s="72"/>
      <c r="L254" s="137">
        <f t="shared" si="252"/>
        <v>0</v>
      </c>
      <c r="M254" s="418"/>
      <c r="N254" s="72"/>
      <c r="O254" s="136">
        <f t="shared" si="253"/>
        <v>0</v>
      </c>
      <c r="P254" s="419"/>
      <c r="Q254" s="311"/>
    </row>
    <row r="255" spans="1:17" hidden="1" x14ac:dyDescent="0.25">
      <c r="A255" s="37">
        <v>6329</v>
      </c>
      <c r="B255" s="63" t="s">
        <v>264</v>
      </c>
      <c r="C255" s="353">
        <f t="shared" si="239"/>
        <v>0</v>
      </c>
      <c r="D255" s="377"/>
      <c r="E255" s="133"/>
      <c r="F255" s="416">
        <f t="shared" si="250"/>
        <v>0</v>
      </c>
      <c r="G255" s="376"/>
      <c r="H255" s="66"/>
      <c r="I255" s="133">
        <f t="shared" si="251"/>
        <v>0</v>
      </c>
      <c r="J255" s="377"/>
      <c r="K255" s="66"/>
      <c r="L255" s="134">
        <f t="shared" si="252"/>
        <v>0</v>
      </c>
      <c r="M255" s="376"/>
      <c r="N255" s="66"/>
      <c r="O255" s="133">
        <f t="shared" si="253"/>
        <v>0</v>
      </c>
      <c r="P255" s="416"/>
      <c r="Q255" s="311"/>
    </row>
    <row r="256" spans="1:17" ht="24" hidden="1" x14ac:dyDescent="0.25">
      <c r="A256" s="174">
        <v>6330</v>
      </c>
      <c r="B256" s="175" t="s">
        <v>265</v>
      </c>
      <c r="C256" s="432">
        <f t="shared" si="239"/>
        <v>0</v>
      </c>
      <c r="D256" s="434"/>
      <c r="E256" s="165"/>
      <c r="F256" s="436">
        <f t="shared" si="250"/>
        <v>0</v>
      </c>
      <c r="G256" s="435"/>
      <c r="H256" s="164"/>
      <c r="I256" s="165">
        <f t="shared" si="251"/>
        <v>0</v>
      </c>
      <c r="J256" s="434"/>
      <c r="K256" s="164"/>
      <c r="L256" s="166">
        <f t="shared" si="252"/>
        <v>0</v>
      </c>
      <c r="M256" s="435"/>
      <c r="N256" s="164"/>
      <c r="O256" s="165">
        <f t="shared" si="253"/>
        <v>0</v>
      </c>
      <c r="P256" s="436"/>
      <c r="Q256" s="311"/>
    </row>
    <row r="257" spans="1:17" hidden="1" x14ac:dyDescent="0.25">
      <c r="A257" s="138">
        <v>6360</v>
      </c>
      <c r="B257" s="69" t="s">
        <v>266</v>
      </c>
      <c r="C257" s="358">
        <f t="shared" si="239"/>
        <v>0</v>
      </c>
      <c r="D257" s="417"/>
      <c r="E257" s="136"/>
      <c r="F257" s="419">
        <f t="shared" si="250"/>
        <v>0</v>
      </c>
      <c r="G257" s="418"/>
      <c r="H257" s="72"/>
      <c r="I257" s="136">
        <f t="shared" si="251"/>
        <v>0</v>
      </c>
      <c r="J257" s="417"/>
      <c r="K257" s="72"/>
      <c r="L257" s="137">
        <f t="shared" si="252"/>
        <v>0</v>
      </c>
      <c r="M257" s="418"/>
      <c r="N257" s="72"/>
      <c r="O257" s="136">
        <f t="shared" si="253"/>
        <v>0</v>
      </c>
      <c r="P257" s="419"/>
      <c r="Q257" s="311"/>
    </row>
    <row r="258" spans="1:17" ht="36" hidden="1" x14ac:dyDescent="0.25">
      <c r="A258" s="55">
        <v>6400</v>
      </c>
      <c r="B258" s="127" t="s">
        <v>267</v>
      </c>
      <c r="C258" s="347">
        <f t="shared" si="239"/>
        <v>0</v>
      </c>
      <c r="D258" s="56">
        <f>SUM(D259,D263)</f>
        <v>0</v>
      </c>
      <c r="E258" s="144">
        <f t="shared" ref="E258" si="254">SUM(E259,E263)</f>
        <v>0</v>
      </c>
      <c r="F258" s="424">
        <f>SUM(F259,F263)</f>
        <v>0</v>
      </c>
      <c r="G258" s="412">
        <f t="shared" ref="G258:O258" si="255">SUM(G259,G263)</f>
        <v>0</v>
      </c>
      <c r="H258" s="57">
        <f t="shared" si="255"/>
        <v>0</v>
      </c>
      <c r="I258" s="144">
        <f t="shared" si="255"/>
        <v>0</v>
      </c>
      <c r="J258" s="56">
        <f t="shared" si="255"/>
        <v>0</v>
      </c>
      <c r="K258" s="57">
        <f t="shared" si="255"/>
        <v>0</v>
      </c>
      <c r="L258" s="145">
        <f t="shared" si="255"/>
        <v>0</v>
      </c>
      <c r="M258" s="412">
        <f t="shared" si="255"/>
        <v>0</v>
      </c>
      <c r="N258" s="57">
        <f t="shared" si="255"/>
        <v>0</v>
      </c>
      <c r="O258" s="144">
        <f t="shared" si="255"/>
        <v>0</v>
      </c>
      <c r="P258" s="428"/>
      <c r="Q258" s="311"/>
    </row>
    <row r="259" spans="1:17" ht="24" hidden="1" x14ac:dyDescent="0.25">
      <c r="A259" s="309">
        <v>6410</v>
      </c>
      <c r="B259" s="63" t="s">
        <v>268</v>
      </c>
      <c r="C259" s="353">
        <f t="shared" si="239"/>
        <v>0</v>
      </c>
      <c r="D259" s="64">
        <f>SUM(D260:D262)</f>
        <v>0</v>
      </c>
      <c r="E259" s="150">
        <f t="shared" ref="E259" si="256">SUM(E260:E262)</f>
        <v>0</v>
      </c>
      <c r="F259" s="427">
        <f>SUM(F260:F262)</f>
        <v>0</v>
      </c>
      <c r="G259" s="426">
        <f t="shared" ref="G259:O259" si="257">SUM(G260:G262)</f>
        <v>0</v>
      </c>
      <c r="H259" s="132">
        <f t="shared" si="257"/>
        <v>0</v>
      </c>
      <c r="I259" s="150">
        <f t="shared" si="257"/>
        <v>0</v>
      </c>
      <c r="J259" s="64">
        <f t="shared" si="257"/>
        <v>0</v>
      </c>
      <c r="K259" s="132">
        <f t="shared" si="257"/>
        <v>0</v>
      </c>
      <c r="L259" s="146">
        <f t="shared" si="257"/>
        <v>0</v>
      </c>
      <c r="M259" s="426">
        <f t="shared" si="257"/>
        <v>0</v>
      </c>
      <c r="N259" s="132">
        <f t="shared" si="257"/>
        <v>0</v>
      </c>
      <c r="O259" s="154">
        <f t="shared" si="257"/>
        <v>0</v>
      </c>
      <c r="P259" s="431"/>
      <c r="Q259" s="311"/>
    </row>
    <row r="260" spans="1:17" hidden="1" x14ac:dyDescent="0.25">
      <c r="A260" s="43">
        <v>6411</v>
      </c>
      <c r="B260" s="148" t="s">
        <v>269</v>
      </c>
      <c r="C260" s="358">
        <f t="shared" si="239"/>
        <v>0</v>
      </c>
      <c r="D260" s="417"/>
      <c r="E260" s="136"/>
      <c r="F260" s="419">
        <f t="shared" ref="F260:F262" si="258">D260+E260</f>
        <v>0</v>
      </c>
      <c r="G260" s="418"/>
      <c r="H260" s="72"/>
      <c r="I260" s="136">
        <f t="shared" ref="I260:I262" si="259">G260+H260</f>
        <v>0</v>
      </c>
      <c r="J260" s="417"/>
      <c r="K260" s="72"/>
      <c r="L260" s="137">
        <f t="shared" ref="L260:L262" si="260">J260+K260</f>
        <v>0</v>
      </c>
      <c r="M260" s="418"/>
      <c r="N260" s="72"/>
      <c r="O260" s="136">
        <f t="shared" ref="O260:O262" si="261">M260+N260</f>
        <v>0</v>
      </c>
      <c r="P260" s="419"/>
      <c r="Q260" s="311"/>
    </row>
    <row r="261" spans="1:17" ht="36" hidden="1" x14ac:dyDescent="0.25">
      <c r="A261" s="43">
        <v>6412</v>
      </c>
      <c r="B261" s="69" t="s">
        <v>270</v>
      </c>
      <c r="C261" s="358">
        <f t="shared" si="239"/>
        <v>0</v>
      </c>
      <c r="D261" s="417"/>
      <c r="E261" s="136"/>
      <c r="F261" s="419">
        <f t="shared" si="258"/>
        <v>0</v>
      </c>
      <c r="G261" s="418"/>
      <c r="H261" s="72"/>
      <c r="I261" s="136">
        <f t="shared" si="259"/>
        <v>0</v>
      </c>
      <c r="J261" s="417"/>
      <c r="K261" s="72"/>
      <c r="L261" s="137">
        <f t="shared" si="260"/>
        <v>0</v>
      </c>
      <c r="M261" s="418"/>
      <c r="N261" s="72"/>
      <c r="O261" s="136">
        <f t="shared" si="261"/>
        <v>0</v>
      </c>
      <c r="P261" s="419"/>
      <c r="Q261" s="311"/>
    </row>
    <row r="262" spans="1:17" ht="36" hidden="1" x14ac:dyDescent="0.25">
      <c r="A262" s="43">
        <v>6419</v>
      </c>
      <c r="B262" s="69" t="s">
        <v>271</v>
      </c>
      <c r="C262" s="358">
        <f t="shared" si="239"/>
        <v>0</v>
      </c>
      <c r="D262" s="417"/>
      <c r="E262" s="136"/>
      <c r="F262" s="419">
        <f t="shared" si="258"/>
        <v>0</v>
      </c>
      <c r="G262" s="418"/>
      <c r="H262" s="72"/>
      <c r="I262" s="136">
        <f t="shared" si="259"/>
        <v>0</v>
      </c>
      <c r="J262" s="417"/>
      <c r="K262" s="72"/>
      <c r="L262" s="137">
        <f t="shared" si="260"/>
        <v>0</v>
      </c>
      <c r="M262" s="418"/>
      <c r="N262" s="72"/>
      <c r="O262" s="136">
        <f t="shared" si="261"/>
        <v>0</v>
      </c>
      <c r="P262" s="419"/>
      <c r="Q262" s="311"/>
    </row>
    <row r="263" spans="1:17" ht="36" hidden="1" x14ac:dyDescent="0.25">
      <c r="A263" s="138">
        <v>6420</v>
      </c>
      <c r="B263" s="69" t="s">
        <v>272</v>
      </c>
      <c r="C263" s="358">
        <f t="shared" si="239"/>
        <v>0</v>
      </c>
      <c r="D263" s="70">
        <f>SUM(D264:D267)</f>
        <v>0</v>
      </c>
      <c r="E263" s="139">
        <f t="shared" ref="E263" si="262">SUM(E264:E267)</f>
        <v>0</v>
      </c>
      <c r="F263" s="421">
        <f>SUM(F264:F267)</f>
        <v>0</v>
      </c>
      <c r="G263" s="420">
        <f t="shared" ref="G263:N263" si="263">SUM(G264:G267)</f>
        <v>0</v>
      </c>
      <c r="H263" s="135">
        <f t="shared" si="263"/>
        <v>0</v>
      </c>
      <c r="I263" s="139">
        <f t="shared" si="263"/>
        <v>0</v>
      </c>
      <c r="J263" s="70">
        <f t="shared" si="263"/>
        <v>0</v>
      </c>
      <c r="K263" s="135">
        <f t="shared" si="263"/>
        <v>0</v>
      </c>
      <c r="L263" s="140">
        <f t="shared" si="263"/>
        <v>0</v>
      </c>
      <c r="M263" s="420">
        <f t="shared" si="263"/>
        <v>0</v>
      </c>
      <c r="N263" s="135">
        <f t="shared" si="263"/>
        <v>0</v>
      </c>
      <c r="O263" s="139">
        <f>SUM(O264:O267)</f>
        <v>0</v>
      </c>
      <c r="P263" s="421"/>
      <c r="Q263" s="311"/>
    </row>
    <row r="264" spans="1:17" hidden="1" x14ac:dyDescent="0.25">
      <c r="A264" s="43">
        <v>6421</v>
      </c>
      <c r="B264" s="69" t="s">
        <v>273</v>
      </c>
      <c r="C264" s="358">
        <f t="shared" si="239"/>
        <v>0</v>
      </c>
      <c r="D264" s="417"/>
      <c r="E264" s="136"/>
      <c r="F264" s="419">
        <f t="shared" ref="F264:F267" si="264">D264+E264</f>
        <v>0</v>
      </c>
      <c r="G264" s="418"/>
      <c r="H264" s="72"/>
      <c r="I264" s="136">
        <f t="shared" ref="I264:I267" si="265">G264+H264</f>
        <v>0</v>
      </c>
      <c r="J264" s="417"/>
      <c r="K264" s="72"/>
      <c r="L264" s="137">
        <f t="shared" ref="L264:L267" si="266">J264+K264</f>
        <v>0</v>
      </c>
      <c r="M264" s="418"/>
      <c r="N264" s="72"/>
      <c r="O264" s="136">
        <f t="shared" ref="O264:O267" si="267">M264+N264</f>
        <v>0</v>
      </c>
      <c r="P264" s="419"/>
      <c r="Q264" s="311"/>
    </row>
    <row r="265" spans="1:17" hidden="1" x14ac:dyDescent="0.25">
      <c r="A265" s="43">
        <v>6422</v>
      </c>
      <c r="B265" s="69" t="s">
        <v>274</v>
      </c>
      <c r="C265" s="358">
        <f t="shared" si="239"/>
        <v>0</v>
      </c>
      <c r="D265" s="417"/>
      <c r="E265" s="136"/>
      <c r="F265" s="419">
        <f t="shared" si="264"/>
        <v>0</v>
      </c>
      <c r="G265" s="418"/>
      <c r="H265" s="72"/>
      <c r="I265" s="136">
        <f t="shared" si="265"/>
        <v>0</v>
      </c>
      <c r="J265" s="417"/>
      <c r="K265" s="72"/>
      <c r="L265" s="137">
        <f t="shared" si="266"/>
        <v>0</v>
      </c>
      <c r="M265" s="418"/>
      <c r="N265" s="72"/>
      <c r="O265" s="136">
        <f t="shared" si="267"/>
        <v>0</v>
      </c>
      <c r="P265" s="419"/>
      <c r="Q265" s="311"/>
    </row>
    <row r="266" spans="1:17" ht="24" hidden="1" x14ac:dyDescent="0.25">
      <c r="A266" s="43">
        <v>6423</v>
      </c>
      <c r="B266" s="69" t="s">
        <v>275</v>
      </c>
      <c r="C266" s="358">
        <f t="shared" si="239"/>
        <v>0</v>
      </c>
      <c r="D266" s="417"/>
      <c r="E266" s="136"/>
      <c r="F266" s="419">
        <f t="shared" si="264"/>
        <v>0</v>
      </c>
      <c r="G266" s="418"/>
      <c r="H266" s="72"/>
      <c r="I266" s="136">
        <f t="shared" si="265"/>
        <v>0</v>
      </c>
      <c r="J266" s="417"/>
      <c r="K266" s="72"/>
      <c r="L266" s="137">
        <f t="shared" si="266"/>
        <v>0</v>
      </c>
      <c r="M266" s="418"/>
      <c r="N266" s="72"/>
      <c r="O266" s="136">
        <f t="shared" si="267"/>
        <v>0</v>
      </c>
      <c r="P266" s="419"/>
      <c r="Q266" s="311"/>
    </row>
    <row r="267" spans="1:17" ht="36" hidden="1" x14ac:dyDescent="0.25">
      <c r="A267" s="43">
        <v>6424</v>
      </c>
      <c r="B267" s="69" t="s">
        <v>276</v>
      </c>
      <c r="C267" s="358">
        <f t="shared" si="239"/>
        <v>0</v>
      </c>
      <c r="D267" s="417"/>
      <c r="E267" s="136"/>
      <c r="F267" s="419">
        <f t="shared" si="264"/>
        <v>0</v>
      </c>
      <c r="G267" s="418"/>
      <c r="H267" s="72"/>
      <c r="I267" s="136">
        <f t="shared" si="265"/>
        <v>0</v>
      </c>
      <c r="J267" s="417"/>
      <c r="K267" s="72"/>
      <c r="L267" s="137">
        <f t="shared" si="266"/>
        <v>0</v>
      </c>
      <c r="M267" s="418"/>
      <c r="N267" s="72"/>
      <c r="O267" s="136">
        <f t="shared" si="267"/>
        <v>0</v>
      </c>
      <c r="P267" s="419"/>
      <c r="Q267" s="311"/>
    </row>
    <row r="268" spans="1:17" ht="36" hidden="1" x14ac:dyDescent="0.25">
      <c r="A268" s="176">
        <v>7000</v>
      </c>
      <c r="B268" s="176" t="s">
        <v>277</v>
      </c>
      <c r="C268" s="441">
        <f>SUM(F268,I268,L268,O268)</f>
        <v>0</v>
      </c>
      <c r="D268" s="177">
        <f>SUM(D269,D279)</f>
        <v>0</v>
      </c>
      <c r="E268" s="444">
        <f t="shared" ref="E268" si="268">SUM(E269,E279)</f>
        <v>0</v>
      </c>
      <c r="F268" s="476">
        <f>SUM(F269,F279)</f>
        <v>0</v>
      </c>
      <c r="G268" s="443">
        <f t="shared" ref="G268:N268" si="269">SUM(G269,G279)</f>
        <v>0</v>
      </c>
      <c r="H268" s="178">
        <f t="shared" si="269"/>
        <v>0</v>
      </c>
      <c r="I268" s="444">
        <f t="shared" si="269"/>
        <v>0</v>
      </c>
      <c r="J268" s="177">
        <f t="shared" si="269"/>
        <v>0</v>
      </c>
      <c r="K268" s="178">
        <f t="shared" si="269"/>
        <v>0</v>
      </c>
      <c r="L268" s="442">
        <f t="shared" si="269"/>
        <v>0</v>
      </c>
      <c r="M268" s="443">
        <f t="shared" si="269"/>
        <v>0</v>
      </c>
      <c r="N268" s="178">
        <f t="shared" si="269"/>
        <v>0</v>
      </c>
      <c r="O268" s="179">
        <f>SUM(O269,O279)</f>
        <v>0</v>
      </c>
      <c r="P268" s="445"/>
      <c r="Q268" s="311"/>
    </row>
    <row r="269" spans="1:17" ht="24" hidden="1" x14ac:dyDescent="0.25">
      <c r="A269" s="55">
        <v>7200</v>
      </c>
      <c r="B269" s="127" t="s">
        <v>278</v>
      </c>
      <c r="C269" s="347">
        <f t="shared" si="239"/>
        <v>0</v>
      </c>
      <c r="D269" s="56">
        <f>SUM(D270,D271,D274,D275,D278)</f>
        <v>0</v>
      </c>
      <c r="E269" s="144">
        <f t="shared" ref="E269" si="270">SUM(E270,E271,E274,E275,E278)</f>
        <v>0</v>
      </c>
      <c r="F269" s="424">
        <f>SUM(F270,F271,F274,F275,F278)</f>
        <v>0</v>
      </c>
      <c r="G269" s="412"/>
      <c r="H269" s="57"/>
      <c r="I269" s="144">
        <f>SUM(I270,I271,I274,I275,I278)</f>
        <v>0</v>
      </c>
      <c r="J269" s="56"/>
      <c r="K269" s="57"/>
      <c r="L269" s="145">
        <f>SUM(L270,L271,L274,L275,L278)</f>
        <v>0</v>
      </c>
      <c r="M269" s="412"/>
      <c r="N269" s="57"/>
      <c r="O269" s="159">
        <f>SUM(O270,O271,O274,O275,O278)</f>
        <v>0</v>
      </c>
      <c r="P269" s="413"/>
      <c r="Q269" s="311"/>
    </row>
    <row r="270" spans="1:17" ht="24" hidden="1" x14ac:dyDescent="0.25">
      <c r="A270" s="309">
        <v>7210</v>
      </c>
      <c r="B270" s="63" t="s">
        <v>279</v>
      </c>
      <c r="C270" s="353">
        <f t="shared" si="239"/>
        <v>0</v>
      </c>
      <c r="D270" s="377"/>
      <c r="E270" s="133"/>
      <c r="F270" s="416">
        <f>D270+E270</f>
        <v>0</v>
      </c>
      <c r="G270" s="376"/>
      <c r="H270" s="66"/>
      <c r="I270" s="133">
        <f>G270+H270</f>
        <v>0</v>
      </c>
      <c r="J270" s="377"/>
      <c r="K270" s="66"/>
      <c r="L270" s="134">
        <f>J270+K270</f>
        <v>0</v>
      </c>
      <c r="M270" s="376"/>
      <c r="N270" s="66"/>
      <c r="O270" s="133">
        <f>M270+N270</f>
        <v>0</v>
      </c>
      <c r="P270" s="416"/>
      <c r="Q270" s="311"/>
    </row>
    <row r="271" spans="1:17" s="181" customFormat="1" ht="36" hidden="1" x14ac:dyDescent="0.25">
      <c r="A271" s="138">
        <v>7220</v>
      </c>
      <c r="B271" s="69" t="s">
        <v>280</v>
      </c>
      <c r="C271" s="358">
        <f t="shared" si="239"/>
        <v>0</v>
      </c>
      <c r="D271" s="70">
        <f>SUM(D272:D273)</f>
        <v>0</v>
      </c>
      <c r="E271" s="139">
        <f t="shared" ref="E271" si="271">SUM(E272:E273)</f>
        <v>0</v>
      </c>
      <c r="F271" s="421">
        <f>SUM(F272:F273)</f>
        <v>0</v>
      </c>
      <c r="G271" s="420">
        <f t="shared" ref="G271:O271" si="272">SUM(G272:G273)</f>
        <v>0</v>
      </c>
      <c r="H271" s="135">
        <f t="shared" si="272"/>
        <v>0</v>
      </c>
      <c r="I271" s="139">
        <f t="shared" si="272"/>
        <v>0</v>
      </c>
      <c r="J271" s="70">
        <f t="shared" si="272"/>
        <v>0</v>
      </c>
      <c r="K271" s="135">
        <f t="shared" si="272"/>
        <v>0</v>
      </c>
      <c r="L271" s="140">
        <f t="shared" si="272"/>
        <v>0</v>
      </c>
      <c r="M271" s="420">
        <f t="shared" si="272"/>
        <v>0</v>
      </c>
      <c r="N271" s="135">
        <f t="shared" si="272"/>
        <v>0</v>
      </c>
      <c r="O271" s="139">
        <f t="shared" si="272"/>
        <v>0</v>
      </c>
      <c r="P271" s="421"/>
      <c r="Q271" s="466"/>
    </row>
    <row r="272" spans="1:17" s="181" customFormat="1" ht="36" hidden="1" x14ac:dyDescent="0.25">
      <c r="A272" s="43">
        <v>7221</v>
      </c>
      <c r="B272" s="69" t="s">
        <v>281</v>
      </c>
      <c r="C272" s="358">
        <f t="shared" si="239"/>
        <v>0</v>
      </c>
      <c r="D272" s="417"/>
      <c r="E272" s="136"/>
      <c r="F272" s="419">
        <f t="shared" ref="F272:F274" si="273">D272+E272</f>
        <v>0</v>
      </c>
      <c r="G272" s="418"/>
      <c r="H272" s="72"/>
      <c r="I272" s="136">
        <f t="shared" ref="I272:I274" si="274">G272+H272</f>
        <v>0</v>
      </c>
      <c r="J272" s="417"/>
      <c r="K272" s="72"/>
      <c r="L272" s="137">
        <f t="shared" ref="L272:L274" si="275">J272+K272</f>
        <v>0</v>
      </c>
      <c r="M272" s="418"/>
      <c r="N272" s="72"/>
      <c r="O272" s="136">
        <f t="shared" ref="O272:O274" si="276">M272+N272</f>
        <v>0</v>
      </c>
      <c r="P272" s="419"/>
      <c r="Q272" s="466"/>
    </row>
    <row r="273" spans="1:17" s="181" customFormat="1" ht="36" hidden="1" x14ac:dyDescent="0.25">
      <c r="A273" s="43">
        <v>7222</v>
      </c>
      <c r="B273" s="69" t="s">
        <v>282</v>
      </c>
      <c r="C273" s="358">
        <f t="shared" si="239"/>
        <v>0</v>
      </c>
      <c r="D273" s="417"/>
      <c r="E273" s="136"/>
      <c r="F273" s="419">
        <f t="shared" si="273"/>
        <v>0</v>
      </c>
      <c r="G273" s="418"/>
      <c r="H273" s="72"/>
      <c r="I273" s="136">
        <f t="shared" si="274"/>
        <v>0</v>
      </c>
      <c r="J273" s="417"/>
      <c r="K273" s="72"/>
      <c r="L273" s="137">
        <f t="shared" si="275"/>
        <v>0</v>
      </c>
      <c r="M273" s="418"/>
      <c r="N273" s="72"/>
      <c r="O273" s="136">
        <f t="shared" si="276"/>
        <v>0</v>
      </c>
      <c r="P273" s="419"/>
      <c r="Q273" s="466"/>
    </row>
    <row r="274" spans="1:17" ht="24" hidden="1" x14ac:dyDescent="0.25">
      <c r="A274" s="138">
        <v>7230</v>
      </c>
      <c r="B274" s="69" t="s">
        <v>283</v>
      </c>
      <c r="C274" s="358">
        <f t="shared" si="239"/>
        <v>0</v>
      </c>
      <c r="D274" s="417"/>
      <c r="E274" s="136"/>
      <c r="F274" s="419">
        <f t="shared" si="273"/>
        <v>0</v>
      </c>
      <c r="G274" s="418"/>
      <c r="H274" s="72"/>
      <c r="I274" s="136">
        <f t="shared" si="274"/>
        <v>0</v>
      </c>
      <c r="J274" s="417"/>
      <c r="K274" s="72"/>
      <c r="L274" s="137">
        <f t="shared" si="275"/>
        <v>0</v>
      </c>
      <c r="M274" s="418"/>
      <c r="N274" s="72"/>
      <c r="O274" s="136">
        <f t="shared" si="276"/>
        <v>0</v>
      </c>
      <c r="P274" s="419"/>
      <c r="Q274" s="311"/>
    </row>
    <row r="275" spans="1:17" ht="24" hidden="1" x14ac:dyDescent="0.25">
      <c r="A275" s="138">
        <v>7240</v>
      </c>
      <c r="B275" s="69" t="s">
        <v>284</v>
      </c>
      <c r="C275" s="358">
        <f t="shared" si="239"/>
        <v>0</v>
      </c>
      <c r="D275" s="70">
        <f>SUM(D276:D277)</f>
        <v>0</v>
      </c>
      <c r="E275" s="139">
        <f t="shared" ref="E275" si="277">SUM(E276:E277)</f>
        <v>0</v>
      </c>
      <c r="F275" s="421">
        <f>SUM(F276:F277)</f>
        <v>0</v>
      </c>
      <c r="G275" s="420">
        <f t="shared" ref="G275:O275" si="278">SUM(G276:G277)</f>
        <v>0</v>
      </c>
      <c r="H275" s="135">
        <f t="shared" si="278"/>
        <v>0</v>
      </c>
      <c r="I275" s="139">
        <f t="shared" si="278"/>
        <v>0</v>
      </c>
      <c r="J275" s="70">
        <f t="shared" si="278"/>
        <v>0</v>
      </c>
      <c r="K275" s="135">
        <f t="shared" si="278"/>
        <v>0</v>
      </c>
      <c r="L275" s="140">
        <f t="shared" si="278"/>
        <v>0</v>
      </c>
      <c r="M275" s="420">
        <f t="shared" si="278"/>
        <v>0</v>
      </c>
      <c r="N275" s="135">
        <f t="shared" si="278"/>
        <v>0</v>
      </c>
      <c r="O275" s="139">
        <f t="shared" si="278"/>
        <v>0</v>
      </c>
      <c r="P275" s="421"/>
      <c r="Q275" s="311"/>
    </row>
    <row r="276" spans="1:17" ht="48" hidden="1" x14ac:dyDescent="0.25">
      <c r="A276" s="43">
        <v>7245</v>
      </c>
      <c r="B276" s="69" t="s">
        <v>285</v>
      </c>
      <c r="C276" s="358">
        <f t="shared" si="239"/>
        <v>0</v>
      </c>
      <c r="D276" s="417"/>
      <c r="E276" s="136"/>
      <c r="F276" s="419">
        <f t="shared" ref="F276:F278" si="279">D276+E276</f>
        <v>0</v>
      </c>
      <c r="G276" s="418"/>
      <c r="H276" s="72"/>
      <c r="I276" s="136">
        <f t="shared" ref="I276:I278" si="280">G276+H276</f>
        <v>0</v>
      </c>
      <c r="J276" s="417"/>
      <c r="K276" s="72"/>
      <c r="L276" s="137">
        <f t="shared" ref="L276:L278" si="281">J276+K276</f>
        <v>0</v>
      </c>
      <c r="M276" s="418"/>
      <c r="N276" s="72"/>
      <c r="O276" s="136">
        <f t="shared" ref="O276:O278" si="282">M276+N276</f>
        <v>0</v>
      </c>
      <c r="P276" s="419"/>
      <c r="Q276" s="311"/>
    </row>
    <row r="277" spans="1:17" ht="96" hidden="1" x14ac:dyDescent="0.25">
      <c r="A277" s="43">
        <v>7246</v>
      </c>
      <c r="B277" s="69" t="s">
        <v>286</v>
      </c>
      <c r="C277" s="358">
        <f t="shared" si="239"/>
        <v>0</v>
      </c>
      <c r="D277" s="417"/>
      <c r="E277" s="136"/>
      <c r="F277" s="419">
        <f t="shared" si="279"/>
        <v>0</v>
      </c>
      <c r="G277" s="418"/>
      <c r="H277" s="72"/>
      <c r="I277" s="136">
        <f t="shared" si="280"/>
        <v>0</v>
      </c>
      <c r="J277" s="417"/>
      <c r="K277" s="72"/>
      <c r="L277" s="137">
        <f t="shared" si="281"/>
        <v>0</v>
      </c>
      <c r="M277" s="418"/>
      <c r="N277" s="72"/>
      <c r="O277" s="136">
        <f t="shared" si="282"/>
        <v>0</v>
      </c>
      <c r="P277" s="419"/>
      <c r="Q277" s="311"/>
    </row>
    <row r="278" spans="1:17" ht="24" hidden="1" x14ac:dyDescent="0.25">
      <c r="A278" s="174">
        <v>7260</v>
      </c>
      <c r="B278" s="63" t="s">
        <v>287</v>
      </c>
      <c r="C278" s="353">
        <f t="shared" si="239"/>
        <v>0</v>
      </c>
      <c r="D278" s="377"/>
      <c r="E278" s="133"/>
      <c r="F278" s="416">
        <f t="shared" si="279"/>
        <v>0</v>
      </c>
      <c r="G278" s="376"/>
      <c r="H278" s="66"/>
      <c r="I278" s="133">
        <f t="shared" si="280"/>
        <v>0</v>
      </c>
      <c r="J278" s="377"/>
      <c r="K278" s="66"/>
      <c r="L278" s="134">
        <f t="shared" si="281"/>
        <v>0</v>
      </c>
      <c r="M278" s="376"/>
      <c r="N278" s="66"/>
      <c r="O278" s="133">
        <f t="shared" si="282"/>
        <v>0</v>
      </c>
      <c r="P278" s="416"/>
      <c r="Q278" s="311"/>
    </row>
    <row r="279" spans="1:17" hidden="1" x14ac:dyDescent="0.25">
      <c r="A279" s="88">
        <v>7700</v>
      </c>
      <c r="B279" s="182" t="s">
        <v>288</v>
      </c>
      <c r="C279" s="446">
        <f t="shared" si="239"/>
        <v>0</v>
      </c>
      <c r="D279" s="183">
        <f>D280</f>
        <v>0</v>
      </c>
      <c r="E279" s="448">
        <f t="shared" ref="E279:O279" si="283">E280</f>
        <v>0</v>
      </c>
      <c r="F279" s="428">
        <f t="shared" si="283"/>
        <v>0</v>
      </c>
      <c r="G279" s="447">
        <f t="shared" si="283"/>
        <v>0</v>
      </c>
      <c r="H279" s="184">
        <f t="shared" si="283"/>
        <v>0</v>
      </c>
      <c r="I279" s="448">
        <f t="shared" si="283"/>
        <v>0</v>
      </c>
      <c r="J279" s="183">
        <f t="shared" si="283"/>
        <v>0</v>
      </c>
      <c r="K279" s="184">
        <f t="shared" si="283"/>
        <v>0</v>
      </c>
      <c r="L279" s="147">
        <f t="shared" si="283"/>
        <v>0</v>
      </c>
      <c r="M279" s="447">
        <f t="shared" si="283"/>
        <v>0</v>
      </c>
      <c r="N279" s="184">
        <f t="shared" si="283"/>
        <v>0</v>
      </c>
      <c r="O279" s="448">
        <f t="shared" si="283"/>
        <v>0</v>
      </c>
      <c r="P279" s="428"/>
      <c r="Q279" s="311"/>
    </row>
    <row r="280" spans="1:17" hidden="1" x14ac:dyDescent="0.25">
      <c r="A280" s="129">
        <v>7720</v>
      </c>
      <c r="B280" s="63" t="s">
        <v>289</v>
      </c>
      <c r="C280" s="363">
        <f t="shared" si="239"/>
        <v>0</v>
      </c>
      <c r="D280" s="375"/>
      <c r="E280" s="185"/>
      <c r="F280" s="450">
        <f>D280+E280</f>
        <v>0</v>
      </c>
      <c r="G280" s="449"/>
      <c r="H280" s="79"/>
      <c r="I280" s="185">
        <f>G280+H280</f>
        <v>0</v>
      </c>
      <c r="J280" s="375"/>
      <c r="K280" s="79"/>
      <c r="L280" s="186">
        <f>J280+K280</f>
        <v>0</v>
      </c>
      <c r="M280" s="449"/>
      <c r="N280" s="79"/>
      <c r="O280" s="185">
        <f>M280+N280</f>
        <v>0</v>
      </c>
      <c r="P280" s="450"/>
      <c r="Q280" s="311"/>
    </row>
    <row r="281" spans="1:17" hidden="1" x14ac:dyDescent="0.25">
      <c r="A281" s="148"/>
      <c r="B281" s="69" t="s">
        <v>290</v>
      </c>
      <c r="C281" s="358">
        <f t="shared" si="239"/>
        <v>0</v>
      </c>
      <c r="D281" s="70">
        <f>SUM(D282:D283)</f>
        <v>0</v>
      </c>
      <c r="E281" s="139">
        <f t="shared" ref="E281" si="284">SUM(E282:E283)</f>
        <v>0</v>
      </c>
      <c r="F281" s="421">
        <f>SUM(F282:F283)</f>
        <v>0</v>
      </c>
      <c r="G281" s="420">
        <f t="shared" ref="G281:O281" si="285">SUM(G282:G283)</f>
        <v>0</v>
      </c>
      <c r="H281" s="135">
        <f t="shared" si="285"/>
        <v>0</v>
      </c>
      <c r="I281" s="139">
        <f t="shared" si="285"/>
        <v>0</v>
      </c>
      <c r="J281" s="70">
        <f t="shared" si="285"/>
        <v>0</v>
      </c>
      <c r="K281" s="135">
        <f t="shared" si="285"/>
        <v>0</v>
      </c>
      <c r="L281" s="140">
        <f t="shared" si="285"/>
        <v>0</v>
      </c>
      <c r="M281" s="420">
        <f t="shared" si="285"/>
        <v>0</v>
      </c>
      <c r="N281" s="135">
        <f t="shared" si="285"/>
        <v>0</v>
      </c>
      <c r="O281" s="139">
        <f t="shared" si="285"/>
        <v>0</v>
      </c>
      <c r="P281" s="421"/>
      <c r="Q281" s="311"/>
    </row>
    <row r="282" spans="1:17" hidden="1" x14ac:dyDescent="0.25">
      <c r="A282" s="148" t="s">
        <v>291</v>
      </c>
      <c r="B282" s="43" t="s">
        <v>292</v>
      </c>
      <c r="C282" s="358">
        <f t="shared" si="239"/>
        <v>0</v>
      </c>
      <c r="D282" s="417"/>
      <c r="E282" s="136"/>
      <c r="F282" s="419">
        <f>E282+D282</f>
        <v>0</v>
      </c>
      <c r="G282" s="418"/>
      <c r="H282" s="72"/>
      <c r="I282" s="136">
        <f>H282+G282</f>
        <v>0</v>
      </c>
      <c r="J282" s="417"/>
      <c r="K282" s="72"/>
      <c r="L282" s="137">
        <f>K282+J282</f>
        <v>0</v>
      </c>
      <c r="M282" s="418"/>
      <c r="N282" s="72"/>
      <c r="O282" s="136">
        <f>N282+M282</f>
        <v>0</v>
      </c>
      <c r="P282" s="419"/>
      <c r="Q282" s="311"/>
    </row>
    <row r="283" spans="1:17" ht="24" hidden="1" x14ac:dyDescent="0.25">
      <c r="A283" s="148" t="s">
        <v>293</v>
      </c>
      <c r="B283" s="187" t="s">
        <v>294</v>
      </c>
      <c r="C283" s="353">
        <f t="shared" si="239"/>
        <v>0</v>
      </c>
      <c r="D283" s="377"/>
      <c r="E283" s="133"/>
      <c r="F283" s="416">
        <f>E283+D283</f>
        <v>0</v>
      </c>
      <c r="G283" s="376"/>
      <c r="H283" s="66"/>
      <c r="I283" s="133">
        <f>H283+G283</f>
        <v>0</v>
      </c>
      <c r="J283" s="377"/>
      <c r="K283" s="66"/>
      <c r="L283" s="134">
        <f>K283+J283</f>
        <v>0</v>
      </c>
      <c r="M283" s="376"/>
      <c r="N283" s="66"/>
      <c r="O283" s="133">
        <f>N283+M283</f>
        <v>0</v>
      </c>
      <c r="P283" s="416"/>
      <c r="Q283" s="311"/>
    </row>
    <row r="284" spans="1:17" ht="12.75" thickBot="1" x14ac:dyDescent="0.3">
      <c r="A284" s="188"/>
      <c r="B284" s="188" t="s">
        <v>295</v>
      </c>
      <c r="C284" s="451">
        <f t="shared" si="239"/>
        <v>244324</v>
      </c>
      <c r="D284" s="189">
        <f>SUM(D281,D268,D229,D194,D186,D172,D74,D52)</f>
        <v>244375</v>
      </c>
      <c r="E284" s="453">
        <f t="shared" ref="E284:O284" si="286">SUM(E281,E268,E229,E194,E186,E172,E74,E52)</f>
        <v>-51</v>
      </c>
      <c r="F284" s="454">
        <f t="shared" si="286"/>
        <v>244324</v>
      </c>
      <c r="G284" s="452">
        <f t="shared" si="286"/>
        <v>0</v>
      </c>
      <c r="H284" s="190">
        <f t="shared" si="286"/>
        <v>0</v>
      </c>
      <c r="I284" s="453">
        <f t="shared" si="286"/>
        <v>0</v>
      </c>
      <c r="J284" s="189">
        <f t="shared" si="286"/>
        <v>0</v>
      </c>
      <c r="K284" s="190">
        <f t="shared" si="286"/>
        <v>0</v>
      </c>
      <c r="L284" s="191">
        <f t="shared" si="286"/>
        <v>0</v>
      </c>
      <c r="M284" s="452">
        <f t="shared" si="286"/>
        <v>0</v>
      </c>
      <c r="N284" s="190">
        <f t="shared" si="286"/>
        <v>0</v>
      </c>
      <c r="O284" s="453">
        <f t="shared" si="286"/>
        <v>0</v>
      </c>
      <c r="P284" s="454"/>
      <c r="Q284" s="311"/>
    </row>
    <row r="285" spans="1:17" s="25" customFormat="1" ht="13.5" hidden="1" thickTop="1" thickBot="1" x14ac:dyDescent="0.3">
      <c r="A285" s="578" t="s">
        <v>296</v>
      </c>
      <c r="B285" s="579"/>
      <c r="C285" s="455">
        <f t="shared" si="239"/>
        <v>0</v>
      </c>
      <c r="D285" s="192">
        <f>SUM(D24,D25,D41)-D50</f>
        <v>0</v>
      </c>
      <c r="E285" s="194">
        <f t="shared" ref="E285:N285" si="287">SUM(E24,E25,E41)-E50</f>
        <v>0</v>
      </c>
      <c r="F285" s="457">
        <f>SUM(F24,F25,F41)-F50</f>
        <v>0</v>
      </c>
      <c r="G285" s="456">
        <f t="shared" si="287"/>
        <v>0</v>
      </c>
      <c r="H285" s="193">
        <f t="shared" si="287"/>
        <v>0</v>
      </c>
      <c r="I285" s="194">
        <f t="shared" si="287"/>
        <v>0</v>
      </c>
      <c r="J285" s="192">
        <f t="shared" si="287"/>
        <v>0</v>
      </c>
      <c r="K285" s="193">
        <f t="shared" si="287"/>
        <v>0</v>
      </c>
      <c r="L285" s="195">
        <f t="shared" si="287"/>
        <v>0</v>
      </c>
      <c r="M285" s="456">
        <f t="shared" si="287"/>
        <v>0</v>
      </c>
      <c r="N285" s="193">
        <f t="shared" si="287"/>
        <v>0</v>
      </c>
      <c r="O285" s="194">
        <f>O44-O50</f>
        <v>0</v>
      </c>
      <c r="P285" s="457"/>
      <c r="Q285" s="314"/>
    </row>
    <row r="286" spans="1:17" s="25" customFormat="1" ht="12.75" hidden="1" thickTop="1" x14ac:dyDescent="0.25">
      <c r="A286" s="580" t="s">
        <v>297</v>
      </c>
      <c r="B286" s="581"/>
      <c r="C286" s="458">
        <f t="shared" si="239"/>
        <v>0</v>
      </c>
      <c r="D286" s="196">
        <f>SUM(D287,D288)-D295+D296</f>
        <v>0</v>
      </c>
      <c r="E286" s="198">
        <f t="shared" ref="E286:O286" si="288">SUM(E287,E288)-E295+E296</f>
        <v>0</v>
      </c>
      <c r="F286" s="460">
        <f t="shared" si="288"/>
        <v>0</v>
      </c>
      <c r="G286" s="459">
        <f t="shared" si="288"/>
        <v>0</v>
      </c>
      <c r="H286" s="197">
        <f t="shared" si="288"/>
        <v>0</v>
      </c>
      <c r="I286" s="198">
        <f t="shared" si="288"/>
        <v>0</v>
      </c>
      <c r="J286" s="196">
        <f t="shared" si="288"/>
        <v>0</v>
      </c>
      <c r="K286" s="197">
        <f t="shared" si="288"/>
        <v>0</v>
      </c>
      <c r="L286" s="199">
        <f t="shared" si="288"/>
        <v>0</v>
      </c>
      <c r="M286" s="459">
        <f t="shared" si="288"/>
        <v>0</v>
      </c>
      <c r="N286" s="197">
        <f t="shared" si="288"/>
        <v>0</v>
      </c>
      <c r="O286" s="198">
        <f t="shared" si="288"/>
        <v>0</v>
      </c>
      <c r="P286" s="460"/>
      <c r="Q286" s="314"/>
    </row>
    <row r="287" spans="1:17" s="25" customFormat="1" ht="13.5" hidden="1" thickTop="1" thickBot="1" x14ac:dyDescent="0.3">
      <c r="A287" s="110" t="s">
        <v>298</v>
      </c>
      <c r="B287" s="110" t="s">
        <v>299</v>
      </c>
      <c r="C287" s="398">
        <f t="shared" si="239"/>
        <v>0</v>
      </c>
      <c r="D287" s="111">
        <f>D21-D281</f>
        <v>0</v>
      </c>
      <c r="E287" s="200">
        <f t="shared" ref="E287:O287" si="289">E21-E281</f>
        <v>0</v>
      </c>
      <c r="F287" s="400">
        <f t="shared" si="289"/>
        <v>0</v>
      </c>
      <c r="G287" s="399">
        <f t="shared" si="289"/>
        <v>0</v>
      </c>
      <c r="H287" s="112">
        <f t="shared" si="289"/>
        <v>0</v>
      </c>
      <c r="I287" s="200">
        <f t="shared" si="289"/>
        <v>0</v>
      </c>
      <c r="J287" s="111">
        <f t="shared" si="289"/>
        <v>0</v>
      </c>
      <c r="K287" s="112">
        <f t="shared" si="289"/>
        <v>0</v>
      </c>
      <c r="L287" s="113">
        <f t="shared" si="289"/>
        <v>0</v>
      </c>
      <c r="M287" s="399">
        <f t="shared" si="289"/>
        <v>0</v>
      </c>
      <c r="N287" s="112">
        <f t="shared" si="289"/>
        <v>0</v>
      </c>
      <c r="O287" s="200">
        <f t="shared" si="289"/>
        <v>0</v>
      </c>
      <c r="P287" s="400"/>
      <c r="Q287" s="314"/>
    </row>
    <row r="288" spans="1:17" s="25" customFormat="1" ht="12.75" hidden="1" thickTop="1" x14ac:dyDescent="0.25">
      <c r="A288" s="201" t="s">
        <v>300</v>
      </c>
      <c r="B288" s="201" t="s">
        <v>301</v>
      </c>
      <c r="C288" s="458">
        <f t="shared" si="239"/>
        <v>0</v>
      </c>
      <c r="D288" s="196">
        <f>SUM(D289,D291,D293)-SUM(D290,D292,D294)</f>
        <v>0</v>
      </c>
      <c r="E288" s="198">
        <f t="shared" ref="E288:O288" si="290">SUM(E289,E291,E293)-SUM(E290,E292,E294)</f>
        <v>0</v>
      </c>
      <c r="F288" s="460">
        <f t="shared" si="290"/>
        <v>0</v>
      </c>
      <c r="G288" s="459">
        <f t="shared" si="290"/>
        <v>0</v>
      </c>
      <c r="H288" s="197">
        <f t="shared" si="290"/>
        <v>0</v>
      </c>
      <c r="I288" s="198">
        <f t="shared" si="290"/>
        <v>0</v>
      </c>
      <c r="J288" s="196">
        <f t="shared" si="290"/>
        <v>0</v>
      </c>
      <c r="K288" s="197">
        <f t="shared" si="290"/>
        <v>0</v>
      </c>
      <c r="L288" s="199">
        <f t="shared" si="290"/>
        <v>0</v>
      </c>
      <c r="M288" s="459">
        <f t="shared" si="290"/>
        <v>0</v>
      </c>
      <c r="N288" s="197">
        <f t="shared" si="290"/>
        <v>0</v>
      </c>
      <c r="O288" s="198">
        <f t="shared" si="290"/>
        <v>0</v>
      </c>
      <c r="P288" s="460"/>
      <c r="Q288" s="314"/>
    </row>
    <row r="289" spans="1:17" ht="12.75" hidden="1" thickTop="1" x14ac:dyDescent="0.25">
      <c r="A289" s="202" t="s">
        <v>302</v>
      </c>
      <c r="B289" s="98" t="s">
        <v>303</v>
      </c>
      <c r="C289" s="363">
        <f t="shared" si="239"/>
        <v>0</v>
      </c>
      <c r="D289" s="375"/>
      <c r="E289" s="185"/>
      <c r="F289" s="450">
        <f t="shared" ref="F289:F296" si="291">E289+D289</f>
        <v>0</v>
      </c>
      <c r="G289" s="449"/>
      <c r="H289" s="79"/>
      <c r="I289" s="185">
        <f t="shared" ref="I289:I296" si="292">H289+G289</f>
        <v>0</v>
      </c>
      <c r="J289" s="375"/>
      <c r="K289" s="79"/>
      <c r="L289" s="186">
        <f t="shared" ref="L289:L296" si="293">K289+J289</f>
        <v>0</v>
      </c>
      <c r="M289" s="449"/>
      <c r="N289" s="79"/>
      <c r="O289" s="185">
        <f t="shared" ref="O289:O296" si="294">N289+M289</f>
        <v>0</v>
      </c>
      <c r="P289" s="450"/>
      <c r="Q289" s="311"/>
    </row>
    <row r="290" spans="1:17" ht="24.75" hidden="1" thickTop="1" x14ac:dyDescent="0.25">
      <c r="A290" s="148" t="s">
        <v>304</v>
      </c>
      <c r="B290" s="42" t="s">
        <v>305</v>
      </c>
      <c r="C290" s="358">
        <f t="shared" si="239"/>
        <v>0</v>
      </c>
      <c r="D290" s="417"/>
      <c r="E290" s="136"/>
      <c r="F290" s="419">
        <f t="shared" si="291"/>
        <v>0</v>
      </c>
      <c r="G290" s="418"/>
      <c r="H290" s="72"/>
      <c r="I290" s="136">
        <f t="shared" si="292"/>
        <v>0</v>
      </c>
      <c r="J290" s="417"/>
      <c r="K290" s="72"/>
      <c r="L290" s="137">
        <f t="shared" si="293"/>
        <v>0</v>
      </c>
      <c r="M290" s="418"/>
      <c r="N290" s="72"/>
      <c r="O290" s="136">
        <f t="shared" si="294"/>
        <v>0</v>
      </c>
      <c r="P290" s="419"/>
      <c r="Q290" s="311"/>
    </row>
    <row r="291" spans="1:17" ht="12.75" hidden="1" thickTop="1" x14ac:dyDescent="0.25">
      <c r="A291" s="148" t="s">
        <v>306</v>
      </c>
      <c r="B291" s="42" t="s">
        <v>307</v>
      </c>
      <c r="C291" s="358">
        <f t="shared" si="239"/>
        <v>0</v>
      </c>
      <c r="D291" s="417"/>
      <c r="E291" s="136"/>
      <c r="F291" s="419">
        <f t="shared" si="291"/>
        <v>0</v>
      </c>
      <c r="G291" s="418"/>
      <c r="H291" s="72"/>
      <c r="I291" s="136">
        <f t="shared" si="292"/>
        <v>0</v>
      </c>
      <c r="J291" s="417"/>
      <c r="K291" s="72"/>
      <c r="L291" s="137">
        <f t="shared" si="293"/>
        <v>0</v>
      </c>
      <c r="M291" s="418"/>
      <c r="N291" s="72"/>
      <c r="O291" s="136">
        <f t="shared" si="294"/>
        <v>0</v>
      </c>
      <c r="P291" s="419"/>
      <c r="Q291" s="311"/>
    </row>
    <row r="292" spans="1:17" ht="24.75" hidden="1" thickTop="1" x14ac:dyDescent="0.25">
      <c r="A292" s="148" t="s">
        <v>308</v>
      </c>
      <c r="B292" s="42" t="s">
        <v>309</v>
      </c>
      <c r="C292" s="358">
        <f>SUM(F292,I292,L292,O292)</f>
        <v>0</v>
      </c>
      <c r="D292" s="417"/>
      <c r="E292" s="136"/>
      <c r="F292" s="419">
        <f t="shared" si="291"/>
        <v>0</v>
      </c>
      <c r="G292" s="418"/>
      <c r="H292" s="72"/>
      <c r="I292" s="136">
        <f t="shared" si="292"/>
        <v>0</v>
      </c>
      <c r="J292" s="417"/>
      <c r="K292" s="72"/>
      <c r="L292" s="137">
        <f t="shared" si="293"/>
        <v>0</v>
      </c>
      <c r="M292" s="418"/>
      <c r="N292" s="72"/>
      <c r="O292" s="136">
        <f t="shared" si="294"/>
        <v>0</v>
      </c>
      <c r="P292" s="419"/>
      <c r="Q292" s="311"/>
    </row>
    <row r="293" spans="1:17" ht="12.75" hidden="1" thickTop="1" x14ac:dyDescent="0.25">
      <c r="A293" s="148" t="s">
        <v>310</v>
      </c>
      <c r="B293" s="42" t="s">
        <v>311</v>
      </c>
      <c r="C293" s="358">
        <f t="shared" si="239"/>
        <v>0</v>
      </c>
      <c r="D293" s="417"/>
      <c r="E293" s="136"/>
      <c r="F293" s="419">
        <f t="shared" si="291"/>
        <v>0</v>
      </c>
      <c r="G293" s="418"/>
      <c r="H293" s="72"/>
      <c r="I293" s="136">
        <f t="shared" si="292"/>
        <v>0</v>
      </c>
      <c r="J293" s="417"/>
      <c r="K293" s="72"/>
      <c r="L293" s="137">
        <f t="shared" si="293"/>
        <v>0</v>
      </c>
      <c r="M293" s="418"/>
      <c r="N293" s="72"/>
      <c r="O293" s="136">
        <f t="shared" si="294"/>
        <v>0</v>
      </c>
      <c r="P293" s="419"/>
      <c r="Q293" s="311"/>
    </row>
    <row r="294" spans="1:17" ht="24.75" hidden="1" thickTop="1" x14ac:dyDescent="0.25">
      <c r="A294" s="203" t="s">
        <v>312</v>
      </c>
      <c r="B294" s="204" t="s">
        <v>313</v>
      </c>
      <c r="C294" s="432">
        <f t="shared" si="239"/>
        <v>0</v>
      </c>
      <c r="D294" s="434"/>
      <c r="E294" s="165"/>
      <c r="F294" s="436">
        <f t="shared" si="291"/>
        <v>0</v>
      </c>
      <c r="G294" s="435"/>
      <c r="H294" s="164"/>
      <c r="I294" s="165">
        <f t="shared" si="292"/>
        <v>0</v>
      </c>
      <c r="J294" s="434"/>
      <c r="K294" s="164"/>
      <c r="L294" s="166">
        <f t="shared" si="293"/>
        <v>0</v>
      </c>
      <c r="M294" s="435"/>
      <c r="N294" s="164"/>
      <c r="O294" s="165">
        <f t="shared" si="294"/>
        <v>0</v>
      </c>
      <c r="P294" s="436"/>
      <c r="Q294" s="311"/>
    </row>
    <row r="295" spans="1:17" s="25" customFormat="1" ht="13.5" hidden="1" thickTop="1" thickBot="1" x14ac:dyDescent="0.3">
      <c r="A295" s="205" t="s">
        <v>314</v>
      </c>
      <c r="B295" s="205" t="s">
        <v>315</v>
      </c>
      <c r="C295" s="455">
        <f t="shared" si="239"/>
        <v>0</v>
      </c>
      <c r="D295" s="461"/>
      <c r="E295" s="207"/>
      <c r="F295" s="463">
        <f t="shared" si="291"/>
        <v>0</v>
      </c>
      <c r="G295" s="462"/>
      <c r="H295" s="206"/>
      <c r="I295" s="207">
        <f t="shared" si="292"/>
        <v>0</v>
      </c>
      <c r="J295" s="461"/>
      <c r="K295" s="206"/>
      <c r="L295" s="208">
        <f t="shared" si="293"/>
        <v>0</v>
      </c>
      <c r="M295" s="462"/>
      <c r="N295" s="206"/>
      <c r="O295" s="207">
        <f t="shared" si="294"/>
        <v>0</v>
      </c>
      <c r="P295" s="463"/>
      <c r="Q295" s="314"/>
    </row>
    <row r="296" spans="1:17" s="25" customFormat="1" ht="48.75" hidden="1" thickTop="1" x14ac:dyDescent="0.25">
      <c r="A296" s="201" t="s">
        <v>316</v>
      </c>
      <c r="B296" s="209" t="s">
        <v>317</v>
      </c>
      <c r="C296" s="458">
        <f>SUM(F296,I296,L296,O296)</f>
        <v>0</v>
      </c>
      <c r="D296" s="464"/>
      <c r="E296" s="469"/>
      <c r="F296" s="430">
        <f t="shared" si="291"/>
        <v>0</v>
      </c>
      <c r="G296" s="429"/>
      <c r="H296" s="151"/>
      <c r="I296" s="152">
        <f t="shared" si="292"/>
        <v>0</v>
      </c>
      <c r="J296" s="348"/>
      <c r="K296" s="151"/>
      <c r="L296" s="153">
        <f t="shared" si="293"/>
        <v>0</v>
      </c>
      <c r="M296" s="429"/>
      <c r="N296" s="151"/>
      <c r="O296" s="152">
        <f t="shared" si="294"/>
        <v>0</v>
      </c>
      <c r="P296" s="430"/>
      <c r="Q296" s="314"/>
    </row>
    <row r="297" spans="1:17" ht="12.75" thickTop="1" x14ac:dyDescent="0.25">
      <c r="A297" s="1"/>
      <c r="B297" s="1"/>
      <c r="C297" s="1"/>
      <c r="D297" s="1"/>
      <c r="E297" s="1"/>
      <c r="F297" s="1"/>
      <c r="G297" s="1"/>
      <c r="H297" s="1"/>
      <c r="I297" s="1"/>
      <c r="J297" s="1"/>
      <c r="K297" s="1"/>
      <c r="L297" s="1"/>
      <c r="M297" s="1"/>
      <c r="N297" s="1"/>
      <c r="O297" s="1"/>
    </row>
    <row r="298" spans="1:17" x14ac:dyDescent="0.25">
      <c r="A298" s="1"/>
      <c r="B298" s="1"/>
      <c r="C298" s="1"/>
      <c r="D298" s="1"/>
      <c r="E298" s="1"/>
      <c r="F298" s="1"/>
      <c r="G298" s="1"/>
      <c r="H298" s="1"/>
      <c r="I298" s="1"/>
      <c r="J298" s="1"/>
      <c r="K298" s="1"/>
      <c r="L298" s="1"/>
      <c r="M298" s="1"/>
      <c r="N298" s="1"/>
      <c r="O298" s="1"/>
    </row>
    <row r="299" spans="1:17" x14ac:dyDescent="0.25">
      <c r="A299" s="1"/>
      <c r="B299" s="1"/>
      <c r="C299" s="1"/>
      <c r="D299" s="1"/>
      <c r="E299" s="1"/>
      <c r="F299" s="1"/>
      <c r="G299" s="1"/>
      <c r="H299" s="1"/>
      <c r="I299" s="1"/>
      <c r="J299" s="1"/>
      <c r="K299" s="1"/>
      <c r="L299" s="1"/>
      <c r="M299" s="1"/>
      <c r="N299" s="1"/>
      <c r="O299" s="1"/>
    </row>
    <row r="300" spans="1:17" x14ac:dyDescent="0.25">
      <c r="A300" s="1"/>
      <c r="B300" s="1"/>
      <c r="C300" s="1"/>
      <c r="D300" s="1"/>
      <c r="E300" s="1"/>
      <c r="F300" s="1"/>
      <c r="G300" s="1"/>
      <c r="H300" s="1"/>
      <c r="I300" s="1"/>
      <c r="J300" s="1"/>
      <c r="K300" s="1"/>
      <c r="L300" s="1"/>
      <c r="M300" s="1"/>
      <c r="N300" s="1"/>
      <c r="O300" s="1"/>
    </row>
    <row r="301" spans="1:17" x14ac:dyDescent="0.25">
      <c r="A301" s="1"/>
      <c r="B301" s="1"/>
      <c r="C301" s="1"/>
      <c r="D301" s="1"/>
      <c r="E301" s="1"/>
      <c r="F301" s="1"/>
      <c r="G301" s="1"/>
      <c r="H301" s="1"/>
      <c r="I301" s="1"/>
      <c r="J301" s="1"/>
      <c r="K301" s="1"/>
      <c r="L301" s="1"/>
      <c r="M301" s="1"/>
      <c r="N301" s="1"/>
      <c r="O301" s="1"/>
    </row>
    <row r="302" spans="1:17"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sheetData>
  <sheetProtection algorithmName="SHA-512" hashValue="MQH4atXD3WPgavwj8SVmnZfHjCEhD+l18A3ZmBOQf7oWX1rDrUhYKBp6lyi64oQsAXO73cce4J/fvIB2EZ8YZw==" saltValue="Gi0IqXUcRRxK/RgKQ5Z6cw==" spinCount="100000" sheet="1" objects="1" scenarios="1" formatCells="0" formatColumns="0" formatRows="0"/>
  <autoFilter ref="A18:P296">
    <filterColumn colId="2">
      <filters>
        <filter val="244 324"/>
      </filters>
    </filterColumn>
  </autoFilter>
  <mergeCells count="32">
    <mergeCell ref="C12:P12"/>
    <mergeCell ref="A1:O1"/>
    <mergeCell ref="A2:P2"/>
    <mergeCell ref="C3:P3"/>
    <mergeCell ref="C4:P4"/>
    <mergeCell ref="C5:P5"/>
    <mergeCell ref="C6:P6"/>
    <mergeCell ref="C7:P7"/>
    <mergeCell ref="C8:P8"/>
    <mergeCell ref="C9:P9"/>
    <mergeCell ref="C10:P10"/>
    <mergeCell ref="C11:P11"/>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A285:B285"/>
    <mergeCell ref="A286:B286"/>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52.pielikums Jūrmalas pilsētas domes
2017.gada 30.janvāra saistošajiem noteikumiem Nr.10
(Protokols Nr.4, 1.punkts)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3"/>
  <sheetViews>
    <sheetView showGridLines="0" view="pageLayout" zoomScaleNormal="100" workbookViewId="0">
      <selection activeCell="S9" sqref="S9"/>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497</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319</v>
      </c>
      <c r="D3" s="551"/>
      <c r="E3" s="551"/>
      <c r="F3" s="551"/>
      <c r="G3" s="551"/>
      <c r="H3" s="551"/>
      <c r="I3" s="551"/>
      <c r="J3" s="551"/>
      <c r="K3" s="551"/>
      <c r="L3" s="551"/>
      <c r="M3" s="551"/>
      <c r="N3" s="551"/>
      <c r="O3" s="551"/>
      <c r="P3" s="552"/>
      <c r="Q3" s="311"/>
    </row>
    <row r="4" spans="1:17" ht="12.75" customHeight="1" x14ac:dyDescent="0.25">
      <c r="A4" s="2" t="s">
        <v>2</v>
      </c>
      <c r="B4" s="3"/>
      <c r="C4" s="551" t="s">
        <v>320</v>
      </c>
      <c r="D4" s="551"/>
      <c r="E4" s="551"/>
      <c r="F4" s="551"/>
      <c r="G4" s="551"/>
      <c r="H4" s="551"/>
      <c r="I4" s="551"/>
      <c r="J4" s="551"/>
      <c r="K4" s="551"/>
      <c r="L4" s="551"/>
      <c r="M4" s="551"/>
      <c r="N4" s="551"/>
      <c r="O4" s="551"/>
      <c r="P4" s="552"/>
      <c r="Q4" s="311"/>
    </row>
    <row r="5" spans="1:17" ht="12.75" customHeight="1" x14ac:dyDescent="0.25">
      <c r="A5" s="4" t="s">
        <v>3</v>
      </c>
      <c r="B5" s="5"/>
      <c r="C5" s="545" t="s">
        <v>491</v>
      </c>
      <c r="D5" s="545"/>
      <c r="E5" s="545"/>
      <c r="F5" s="545"/>
      <c r="G5" s="545"/>
      <c r="H5" s="545"/>
      <c r="I5" s="545"/>
      <c r="J5" s="545"/>
      <c r="K5" s="545"/>
      <c r="L5" s="545"/>
      <c r="M5" s="545"/>
      <c r="N5" s="545"/>
      <c r="O5" s="545"/>
      <c r="P5" s="546"/>
      <c r="Q5" s="311"/>
    </row>
    <row r="6" spans="1:17" ht="12.75" customHeight="1" x14ac:dyDescent="0.25">
      <c r="A6" s="4" t="s">
        <v>4</v>
      </c>
      <c r="B6" s="5"/>
      <c r="C6" s="545" t="s">
        <v>498</v>
      </c>
      <c r="D6" s="545"/>
      <c r="E6" s="545"/>
      <c r="F6" s="545"/>
      <c r="G6" s="545"/>
      <c r="H6" s="545"/>
      <c r="I6" s="545"/>
      <c r="J6" s="545"/>
      <c r="K6" s="545"/>
      <c r="L6" s="545"/>
      <c r="M6" s="545"/>
      <c r="N6" s="545"/>
      <c r="O6" s="545"/>
      <c r="P6" s="546"/>
      <c r="Q6" s="311"/>
    </row>
    <row r="7" spans="1:17" ht="36.75" customHeight="1" x14ac:dyDescent="0.25">
      <c r="A7" s="4" t="s">
        <v>5</v>
      </c>
      <c r="B7" s="5"/>
      <c r="C7" s="551" t="s">
        <v>499</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323</v>
      </c>
      <c r="D9" s="545"/>
      <c r="E9" s="545"/>
      <c r="F9" s="545"/>
      <c r="G9" s="545"/>
      <c r="H9" s="545"/>
      <c r="I9" s="545"/>
      <c r="J9" s="545"/>
      <c r="K9" s="545"/>
      <c r="L9" s="545"/>
      <c r="M9" s="545"/>
      <c r="N9" s="545"/>
      <c r="O9" s="545"/>
      <c r="P9" s="546"/>
      <c r="Q9" s="311"/>
    </row>
    <row r="10" spans="1:17" ht="12.75" customHeight="1" x14ac:dyDescent="0.25">
      <c r="A10" s="4"/>
      <c r="B10" s="5" t="s">
        <v>8</v>
      </c>
      <c r="C10" s="545"/>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c r="D12" s="545"/>
      <c r="E12" s="545"/>
      <c r="F12" s="545"/>
      <c r="G12" s="545"/>
      <c r="H12" s="545"/>
      <c r="I12" s="545"/>
      <c r="J12" s="545"/>
      <c r="K12" s="545"/>
      <c r="L12" s="545"/>
      <c r="M12" s="545"/>
      <c r="N12" s="545"/>
      <c r="O12" s="545"/>
      <c r="P12" s="546"/>
      <c r="Q12" s="311"/>
    </row>
    <row r="13" spans="1:17" ht="12.75" customHeight="1" x14ac:dyDescent="0.25">
      <c r="A13" s="4"/>
      <c r="B13" s="5" t="s">
        <v>11</v>
      </c>
      <c r="C13" s="545"/>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514"/>
      <c r="Q15" s="312"/>
    </row>
    <row r="16" spans="1:17" s="12" customFormat="1" ht="12.75" customHeight="1" x14ac:dyDescent="0.25">
      <c r="A16" s="556"/>
      <c r="B16" s="559"/>
      <c r="C16" s="588" t="s">
        <v>15</v>
      </c>
      <c r="D16" s="586" t="s">
        <v>16</v>
      </c>
      <c r="E16" s="566" t="s">
        <v>17</v>
      </c>
      <c r="F16" s="568" t="s">
        <v>18</v>
      </c>
      <c r="G16" s="570" t="s">
        <v>19</v>
      </c>
      <c r="H16" s="564" t="s">
        <v>20</v>
      </c>
      <c r="I16" s="584" t="s">
        <v>21</v>
      </c>
      <c r="J16" s="586" t="s">
        <v>22</v>
      </c>
      <c r="K16" s="566" t="s">
        <v>23</v>
      </c>
      <c r="L16" s="574" t="s">
        <v>24</v>
      </c>
      <c r="M16" s="576" t="s">
        <v>25</v>
      </c>
      <c r="N16" s="564" t="s">
        <v>26</v>
      </c>
      <c r="O16" s="566" t="s">
        <v>27</v>
      </c>
      <c r="P16" s="556" t="s">
        <v>28</v>
      </c>
      <c r="Q16" s="312"/>
    </row>
    <row r="17" spans="1:17" s="13" customFormat="1" ht="66" customHeight="1" thickBot="1" x14ac:dyDescent="0.3">
      <c r="A17" s="557"/>
      <c r="B17" s="559"/>
      <c r="C17" s="589"/>
      <c r="D17" s="587"/>
      <c r="E17" s="567"/>
      <c r="F17" s="569"/>
      <c r="G17" s="571"/>
      <c r="H17" s="565"/>
      <c r="I17" s="585"/>
      <c r="J17" s="587"/>
      <c r="K17" s="567"/>
      <c r="L17" s="575"/>
      <c r="M17" s="577"/>
      <c r="N17" s="565"/>
      <c r="O17" s="567"/>
      <c r="P17" s="557"/>
      <c r="Q17" s="313"/>
    </row>
    <row r="18" spans="1:17" s="13" customFormat="1" ht="9.75" customHeight="1" thickTop="1" x14ac:dyDescent="0.25">
      <c r="A18" s="14" t="s">
        <v>29</v>
      </c>
      <c r="B18" s="14">
        <v>2</v>
      </c>
      <c r="C18" s="317">
        <v>3</v>
      </c>
      <c r="D18" s="15">
        <v>4</v>
      </c>
      <c r="E18" s="17">
        <v>5</v>
      </c>
      <c r="F18" s="14">
        <v>6</v>
      </c>
      <c r="G18" s="318">
        <v>7</v>
      </c>
      <c r="H18" s="16">
        <v>8</v>
      </c>
      <c r="I18" s="17">
        <v>9</v>
      </c>
      <c r="J18" s="15">
        <v>10</v>
      </c>
      <c r="K18" s="17">
        <v>11</v>
      </c>
      <c r="L18" s="14">
        <v>12</v>
      </c>
      <c r="M18" s="318">
        <v>13</v>
      </c>
      <c r="N18" s="16">
        <v>14</v>
      </c>
      <c r="O18" s="17">
        <v>15</v>
      </c>
      <c r="P18" s="14">
        <v>16</v>
      </c>
      <c r="Q18" s="313"/>
    </row>
    <row r="19" spans="1:17" s="25" customFormat="1" x14ac:dyDescent="0.25">
      <c r="A19" s="19"/>
      <c r="B19" s="20" t="s">
        <v>30</v>
      </c>
      <c r="C19" s="314"/>
      <c r="D19" s="319"/>
      <c r="E19" s="23"/>
      <c r="F19" s="321"/>
      <c r="G19" s="320"/>
      <c r="H19" s="22"/>
      <c r="I19" s="23"/>
      <c r="J19" s="319"/>
      <c r="K19" s="23"/>
      <c r="L19" s="321"/>
      <c r="M19" s="320"/>
      <c r="N19" s="22"/>
      <c r="O19" s="23"/>
      <c r="P19" s="321"/>
      <c r="Q19" s="314"/>
    </row>
    <row r="20" spans="1:17" s="25" customFormat="1" ht="12.75" thickBot="1" x14ac:dyDescent="0.3">
      <c r="A20" s="26"/>
      <c r="B20" s="27" t="s">
        <v>31</v>
      </c>
      <c r="C20" s="322">
        <f>SUM(F20,I20,L20,O20)</f>
        <v>244548</v>
      </c>
      <c r="D20" s="28">
        <f>SUM(D21,D24,D25,D41,D42)</f>
        <v>244324</v>
      </c>
      <c r="E20" s="324">
        <f>SUM(E21,E24,E25,E41,E42)</f>
        <v>224</v>
      </c>
      <c r="F20" s="325">
        <f>SUM(F21,F24,F25,F41,F42)</f>
        <v>244548</v>
      </c>
      <c r="G20" s="323">
        <f>SUM(G21,G24,G42)</f>
        <v>0</v>
      </c>
      <c r="H20" s="29">
        <f t="shared" ref="H20:I20" si="0">SUM(H21,H24,H42)</f>
        <v>0</v>
      </c>
      <c r="I20" s="324">
        <f t="shared" si="0"/>
        <v>0</v>
      </c>
      <c r="J20" s="28">
        <f>SUM(J21,J26,J42)</f>
        <v>0</v>
      </c>
      <c r="K20" s="324">
        <f t="shared" ref="K20:L20" si="1">SUM(K21,K26,K42)</f>
        <v>0</v>
      </c>
      <c r="L20" s="325">
        <f t="shared" si="1"/>
        <v>0</v>
      </c>
      <c r="M20" s="323">
        <f>SUM(M21,M44)</f>
        <v>0</v>
      </c>
      <c r="N20" s="29">
        <f t="shared" ref="N20:O20" si="2">SUM(N21,N44)</f>
        <v>0</v>
      </c>
      <c r="O20" s="324">
        <f t="shared" si="2"/>
        <v>0</v>
      </c>
      <c r="P20" s="325"/>
      <c r="Q20" s="314"/>
    </row>
    <row r="21" spans="1:17" ht="12.75" hidden="1" thickTop="1" x14ac:dyDescent="0.25">
      <c r="A21" s="31"/>
      <c r="B21" s="32" t="s">
        <v>32</v>
      </c>
      <c r="C21" s="326">
        <f t="shared" ref="C21" si="3">SUM(F21,I21,L21,O21)</f>
        <v>0</v>
      </c>
      <c r="D21" s="33">
        <f>SUM(D22:D23)</f>
        <v>0</v>
      </c>
      <c r="E21" s="328">
        <f t="shared" ref="E21" si="4">SUM(E22:E23)</f>
        <v>0</v>
      </c>
      <c r="F21" s="329">
        <f>SUM(F22:F23)</f>
        <v>0</v>
      </c>
      <c r="G21" s="327">
        <f t="shared" ref="G21:O21" si="5">SUM(G22:G23)</f>
        <v>0</v>
      </c>
      <c r="H21" s="34">
        <f t="shared" si="5"/>
        <v>0</v>
      </c>
      <c r="I21" s="328">
        <f t="shared" si="5"/>
        <v>0</v>
      </c>
      <c r="J21" s="33">
        <f t="shared" si="5"/>
        <v>0</v>
      </c>
      <c r="K21" s="34">
        <f t="shared" si="5"/>
        <v>0</v>
      </c>
      <c r="L21" s="35">
        <f t="shared" si="5"/>
        <v>0</v>
      </c>
      <c r="M21" s="327">
        <f>SUM(M22:M23)</f>
        <v>0</v>
      </c>
      <c r="N21" s="34">
        <f t="shared" si="5"/>
        <v>0</v>
      </c>
      <c r="O21" s="328">
        <f t="shared" si="5"/>
        <v>0</v>
      </c>
      <c r="P21" s="329"/>
      <c r="Q21" s="311"/>
    </row>
    <row r="22" spans="1:17" ht="12.75" hidden="1" thickTop="1" x14ac:dyDescent="0.25">
      <c r="A22" s="36"/>
      <c r="B22" s="37" t="s">
        <v>33</v>
      </c>
      <c r="C22" s="330">
        <f>SUM(F22,I22,L22,O22)</f>
        <v>0</v>
      </c>
      <c r="D22" s="331"/>
      <c r="E22" s="40"/>
      <c r="F22" s="333">
        <f>D22+E22</f>
        <v>0</v>
      </c>
      <c r="G22" s="332"/>
      <c r="H22" s="39"/>
      <c r="I22" s="40">
        <f>G22+H22</f>
        <v>0</v>
      </c>
      <c r="J22" s="331"/>
      <c r="K22" s="39"/>
      <c r="L22" s="41">
        <f>J22+K22</f>
        <v>0</v>
      </c>
      <c r="M22" s="332"/>
      <c r="N22" s="39"/>
      <c r="O22" s="40">
        <f t="shared" ref="O22" si="6">M22+N22</f>
        <v>0</v>
      </c>
      <c r="P22" s="333"/>
      <c r="Q22" s="311"/>
    </row>
    <row r="23" spans="1:17" ht="12.75" hidden="1" thickTop="1" x14ac:dyDescent="0.25">
      <c r="A23" s="42"/>
      <c r="B23" s="43" t="s">
        <v>34</v>
      </c>
      <c r="C23" s="334">
        <f t="shared" ref="C23" si="7">SUM(F23,I23,L23,O23)</f>
        <v>0</v>
      </c>
      <c r="D23" s="335"/>
      <c r="E23" s="338"/>
      <c r="F23" s="470">
        <f t="shared" ref="F23:F24" si="8">D23+E23</f>
        <v>0</v>
      </c>
      <c r="G23" s="337"/>
      <c r="H23" s="45"/>
      <c r="I23" s="338">
        <f t="shared" ref="I23:I24" si="9">G23+H23</f>
        <v>0</v>
      </c>
      <c r="J23" s="335"/>
      <c r="K23" s="45"/>
      <c r="L23" s="336">
        <f>J23+K23</f>
        <v>0</v>
      </c>
      <c r="M23" s="337"/>
      <c r="N23" s="45"/>
      <c r="O23" s="46">
        <f>M23+N23</f>
        <v>0</v>
      </c>
      <c r="P23" s="339"/>
      <c r="Q23" s="311"/>
    </row>
    <row r="24" spans="1:17" s="25" customFormat="1" ht="25.5" thickTop="1" thickBot="1" x14ac:dyDescent="0.3">
      <c r="A24" s="48">
        <v>19300</v>
      </c>
      <c r="B24" s="48" t="s">
        <v>35</v>
      </c>
      <c r="C24" s="340">
        <f>SUM(F24,I24)</f>
        <v>244548</v>
      </c>
      <c r="D24" s="341">
        <f>D50</f>
        <v>244324</v>
      </c>
      <c r="E24" s="343">
        <v>224</v>
      </c>
      <c r="F24" s="471">
        <f t="shared" si="8"/>
        <v>244548</v>
      </c>
      <c r="G24" s="342"/>
      <c r="H24" s="50"/>
      <c r="I24" s="343">
        <f t="shared" si="9"/>
        <v>0</v>
      </c>
      <c r="J24" s="344" t="s">
        <v>36</v>
      </c>
      <c r="K24" s="52" t="s">
        <v>36</v>
      </c>
      <c r="L24" s="346" t="s">
        <v>36</v>
      </c>
      <c r="M24" s="345" t="s">
        <v>36</v>
      </c>
      <c r="N24" s="52" t="s">
        <v>36</v>
      </c>
      <c r="O24" s="52" t="s">
        <v>36</v>
      </c>
      <c r="P24" s="346"/>
      <c r="Q24" s="314"/>
    </row>
    <row r="25" spans="1:17" s="25" customFormat="1" ht="24.75" hidden="1" thickTop="1" x14ac:dyDescent="0.25">
      <c r="A25" s="54"/>
      <c r="B25" s="55" t="s">
        <v>37</v>
      </c>
      <c r="C25" s="347">
        <f>SUM(F25)</f>
        <v>0</v>
      </c>
      <c r="D25" s="348"/>
      <c r="E25" s="152"/>
      <c r="F25" s="472">
        <f>D25+E25</f>
        <v>0</v>
      </c>
      <c r="G25" s="349" t="s">
        <v>36</v>
      </c>
      <c r="H25" s="59" t="s">
        <v>36</v>
      </c>
      <c r="I25" s="60" t="s">
        <v>36</v>
      </c>
      <c r="J25" s="350" t="s">
        <v>36</v>
      </c>
      <c r="K25" s="59" t="s">
        <v>36</v>
      </c>
      <c r="L25" s="61" t="s">
        <v>36</v>
      </c>
      <c r="M25" s="351" t="s">
        <v>36</v>
      </c>
      <c r="N25" s="60" t="s">
        <v>36</v>
      </c>
      <c r="O25" s="60" t="s">
        <v>36</v>
      </c>
      <c r="P25" s="352"/>
      <c r="Q25" s="314"/>
    </row>
    <row r="26" spans="1:17" s="25" customFormat="1" ht="36.75" hidden="1" thickTop="1" x14ac:dyDescent="0.25">
      <c r="A26" s="55">
        <v>21300</v>
      </c>
      <c r="B26" s="55" t="s">
        <v>38</v>
      </c>
      <c r="C26" s="347">
        <f>SUM(L26)</f>
        <v>0</v>
      </c>
      <c r="D26" s="350" t="s">
        <v>36</v>
      </c>
      <c r="E26" s="60" t="s">
        <v>36</v>
      </c>
      <c r="F26" s="352" t="s">
        <v>36</v>
      </c>
      <c r="G26" s="349" t="s">
        <v>36</v>
      </c>
      <c r="H26" s="59" t="s">
        <v>36</v>
      </c>
      <c r="I26" s="60" t="s">
        <v>36</v>
      </c>
      <c r="J26" s="56">
        <f t="shared" ref="J26:K26" si="10">SUM(J27,J31,J33,J36)</f>
        <v>0</v>
      </c>
      <c r="K26" s="57">
        <f t="shared" si="10"/>
        <v>0</v>
      </c>
      <c r="L26" s="145">
        <f>SUM(L27,L31,L33,L36)</f>
        <v>0</v>
      </c>
      <c r="M26" s="351" t="s">
        <v>36</v>
      </c>
      <c r="N26" s="60" t="s">
        <v>36</v>
      </c>
      <c r="O26" s="60" t="s">
        <v>36</v>
      </c>
      <c r="P26" s="352"/>
      <c r="Q26" s="314"/>
    </row>
    <row r="27" spans="1:17" s="25" customFormat="1" ht="24.75" hidden="1" thickTop="1" x14ac:dyDescent="0.25">
      <c r="A27" s="62">
        <v>21350</v>
      </c>
      <c r="B27" s="55" t="s">
        <v>39</v>
      </c>
      <c r="C27" s="347">
        <f t="shared" ref="C27:C40" si="11">SUM(L27)</f>
        <v>0</v>
      </c>
      <c r="D27" s="350" t="s">
        <v>36</v>
      </c>
      <c r="E27" s="60" t="s">
        <v>36</v>
      </c>
      <c r="F27" s="352" t="s">
        <v>36</v>
      </c>
      <c r="G27" s="349" t="s">
        <v>36</v>
      </c>
      <c r="H27" s="59" t="s">
        <v>36</v>
      </c>
      <c r="I27" s="60" t="s">
        <v>36</v>
      </c>
      <c r="J27" s="56">
        <f t="shared" ref="J27:K27" si="12">SUM(J28:J30)</f>
        <v>0</v>
      </c>
      <c r="K27" s="57">
        <f t="shared" si="12"/>
        <v>0</v>
      </c>
      <c r="L27" s="145">
        <f>SUM(L28:L30)</f>
        <v>0</v>
      </c>
      <c r="M27" s="351" t="s">
        <v>36</v>
      </c>
      <c r="N27" s="60" t="s">
        <v>36</v>
      </c>
      <c r="O27" s="60" t="s">
        <v>36</v>
      </c>
      <c r="P27" s="352"/>
      <c r="Q27" s="314"/>
    </row>
    <row r="28" spans="1:17" ht="12.75" hidden="1" thickTop="1" x14ac:dyDescent="0.25">
      <c r="A28" s="36">
        <v>21351</v>
      </c>
      <c r="B28" s="63" t="s">
        <v>40</v>
      </c>
      <c r="C28" s="353">
        <f t="shared" si="11"/>
        <v>0</v>
      </c>
      <c r="D28" s="354" t="s">
        <v>36</v>
      </c>
      <c r="E28" s="67" t="s">
        <v>36</v>
      </c>
      <c r="F28" s="357" t="s">
        <v>36</v>
      </c>
      <c r="G28" s="355" t="s">
        <v>36</v>
      </c>
      <c r="H28" s="65" t="s">
        <v>36</v>
      </c>
      <c r="I28" s="67" t="s">
        <v>36</v>
      </c>
      <c r="J28" s="354"/>
      <c r="K28" s="65"/>
      <c r="L28" s="134">
        <f t="shared" ref="L28:L30" si="13">J28+K28</f>
        <v>0</v>
      </c>
      <c r="M28" s="356" t="s">
        <v>36</v>
      </c>
      <c r="N28" s="67" t="s">
        <v>36</v>
      </c>
      <c r="O28" s="67" t="s">
        <v>36</v>
      </c>
      <c r="P28" s="357"/>
      <c r="Q28" s="311"/>
    </row>
    <row r="29" spans="1:17" ht="12.75" hidden="1" thickTop="1" x14ac:dyDescent="0.25">
      <c r="A29" s="42">
        <v>21352</v>
      </c>
      <c r="B29" s="69" t="s">
        <v>41</v>
      </c>
      <c r="C29" s="358">
        <f t="shared" si="11"/>
        <v>0</v>
      </c>
      <c r="D29" s="359" t="s">
        <v>36</v>
      </c>
      <c r="E29" s="73" t="s">
        <v>36</v>
      </c>
      <c r="F29" s="362" t="s">
        <v>36</v>
      </c>
      <c r="G29" s="360" t="s">
        <v>36</v>
      </c>
      <c r="H29" s="71" t="s">
        <v>36</v>
      </c>
      <c r="I29" s="73" t="s">
        <v>36</v>
      </c>
      <c r="J29" s="359"/>
      <c r="K29" s="71"/>
      <c r="L29" s="137">
        <f t="shared" si="13"/>
        <v>0</v>
      </c>
      <c r="M29" s="361" t="s">
        <v>36</v>
      </c>
      <c r="N29" s="73" t="s">
        <v>36</v>
      </c>
      <c r="O29" s="73" t="s">
        <v>36</v>
      </c>
      <c r="P29" s="362"/>
      <c r="Q29" s="311"/>
    </row>
    <row r="30" spans="1:17" ht="24.75" hidden="1" thickTop="1" x14ac:dyDescent="0.25">
      <c r="A30" s="42">
        <v>21359</v>
      </c>
      <c r="B30" s="69" t="s">
        <v>42</v>
      </c>
      <c r="C30" s="358">
        <f t="shared" si="11"/>
        <v>0</v>
      </c>
      <c r="D30" s="359" t="s">
        <v>36</v>
      </c>
      <c r="E30" s="73" t="s">
        <v>36</v>
      </c>
      <c r="F30" s="362" t="s">
        <v>36</v>
      </c>
      <c r="G30" s="360" t="s">
        <v>36</v>
      </c>
      <c r="H30" s="71" t="s">
        <v>36</v>
      </c>
      <c r="I30" s="73" t="s">
        <v>36</v>
      </c>
      <c r="J30" s="359"/>
      <c r="K30" s="71"/>
      <c r="L30" s="137">
        <f t="shared" si="13"/>
        <v>0</v>
      </c>
      <c r="M30" s="361" t="s">
        <v>36</v>
      </c>
      <c r="N30" s="73" t="s">
        <v>36</v>
      </c>
      <c r="O30" s="73" t="s">
        <v>36</v>
      </c>
      <c r="P30" s="362"/>
      <c r="Q30" s="311"/>
    </row>
    <row r="31" spans="1:17" s="25" customFormat="1" ht="36.75" hidden="1" thickTop="1" x14ac:dyDescent="0.25">
      <c r="A31" s="62">
        <v>21370</v>
      </c>
      <c r="B31" s="55" t="s">
        <v>43</v>
      </c>
      <c r="C31" s="347">
        <f t="shared" si="11"/>
        <v>0</v>
      </c>
      <c r="D31" s="350" t="s">
        <v>36</v>
      </c>
      <c r="E31" s="60" t="s">
        <v>36</v>
      </c>
      <c r="F31" s="352" t="s">
        <v>36</v>
      </c>
      <c r="G31" s="349" t="s">
        <v>36</v>
      </c>
      <c r="H31" s="59" t="s">
        <v>36</v>
      </c>
      <c r="I31" s="60" t="s">
        <v>36</v>
      </c>
      <c r="J31" s="56">
        <f t="shared" ref="J31:K31" si="14">SUM(J32)</f>
        <v>0</v>
      </c>
      <c r="K31" s="57">
        <f t="shared" si="14"/>
        <v>0</v>
      </c>
      <c r="L31" s="145">
        <f>SUM(L32)</f>
        <v>0</v>
      </c>
      <c r="M31" s="351" t="s">
        <v>36</v>
      </c>
      <c r="N31" s="60" t="s">
        <v>36</v>
      </c>
      <c r="O31" s="60" t="s">
        <v>36</v>
      </c>
      <c r="P31" s="352"/>
      <c r="Q31" s="314"/>
    </row>
    <row r="32" spans="1:17" ht="36.75" hidden="1" thickTop="1" x14ac:dyDescent="0.25">
      <c r="A32" s="75">
        <v>21379</v>
      </c>
      <c r="B32" s="76" t="s">
        <v>44</v>
      </c>
      <c r="C32" s="363">
        <f t="shared" si="11"/>
        <v>0</v>
      </c>
      <c r="D32" s="364" t="s">
        <v>36</v>
      </c>
      <c r="E32" s="80" t="s">
        <v>36</v>
      </c>
      <c r="F32" s="367" t="s">
        <v>36</v>
      </c>
      <c r="G32" s="365" t="s">
        <v>36</v>
      </c>
      <c r="H32" s="78" t="s">
        <v>36</v>
      </c>
      <c r="I32" s="80" t="s">
        <v>36</v>
      </c>
      <c r="J32" s="364"/>
      <c r="K32" s="78"/>
      <c r="L32" s="186">
        <f>J32+K32</f>
        <v>0</v>
      </c>
      <c r="M32" s="366" t="s">
        <v>36</v>
      </c>
      <c r="N32" s="80" t="s">
        <v>36</v>
      </c>
      <c r="O32" s="80" t="s">
        <v>36</v>
      </c>
      <c r="P32" s="367"/>
      <c r="Q32" s="311"/>
    </row>
    <row r="33" spans="1:17" s="25" customFormat="1" ht="12.75" hidden="1" thickTop="1" x14ac:dyDescent="0.25">
      <c r="A33" s="62">
        <v>21380</v>
      </c>
      <c r="B33" s="55" t="s">
        <v>45</v>
      </c>
      <c r="C33" s="347">
        <f t="shared" si="11"/>
        <v>0</v>
      </c>
      <c r="D33" s="350" t="s">
        <v>36</v>
      </c>
      <c r="E33" s="60" t="s">
        <v>36</v>
      </c>
      <c r="F33" s="352" t="s">
        <v>36</v>
      </c>
      <c r="G33" s="349" t="s">
        <v>36</v>
      </c>
      <c r="H33" s="59" t="s">
        <v>36</v>
      </c>
      <c r="I33" s="60" t="s">
        <v>36</v>
      </c>
      <c r="J33" s="56">
        <f t="shared" ref="J33:K33" si="15">SUM(J34:J35)</f>
        <v>0</v>
      </c>
      <c r="K33" s="57">
        <f t="shared" si="15"/>
        <v>0</v>
      </c>
      <c r="L33" s="145">
        <f>SUM(L34:L35)</f>
        <v>0</v>
      </c>
      <c r="M33" s="351" t="s">
        <v>36</v>
      </c>
      <c r="N33" s="60" t="s">
        <v>36</v>
      </c>
      <c r="O33" s="60" t="s">
        <v>36</v>
      </c>
      <c r="P33" s="352"/>
      <c r="Q33" s="314"/>
    </row>
    <row r="34" spans="1:17" ht="12.75" hidden="1" thickTop="1" x14ac:dyDescent="0.25">
      <c r="A34" s="37">
        <v>21381</v>
      </c>
      <c r="B34" s="63" t="s">
        <v>46</v>
      </c>
      <c r="C34" s="353">
        <f t="shared" si="11"/>
        <v>0</v>
      </c>
      <c r="D34" s="354" t="s">
        <v>36</v>
      </c>
      <c r="E34" s="67" t="s">
        <v>36</v>
      </c>
      <c r="F34" s="357" t="s">
        <v>36</v>
      </c>
      <c r="G34" s="355" t="s">
        <v>36</v>
      </c>
      <c r="H34" s="65" t="s">
        <v>36</v>
      </c>
      <c r="I34" s="67" t="s">
        <v>36</v>
      </c>
      <c r="J34" s="354"/>
      <c r="K34" s="65"/>
      <c r="L34" s="134">
        <f t="shared" ref="L34:L35" si="16">J34+K34</f>
        <v>0</v>
      </c>
      <c r="M34" s="356" t="s">
        <v>36</v>
      </c>
      <c r="N34" s="67" t="s">
        <v>36</v>
      </c>
      <c r="O34" s="67" t="s">
        <v>36</v>
      </c>
      <c r="P34" s="357"/>
      <c r="Q34" s="311"/>
    </row>
    <row r="35" spans="1:17" ht="24.75" hidden="1" thickTop="1" x14ac:dyDescent="0.25">
      <c r="A35" s="43">
        <v>21383</v>
      </c>
      <c r="B35" s="69" t="s">
        <v>47</v>
      </c>
      <c r="C35" s="358">
        <f t="shared" si="11"/>
        <v>0</v>
      </c>
      <c r="D35" s="359" t="s">
        <v>36</v>
      </c>
      <c r="E35" s="73" t="s">
        <v>36</v>
      </c>
      <c r="F35" s="362" t="s">
        <v>36</v>
      </c>
      <c r="G35" s="360" t="s">
        <v>36</v>
      </c>
      <c r="H35" s="71" t="s">
        <v>36</v>
      </c>
      <c r="I35" s="73" t="s">
        <v>36</v>
      </c>
      <c r="J35" s="359"/>
      <c r="K35" s="71"/>
      <c r="L35" s="137">
        <f t="shared" si="16"/>
        <v>0</v>
      </c>
      <c r="M35" s="361" t="s">
        <v>36</v>
      </c>
      <c r="N35" s="73" t="s">
        <v>36</v>
      </c>
      <c r="O35" s="73" t="s">
        <v>36</v>
      </c>
      <c r="P35" s="362"/>
      <c r="Q35" s="311"/>
    </row>
    <row r="36" spans="1:17" s="25" customFormat="1" ht="24.75" hidden="1" thickTop="1" x14ac:dyDescent="0.25">
      <c r="A36" s="62">
        <v>21390</v>
      </c>
      <c r="B36" s="55" t="s">
        <v>48</v>
      </c>
      <c r="C36" s="347">
        <f t="shared" si="11"/>
        <v>0</v>
      </c>
      <c r="D36" s="350" t="s">
        <v>36</v>
      </c>
      <c r="E36" s="60" t="s">
        <v>36</v>
      </c>
      <c r="F36" s="352" t="s">
        <v>36</v>
      </c>
      <c r="G36" s="349" t="s">
        <v>36</v>
      </c>
      <c r="H36" s="59" t="s">
        <v>36</v>
      </c>
      <c r="I36" s="60" t="s">
        <v>36</v>
      </c>
      <c r="J36" s="56">
        <f t="shared" ref="J36:K36" si="17">SUM(J37:J40)</f>
        <v>0</v>
      </c>
      <c r="K36" s="57">
        <f t="shared" si="17"/>
        <v>0</v>
      </c>
      <c r="L36" s="145">
        <f>SUM(L37:L40)</f>
        <v>0</v>
      </c>
      <c r="M36" s="351" t="s">
        <v>36</v>
      </c>
      <c r="N36" s="60" t="s">
        <v>36</v>
      </c>
      <c r="O36" s="60" t="s">
        <v>36</v>
      </c>
      <c r="P36" s="352"/>
      <c r="Q36" s="314"/>
    </row>
    <row r="37" spans="1:17" ht="24.75" hidden="1" thickTop="1" x14ac:dyDescent="0.25">
      <c r="A37" s="37">
        <v>21391</v>
      </c>
      <c r="B37" s="63" t="s">
        <v>49</v>
      </c>
      <c r="C37" s="353">
        <f t="shared" si="11"/>
        <v>0</v>
      </c>
      <c r="D37" s="354" t="s">
        <v>36</v>
      </c>
      <c r="E37" s="67" t="s">
        <v>36</v>
      </c>
      <c r="F37" s="357" t="s">
        <v>36</v>
      </c>
      <c r="G37" s="355" t="s">
        <v>36</v>
      </c>
      <c r="H37" s="65" t="s">
        <v>36</v>
      </c>
      <c r="I37" s="67" t="s">
        <v>36</v>
      </c>
      <c r="J37" s="354"/>
      <c r="K37" s="65"/>
      <c r="L37" s="134">
        <f t="shared" ref="L37:L40" si="18">J37+K37</f>
        <v>0</v>
      </c>
      <c r="M37" s="356" t="s">
        <v>36</v>
      </c>
      <c r="N37" s="67" t="s">
        <v>36</v>
      </c>
      <c r="O37" s="67" t="s">
        <v>36</v>
      </c>
      <c r="P37" s="357"/>
      <c r="Q37" s="311"/>
    </row>
    <row r="38" spans="1:17" ht="12.75" hidden="1" thickTop="1" x14ac:dyDescent="0.25">
      <c r="A38" s="43">
        <v>21393</v>
      </c>
      <c r="B38" s="69" t="s">
        <v>50</v>
      </c>
      <c r="C38" s="358">
        <f t="shared" si="11"/>
        <v>0</v>
      </c>
      <c r="D38" s="359" t="s">
        <v>36</v>
      </c>
      <c r="E38" s="73" t="s">
        <v>36</v>
      </c>
      <c r="F38" s="362" t="s">
        <v>36</v>
      </c>
      <c r="G38" s="360" t="s">
        <v>36</v>
      </c>
      <c r="H38" s="71" t="s">
        <v>36</v>
      </c>
      <c r="I38" s="73" t="s">
        <v>36</v>
      </c>
      <c r="J38" s="359"/>
      <c r="K38" s="71"/>
      <c r="L38" s="137">
        <f t="shared" si="18"/>
        <v>0</v>
      </c>
      <c r="M38" s="361" t="s">
        <v>36</v>
      </c>
      <c r="N38" s="73" t="s">
        <v>36</v>
      </c>
      <c r="O38" s="73" t="s">
        <v>36</v>
      </c>
      <c r="P38" s="362"/>
      <c r="Q38" s="311"/>
    </row>
    <row r="39" spans="1:17" ht="12.75" hidden="1" thickTop="1" x14ac:dyDescent="0.25">
      <c r="A39" s="43">
        <v>21395</v>
      </c>
      <c r="B39" s="69" t="s">
        <v>51</v>
      </c>
      <c r="C39" s="358">
        <f t="shared" si="11"/>
        <v>0</v>
      </c>
      <c r="D39" s="359" t="s">
        <v>36</v>
      </c>
      <c r="E39" s="73" t="s">
        <v>36</v>
      </c>
      <c r="F39" s="362" t="s">
        <v>36</v>
      </c>
      <c r="G39" s="360" t="s">
        <v>36</v>
      </c>
      <c r="H39" s="71" t="s">
        <v>36</v>
      </c>
      <c r="I39" s="73" t="s">
        <v>36</v>
      </c>
      <c r="J39" s="359"/>
      <c r="K39" s="71"/>
      <c r="L39" s="137">
        <f t="shared" si="18"/>
        <v>0</v>
      </c>
      <c r="M39" s="361" t="s">
        <v>36</v>
      </c>
      <c r="N39" s="73" t="s">
        <v>36</v>
      </c>
      <c r="O39" s="73" t="s">
        <v>36</v>
      </c>
      <c r="P39" s="362"/>
      <c r="Q39" s="311"/>
    </row>
    <row r="40" spans="1:17" ht="24.75" hidden="1" thickTop="1" x14ac:dyDescent="0.25">
      <c r="A40" s="43">
        <v>21399</v>
      </c>
      <c r="B40" s="69" t="s">
        <v>52</v>
      </c>
      <c r="C40" s="358">
        <f t="shared" si="11"/>
        <v>0</v>
      </c>
      <c r="D40" s="359" t="s">
        <v>36</v>
      </c>
      <c r="E40" s="73" t="s">
        <v>36</v>
      </c>
      <c r="F40" s="362" t="s">
        <v>36</v>
      </c>
      <c r="G40" s="360" t="s">
        <v>36</v>
      </c>
      <c r="H40" s="71" t="s">
        <v>36</v>
      </c>
      <c r="I40" s="73" t="s">
        <v>36</v>
      </c>
      <c r="J40" s="359"/>
      <c r="K40" s="71"/>
      <c r="L40" s="137">
        <f t="shared" si="18"/>
        <v>0</v>
      </c>
      <c r="M40" s="361" t="s">
        <v>36</v>
      </c>
      <c r="N40" s="73" t="s">
        <v>36</v>
      </c>
      <c r="O40" s="73" t="s">
        <v>36</v>
      </c>
      <c r="P40" s="362"/>
      <c r="Q40" s="311"/>
    </row>
    <row r="41" spans="1:17" s="25" customFormat="1" ht="36.75" hidden="1" customHeight="1" x14ac:dyDescent="0.25">
      <c r="A41" s="62">
        <v>21420</v>
      </c>
      <c r="B41" s="55" t="s">
        <v>53</v>
      </c>
      <c r="C41" s="368">
        <f>SUM(F41)</f>
        <v>0</v>
      </c>
      <c r="D41" s="369"/>
      <c r="E41" s="467"/>
      <c r="F41" s="472">
        <f>D41+E41</f>
        <v>0</v>
      </c>
      <c r="G41" s="349" t="s">
        <v>36</v>
      </c>
      <c r="H41" s="59" t="s">
        <v>36</v>
      </c>
      <c r="I41" s="60" t="s">
        <v>36</v>
      </c>
      <c r="J41" s="350" t="s">
        <v>36</v>
      </c>
      <c r="K41" s="59" t="s">
        <v>36</v>
      </c>
      <c r="L41" s="61" t="s">
        <v>36</v>
      </c>
      <c r="M41" s="351" t="s">
        <v>36</v>
      </c>
      <c r="N41" s="60" t="s">
        <v>36</v>
      </c>
      <c r="O41" s="60" t="s">
        <v>36</v>
      </c>
      <c r="P41" s="352"/>
      <c r="Q41" s="314"/>
    </row>
    <row r="42" spans="1:17" s="25" customFormat="1" ht="24.75" hidden="1" thickTop="1" x14ac:dyDescent="0.25">
      <c r="A42" s="83">
        <v>21490</v>
      </c>
      <c r="B42" s="84" t="s">
        <v>54</v>
      </c>
      <c r="C42" s="368">
        <f>SUM(F42,I42,L42)</f>
        <v>0</v>
      </c>
      <c r="D42" s="370">
        <f>D43</f>
        <v>0</v>
      </c>
      <c r="E42" s="373">
        <f t="shared" ref="E42" si="19">E43</f>
        <v>0</v>
      </c>
      <c r="F42" s="473">
        <f>F43</f>
        <v>0</v>
      </c>
      <c r="G42" s="372">
        <f t="shared" ref="G42:K42" si="20">G43</f>
        <v>0</v>
      </c>
      <c r="H42" s="85">
        <f t="shared" si="20"/>
        <v>0</v>
      </c>
      <c r="I42" s="373">
        <f t="shared" si="20"/>
        <v>0</v>
      </c>
      <c r="J42" s="370">
        <f t="shared" si="20"/>
        <v>0</v>
      </c>
      <c r="K42" s="85">
        <f t="shared" si="20"/>
        <v>0</v>
      </c>
      <c r="L42" s="371">
        <f>L43</f>
        <v>0</v>
      </c>
      <c r="M42" s="351" t="s">
        <v>36</v>
      </c>
      <c r="N42" s="60" t="s">
        <v>36</v>
      </c>
      <c r="O42" s="60" t="s">
        <v>36</v>
      </c>
      <c r="P42" s="352"/>
      <c r="Q42" s="314"/>
    </row>
    <row r="43" spans="1:17" s="25" customFormat="1" ht="24.75" hidden="1" thickTop="1" x14ac:dyDescent="0.25">
      <c r="A43" s="43">
        <v>21499</v>
      </c>
      <c r="B43" s="69" t="s">
        <v>55</v>
      </c>
      <c r="C43" s="374">
        <f>SUM(F43,I43,L43)</f>
        <v>0</v>
      </c>
      <c r="D43" s="375"/>
      <c r="E43" s="185"/>
      <c r="F43" s="416">
        <f>D43+E43</f>
        <v>0</v>
      </c>
      <c r="G43" s="376"/>
      <c r="H43" s="66"/>
      <c r="I43" s="133">
        <f>G43+H43</f>
        <v>0</v>
      </c>
      <c r="J43" s="377"/>
      <c r="K43" s="66"/>
      <c r="L43" s="134">
        <f>J43+K43</f>
        <v>0</v>
      </c>
      <c r="M43" s="366" t="s">
        <v>36</v>
      </c>
      <c r="N43" s="80" t="s">
        <v>36</v>
      </c>
      <c r="O43" s="80" t="s">
        <v>36</v>
      </c>
      <c r="P43" s="367"/>
      <c r="Q43" s="314"/>
    </row>
    <row r="44" spans="1:17" ht="24.75" hidden="1" thickTop="1" x14ac:dyDescent="0.25">
      <c r="A44" s="87">
        <v>23000</v>
      </c>
      <c r="B44" s="88" t="s">
        <v>56</v>
      </c>
      <c r="C44" s="368">
        <f>SUM(O44)</f>
        <v>0</v>
      </c>
      <c r="D44" s="378" t="s">
        <v>36</v>
      </c>
      <c r="E44" s="381" t="s">
        <v>36</v>
      </c>
      <c r="F44" s="474" t="s">
        <v>36</v>
      </c>
      <c r="G44" s="380" t="s">
        <v>36</v>
      </c>
      <c r="H44" s="89" t="s">
        <v>36</v>
      </c>
      <c r="I44" s="381" t="s">
        <v>36</v>
      </c>
      <c r="J44" s="378" t="s">
        <v>36</v>
      </c>
      <c r="K44" s="89" t="s">
        <v>36</v>
      </c>
      <c r="L44" s="379" t="s">
        <v>36</v>
      </c>
      <c r="M44" s="382">
        <f t="shared" ref="M44:N44" si="21">SUM(M45:M46)</f>
        <v>0</v>
      </c>
      <c r="N44" s="90">
        <f t="shared" si="21"/>
        <v>0</v>
      </c>
      <c r="O44" s="90">
        <f>SUM(O45:O46)</f>
        <v>0</v>
      </c>
      <c r="P44" s="383"/>
      <c r="Q44" s="311"/>
    </row>
    <row r="45" spans="1:17" ht="24.75" hidden="1" thickTop="1" x14ac:dyDescent="0.25">
      <c r="A45" s="92">
        <v>23410</v>
      </c>
      <c r="B45" s="93" t="s">
        <v>57</v>
      </c>
      <c r="C45" s="384">
        <f t="shared" ref="C45:C46" si="22">SUM(O45)</f>
        <v>0</v>
      </c>
      <c r="D45" s="385" t="s">
        <v>36</v>
      </c>
      <c r="E45" s="388" t="s">
        <v>36</v>
      </c>
      <c r="F45" s="475" t="s">
        <v>36</v>
      </c>
      <c r="G45" s="387" t="s">
        <v>36</v>
      </c>
      <c r="H45" s="95" t="s">
        <v>36</v>
      </c>
      <c r="I45" s="388" t="s">
        <v>36</v>
      </c>
      <c r="J45" s="385" t="s">
        <v>36</v>
      </c>
      <c r="K45" s="95" t="s">
        <v>36</v>
      </c>
      <c r="L45" s="386" t="s">
        <v>36</v>
      </c>
      <c r="M45" s="387"/>
      <c r="N45" s="95"/>
      <c r="O45" s="96">
        <f t="shared" ref="O45:O46" si="23">M45+N45</f>
        <v>0</v>
      </c>
      <c r="P45" s="389"/>
      <c r="Q45" s="311"/>
    </row>
    <row r="46" spans="1:17" ht="24.75" hidden="1" thickTop="1" x14ac:dyDescent="0.25">
      <c r="A46" s="92">
        <v>23510</v>
      </c>
      <c r="B46" s="93" t="s">
        <v>58</v>
      </c>
      <c r="C46" s="384">
        <f t="shared" si="22"/>
        <v>0</v>
      </c>
      <c r="D46" s="385" t="s">
        <v>36</v>
      </c>
      <c r="E46" s="388" t="s">
        <v>36</v>
      </c>
      <c r="F46" s="475" t="s">
        <v>36</v>
      </c>
      <c r="G46" s="387" t="s">
        <v>36</v>
      </c>
      <c r="H46" s="95" t="s">
        <v>36</v>
      </c>
      <c r="I46" s="388" t="s">
        <v>36</v>
      </c>
      <c r="J46" s="385" t="s">
        <v>36</v>
      </c>
      <c r="K46" s="95" t="s">
        <v>36</v>
      </c>
      <c r="L46" s="386" t="s">
        <v>36</v>
      </c>
      <c r="M46" s="387"/>
      <c r="N46" s="95"/>
      <c r="O46" s="96">
        <f t="shared" si="23"/>
        <v>0</v>
      </c>
      <c r="P46" s="389"/>
      <c r="Q46" s="311"/>
    </row>
    <row r="47" spans="1:17" ht="12.75" thickTop="1" x14ac:dyDescent="0.25">
      <c r="A47" s="98"/>
      <c r="B47" s="93"/>
      <c r="C47" s="390"/>
      <c r="D47" s="391"/>
      <c r="E47" s="142"/>
      <c r="F47" s="475"/>
      <c r="G47" s="387"/>
      <c r="H47" s="95"/>
      <c r="I47" s="388"/>
      <c r="J47" s="385"/>
      <c r="K47" s="388"/>
      <c r="L47" s="393"/>
      <c r="M47" s="392"/>
      <c r="N47" s="101"/>
      <c r="O47" s="102"/>
      <c r="P47" s="393"/>
      <c r="Q47" s="311"/>
    </row>
    <row r="48" spans="1:17" s="25" customFormat="1" x14ac:dyDescent="0.25">
      <c r="A48" s="104"/>
      <c r="B48" s="105" t="s">
        <v>59</v>
      </c>
      <c r="C48" s="394"/>
      <c r="D48" s="395"/>
      <c r="E48" s="468"/>
      <c r="F48" s="397"/>
      <c r="G48" s="396"/>
      <c r="H48" s="107"/>
      <c r="I48" s="108"/>
      <c r="J48" s="106"/>
      <c r="K48" s="108"/>
      <c r="L48" s="397"/>
      <c r="M48" s="396"/>
      <c r="N48" s="107"/>
      <c r="O48" s="108"/>
      <c r="P48" s="397"/>
      <c r="Q48" s="314"/>
    </row>
    <row r="49" spans="1:17" s="25" customFormat="1" ht="12.75" thickBot="1" x14ac:dyDescent="0.3">
      <c r="A49" s="110"/>
      <c r="B49" s="26" t="s">
        <v>60</v>
      </c>
      <c r="C49" s="398">
        <f t="shared" ref="C49:C112" si="24">SUM(F49,I49,L49,O49)</f>
        <v>244548</v>
      </c>
      <c r="D49" s="111">
        <f>SUM(D50,D281)</f>
        <v>244324</v>
      </c>
      <c r="E49" s="200">
        <f t="shared" ref="E49" si="25">SUM(E50,E281)</f>
        <v>224</v>
      </c>
      <c r="F49" s="400">
        <f>SUM(F50,F281)</f>
        <v>244548</v>
      </c>
      <c r="G49" s="399">
        <f t="shared" ref="G49:O49" si="26">SUM(G50,G281)</f>
        <v>0</v>
      </c>
      <c r="H49" s="112">
        <f t="shared" si="26"/>
        <v>0</v>
      </c>
      <c r="I49" s="200">
        <f t="shared" si="26"/>
        <v>0</v>
      </c>
      <c r="J49" s="111">
        <f t="shared" si="26"/>
        <v>0</v>
      </c>
      <c r="K49" s="200">
        <f t="shared" si="26"/>
        <v>0</v>
      </c>
      <c r="L49" s="400">
        <f t="shared" si="26"/>
        <v>0</v>
      </c>
      <c r="M49" s="399">
        <f t="shared" si="26"/>
        <v>0</v>
      </c>
      <c r="N49" s="112">
        <f t="shared" si="26"/>
        <v>0</v>
      </c>
      <c r="O49" s="200">
        <f t="shared" si="26"/>
        <v>0</v>
      </c>
      <c r="P49" s="400"/>
      <c r="Q49" s="314"/>
    </row>
    <row r="50" spans="1:17" s="25" customFormat="1" ht="36.75" thickTop="1" x14ac:dyDescent="0.25">
      <c r="A50" s="114"/>
      <c r="B50" s="115" t="s">
        <v>61</v>
      </c>
      <c r="C50" s="401">
        <f t="shared" si="24"/>
        <v>244548</v>
      </c>
      <c r="D50" s="116">
        <f>SUM(D51,D193)</f>
        <v>244324</v>
      </c>
      <c r="E50" s="403">
        <f t="shared" ref="E50" si="27">SUM(E51,E193)</f>
        <v>224</v>
      </c>
      <c r="F50" s="404">
        <f>SUM(F51,F193)</f>
        <v>244548</v>
      </c>
      <c r="G50" s="402">
        <f t="shared" ref="G50:O50" si="28">SUM(G51,G193)</f>
        <v>0</v>
      </c>
      <c r="H50" s="117">
        <f t="shared" si="28"/>
        <v>0</v>
      </c>
      <c r="I50" s="403">
        <f t="shared" si="28"/>
        <v>0</v>
      </c>
      <c r="J50" s="116">
        <f t="shared" si="28"/>
        <v>0</v>
      </c>
      <c r="K50" s="403">
        <f t="shared" si="28"/>
        <v>0</v>
      </c>
      <c r="L50" s="404">
        <f t="shared" si="28"/>
        <v>0</v>
      </c>
      <c r="M50" s="402">
        <f t="shared" si="28"/>
        <v>0</v>
      </c>
      <c r="N50" s="117">
        <f t="shared" si="28"/>
        <v>0</v>
      </c>
      <c r="O50" s="403">
        <f t="shared" si="28"/>
        <v>0</v>
      </c>
      <c r="P50" s="404"/>
      <c r="Q50" s="314"/>
    </row>
    <row r="51" spans="1:17" s="25" customFormat="1" ht="24" x14ac:dyDescent="0.25">
      <c r="A51" s="119"/>
      <c r="B51" s="19" t="s">
        <v>62</v>
      </c>
      <c r="C51" s="405">
        <f t="shared" si="24"/>
        <v>244548</v>
      </c>
      <c r="D51" s="120">
        <f>SUM(D52,D74,D172,D186)</f>
        <v>244324</v>
      </c>
      <c r="E51" s="407">
        <f t="shared" ref="E51" si="29">SUM(E52,E74,E172,E186)</f>
        <v>224</v>
      </c>
      <c r="F51" s="408">
        <f>SUM(F52,F74,F172,F186)</f>
        <v>244548</v>
      </c>
      <c r="G51" s="406">
        <f t="shared" ref="G51:O51" si="30">SUM(G52,G74,G172,G186)</f>
        <v>0</v>
      </c>
      <c r="H51" s="121">
        <f t="shared" si="30"/>
        <v>0</v>
      </c>
      <c r="I51" s="407">
        <f t="shared" si="30"/>
        <v>0</v>
      </c>
      <c r="J51" s="120">
        <f t="shared" si="30"/>
        <v>0</v>
      </c>
      <c r="K51" s="407">
        <f t="shared" si="30"/>
        <v>0</v>
      </c>
      <c r="L51" s="408">
        <f t="shared" si="30"/>
        <v>0</v>
      </c>
      <c r="M51" s="406">
        <f t="shared" si="30"/>
        <v>0</v>
      </c>
      <c r="N51" s="121">
        <f t="shared" si="30"/>
        <v>0</v>
      </c>
      <c r="O51" s="407">
        <f t="shared" si="30"/>
        <v>0</v>
      </c>
      <c r="P51" s="408"/>
      <c r="Q51" s="314"/>
    </row>
    <row r="52" spans="1:17" s="25" customFormat="1" hidden="1" x14ac:dyDescent="0.25">
      <c r="A52" s="123">
        <v>1000</v>
      </c>
      <c r="B52" s="123" t="s">
        <v>63</v>
      </c>
      <c r="C52" s="409">
        <f t="shared" si="24"/>
        <v>0</v>
      </c>
      <c r="D52" s="124">
        <f>SUM(D53,D66)</f>
        <v>0</v>
      </c>
      <c r="E52" s="157">
        <f t="shared" ref="E52" si="31">SUM(E53,E66)</f>
        <v>0</v>
      </c>
      <c r="F52" s="411">
        <f>SUM(F53,F66)</f>
        <v>0</v>
      </c>
      <c r="G52" s="410">
        <f t="shared" ref="G52:O52" si="32">SUM(G53,G66)</f>
        <v>0</v>
      </c>
      <c r="H52" s="125">
        <f t="shared" si="32"/>
        <v>0</v>
      </c>
      <c r="I52" s="157">
        <f t="shared" si="32"/>
        <v>0</v>
      </c>
      <c r="J52" s="124">
        <f t="shared" si="32"/>
        <v>0</v>
      </c>
      <c r="K52" s="125">
        <f t="shared" si="32"/>
        <v>0</v>
      </c>
      <c r="L52" s="126">
        <f t="shared" si="32"/>
        <v>0</v>
      </c>
      <c r="M52" s="410">
        <f t="shared" si="32"/>
        <v>0</v>
      </c>
      <c r="N52" s="125">
        <f t="shared" si="32"/>
        <v>0</v>
      </c>
      <c r="O52" s="157">
        <f t="shared" si="32"/>
        <v>0</v>
      </c>
      <c r="P52" s="411"/>
      <c r="Q52" s="314"/>
    </row>
    <row r="53" spans="1:17" hidden="1" x14ac:dyDescent="0.25">
      <c r="A53" s="55">
        <v>1100</v>
      </c>
      <c r="B53" s="127" t="s">
        <v>64</v>
      </c>
      <c r="C53" s="347">
        <f t="shared" si="24"/>
        <v>0</v>
      </c>
      <c r="D53" s="56">
        <f>SUM(D54,D57,D65)</f>
        <v>0</v>
      </c>
      <c r="E53" s="144">
        <f t="shared" ref="E53" si="33">SUM(E54,E57,E65)</f>
        <v>0</v>
      </c>
      <c r="F53" s="424">
        <f>SUM(F54,F57,F65)</f>
        <v>0</v>
      </c>
      <c r="G53" s="412">
        <f t="shared" ref="G53:N53" si="34">SUM(G54,G57,G65)</f>
        <v>0</v>
      </c>
      <c r="H53" s="57">
        <f t="shared" si="34"/>
        <v>0</v>
      </c>
      <c r="I53" s="144">
        <f t="shared" si="34"/>
        <v>0</v>
      </c>
      <c r="J53" s="56">
        <f t="shared" si="34"/>
        <v>0</v>
      </c>
      <c r="K53" s="57">
        <f t="shared" si="34"/>
        <v>0</v>
      </c>
      <c r="L53" s="145">
        <f t="shared" si="34"/>
        <v>0</v>
      </c>
      <c r="M53" s="412">
        <f t="shared" si="34"/>
        <v>0</v>
      </c>
      <c r="N53" s="57">
        <f t="shared" si="34"/>
        <v>0</v>
      </c>
      <c r="O53" s="144">
        <f>SUM(O54,O57,O65)</f>
        <v>0</v>
      </c>
      <c r="P53" s="413"/>
      <c r="Q53" s="311"/>
    </row>
    <row r="54" spans="1:17" hidden="1" x14ac:dyDescent="0.25">
      <c r="A54" s="129">
        <v>1110</v>
      </c>
      <c r="B54" s="93" t="s">
        <v>65</v>
      </c>
      <c r="C54" s="390">
        <f t="shared" si="24"/>
        <v>0</v>
      </c>
      <c r="D54" s="391">
        <f>SUM(D55:D56)</f>
        <v>0</v>
      </c>
      <c r="E54" s="142"/>
      <c r="F54" s="415">
        <f>SUM(F55:F56)</f>
        <v>0</v>
      </c>
      <c r="G54" s="414"/>
      <c r="H54" s="100"/>
      <c r="I54" s="130">
        <f>SUM(I55:I56)</f>
        <v>0</v>
      </c>
      <c r="J54" s="99"/>
      <c r="K54" s="100"/>
      <c r="L54" s="131">
        <f>SUM(L55:L56)</f>
        <v>0</v>
      </c>
      <c r="M54" s="414"/>
      <c r="N54" s="100"/>
      <c r="O54" s="130">
        <f>SUM(O55:O56)</f>
        <v>0</v>
      </c>
      <c r="P54" s="415"/>
      <c r="Q54" s="311"/>
    </row>
    <row r="55" spans="1:17" hidden="1" x14ac:dyDescent="0.25">
      <c r="A55" s="37">
        <v>1111</v>
      </c>
      <c r="B55" s="63" t="s">
        <v>66</v>
      </c>
      <c r="C55" s="353">
        <f t="shared" si="24"/>
        <v>0</v>
      </c>
      <c r="D55" s="377"/>
      <c r="E55" s="133"/>
      <c r="F55" s="416">
        <f>D55+E55</f>
        <v>0</v>
      </c>
      <c r="G55" s="376"/>
      <c r="H55" s="66"/>
      <c r="I55" s="133">
        <f>G55+H55</f>
        <v>0</v>
      </c>
      <c r="J55" s="377"/>
      <c r="K55" s="66"/>
      <c r="L55" s="134">
        <f>J55+K55</f>
        <v>0</v>
      </c>
      <c r="M55" s="376"/>
      <c r="N55" s="66"/>
      <c r="O55" s="133">
        <f>M55+N55</f>
        <v>0</v>
      </c>
      <c r="P55" s="416"/>
      <c r="Q55" s="311"/>
    </row>
    <row r="56" spans="1:17" ht="24" hidden="1" customHeight="1" x14ac:dyDescent="0.25">
      <c r="A56" s="43">
        <v>1119</v>
      </c>
      <c r="B56" s="69" t="s">
        <v>67</v>
      </c>
      <c r="C56" s="358">
        <f t="shared" si="24"/>
        <v>0</v>
      </c>
      <c r="D56" s="417"/>
      <c r="E56" s="136"/>
      <c r="F56" s="419">
        <f>D56+E56</f>
        <v>0</v>
      </c>
      <c r="G56" s="418"/>
      <c r="H56" s="72"/>
      <c r="I56" s="136">
        <f>G56+H56</f>
        <v>0</v>
      </c>
      <c r="J56" s="417"/>
      <c r="K56" s="72"/>
      <c r="L56" s="137">
        <f>J56+K56</f>
        <v>0</v>
      </c>
      <c r="M56" s="418"/>
      <c r="N56" s="72"/>
      <c r="O56" s="136">
        <f>M56+N56</f>
        <v>0</v>
      </c>
      <c r="P56" s="419"/>
      <c r="Q56" s="311"/>
    </row>
    <row r="57" spans="1:17" ht="23.25" hidden="1" customHeight="1" x14ac:dyDescent="0.25">
      <c r="A57" s="138">
        <v>1140</v>
      </c>
      <c r="B57" s="69" t="s">
        <v>68</v>
      </c>
      <c r="C57" s="358">
        <f t="shared" si="24"/>
        <v>0</v>
      </c>
      <c r="D57" s="70">
        <f>SUM(D58:D64)</f>
        <v>0</v>
      </c>
      <c r="E57" s="139">
        <f t="shared" ref="E57" si="35">SUM(E58:E64)</f>
        <v>0</v>
      </c>
      <c r="F57" s="421">
        <f>SUM(F58:F64)</f>
        <v>0</v>
      </c>
      <c r="G57" s="420">
        <f t="shared" ref="G57:N57" si="36">SUM(G58:G64)</f>
        <v>0</v>
      </c>
      <c r="H57" s="135">
        <f t="shared" si="36"/>
        <v>0</v>
      </c>
      <c r="I57" s="139">
        <f t="shared" si="36"/>
        <v>0</v>
      </c>
      <c r="J57" s="70">
        <f t="shared" si="36"/>
        <v>0</v>
      </c>
      <c r="K57" s="135">
        <f t="shared" si="36"/>
        <v>0</v>
      </c>
      <c r="L57" s="140">
        <f t="shared" si="36"/>
        <v>0</v>
      </c>
      <c r="M57" s="420">
        <f t="shared" si="36"/>
        <v>0</v>
      </c>
      <c r="N57" s="135">
        <f t="shared" si="36"/>
        <v>0</v>
      </c>
      <c r="O57" s="139">
        <f>SUM(O58:O64)</f>
        <v>0</v>
      </c>
      <c r="P57" s="421"/>
      <c r="Q57" s="311"/>
    </row>
    <row r="58" spans="1:17" hidden="1" x14ac:dyDescent="0.25">
      <c r="A58" s="43">
        <v>1141</v>
      </c>
      <c r="B58" s="69" t="s">
        <v>69</v>
      </c>
      <c r="C58" s="358">
        <f t="shared" si="24"/>
        <v>0</v>
      </c>
      <c r="D58" s="417"/>
      <c r="E58" s="136"/>
      <c r="F58" s="419">
        <f t="shared" ref="F58:F65" si="37">D58+E58</f>
        <v>0</v>
      </c>
      <c r="G58" s="418"/>
      <c r="H58" s="72"/>
      <c r="I58" s="136">
        <f t="shared" ref="I58:I65" si="38">G58+H58</f>
        <v>0</v>
      </c>
      <c r="J58" s="417"/>
      <c r="K58" s="72"/>
      <c r="L58" s="137">
        <f t="shared" ref="L58:L65" si="39">J58+K58</f>
        <v>0</v>
      </c>
      <c r="M58" s="418"/>
      <c r="N58" s="72"/>
      <c r="O58" s="136">
        <f t="shared" ref="O58:O65" si="40">M58+N58</f>
        <v>0</v>
      </c>
      <c r="P58" s="419"/>
      <c r="Q58" s="311"/>
    </row>
    <row r="59" spans="1:17" ht="24.75" hidden="1" customHeight="1" x14ac:dyDescent="0.25">
      <c r="A59" s="43">
        <v>1142</v>
      </c>
      <c r="B59" s="69" t="s">
        <v>70</v>
      </c>
      <c r="C59" s="358">
        <f t="shared" si="24"/>
        <v>0</v>
      </c>
      <c r="D59" s="417"/>
      <c r="E59" s="136"/>
      <c r="F59" s="419">
        <f t="shared" si="37"/>
        <v>0</v>
      </c>
      <c r="G59" s="418"/>
      <c r="H59" s="72"/>
      <c r="I59" s="136">
        <f t="shared" si="38"/>
        <v>0</v>
      </c>
      <c r="J59" s="417"/>
      <c r="K59" s="72"/>
      <c r="L59" s="137">
        <f t="shared" si="39"/>
        <v>0</v>
      </c>
      <c r="M59" s="418"/>
      <c r="N59" s="72"/>
      <c r="O59" s="136">
        <f t="shared" si="40"/>
        <v>0</v>
      </c>
      <c r="P59" s="419"/>
      <c r="Q59" s="311"/>
    </row>
    <row r="60" spans="1:17" ht="24" hidden="1" x14ac:dyDescent="0.25">
      <c r="A60" s="43">
        <v>1145</v>
      </c>
      <c r="B60" s="69" t="s">
        <v>71</v>
      </c>
      <c r="C60" s="358">
        <f t="shared" si="24"/>
        <v>0</v>
      </c>
      <c r="D60" s="417"/>
      <c r="E60" s="136"/>
      <c r="F60" s="419">
        <f t="shared" si="37"/>
        <v>0</v>
      </c>
      <c r="G60" s="418"/>
      <c r="H60" s="72"/>
      <c r="I60" s="136">
        <f t="shared" si="38"/>
        <v>0</v>
      </c>
      <c r="J60" s="417"/>
      <c r="K60" s="72"/>
      <c r="L60" s="137">
        <f t="shared" si="39"/>
        <v>0</v>
      </c>
      <c r="M60" s="418"/>
      <c r="N60" s="72"/>
      <c r="O60" s="136">
        <f t="shared" si="40"/>
        <v>0</v>
      </c>
      <c r="P60" s="419"/>
      <c r="Q60" s="311"/>
    </row>
    <row r="61" spans="1:17" ht="27.75" hidden="1" customHeight="1" x14ac:dyDescent="0.25">
      <c r="A61" s="43">
        <v>1146</v>
      </c>
      <c r="B61" s="69" t="s">
        <v>72</v>
      </c>
      <c r="C61" s="358">
        <f t="shared" si="24"/>
        <v>0</v>
      </c>
      <c r="D61" s="417"/>
      <c r="E61" s="136"/>
      <c r="F61" s="419">
        <f t="shared" si="37"/>
        <v>0</v>
      </c>
      <c r="G61" s="418"/>
      <c r="H61" s="72"/>
      <c r="I61" s="136">
        <f t="shared" si="38"/>
        <v>0</v>
      </c>
      <c r="J61" s="417"/>
      <c r="K61" s="72"/>
      <c r="L61" s="137">
        <f t="shared" si="39"/>
        <v>0</v>
      </c>
      <c r="M61" s="418"/>
      <c r="N61" s="72"/>
      <c r="O61" s="136">
        <f t="shared" si="40"/>
        <v>0</v>
      </c>
      <c r="P61" s="419"/>
      <c r="Q61" s="311"/>
    </row>
    <row r="62" spans="1:17" hidden="1" x14ac:dyDescent="0.25">
      <c r="A62" s="43">
        <v>1147</v>
      </c>
      <c r="B62" s="69" t="s">
        <v>73</v>
      </c>
      <c r="C62" s="358">
        <f t="shared" si="24"/>
        <v>0</v>
      </c>
      <c r="D62" s="417"/>
      <c r="E62" s="136"/>
      <c r="F62" s="419">
        <f t="shared" si="37"/>
        <v>0</v>
      </c>
      <c r="G62" s="418"/>
      <c r="H62" s="72"/>
      <c r="I62" s="136">
        <f t="shared" si="38"/>
        <v>0</v>
      </c>
      <c r="J62" s="417"/>
      <c r="K62" s="72"/>
      <c r="L62" s="137">
        <f t="shared" si="39"/>
        <v>0</v>
      </c>
      <c r="M62" s="418"/>
      <c r="N62" s="72"/>
      <c r="O62" s="136">
        <f t="shared" si="40"/>
        <v>0</v>
      </c>
      <c r="P62" s="419"/>
      <c r="Q62" s="311"/>
    </row>
    <row r="63" spans="1:17" hidden="1" x14ac:dyDescent="0.25">
      <c r="A63" s="43">
        <v>1148</v>
      </c>
      <c r="B63" s="69" t="s">
        <v>74</v>
      </c>
      <c r="C63" s="358">
        <f t="shared" si="24"/>
        <v>0</v>
      </c>
      <c r="D63" s="417"/>
      <c r="E63" s="136"/>
      <c r="F63" s="419">
        <f t="shared" si="37"/>
        <v>0</v>
      </c>
      <c r="G63" s="418"/>
      <c r="H63" s="72"/>
      <c r="I63" s="136">
        <f t="shared" si="38"/>
        <v>0</v>
      </c>
      <c r="J63" s="417"/>
      <c r="K63" s="72"/>
      <c r="L63" s="137">
        <f t="shared" si="39"/>
        <v>0</v>
      </c>
      <c r="M63" s="418"/>
      <c r="N63" s="72"/>
      <c r="O63" s="136">
        <f t="shared" si="40"/>
        <v>0</v>
      </c>
      <c r="P63" s="419"/>
      <c r="Q63" s="311"/>
    </row>
    <row r="64" spans="1:17" ht="36" hidden="1" x14ac:dyDescent="0.25">
      <c r="A64" s="43">
        <v>1149</v>
      </c>
      <c r="B64" s="69" t="s">
        <v>75</v>
      </c>
      <c r="C64" s="358">
        <f t="shared" si="24"/>
        <v>0</v>
      </c>
      <c r="D64" s="417"/>
      <c r="E64" s="136"/>
      <c r="F64" s="419">
        <f t="shared" si="37"/>
        <v>0</v>
      </c>
      <c r="G64" s="418"/>
      <c r="H64" s="72"/>
      <c r="I64" s="136">
        <f t="shared" si="38"/>
        <v>0</v>
      </c>
      <c r="J64" s="417"/>
      <c r="K64" s="72"/>
      <c r="L64" s="137">
        <f t="shared" si="39"/>
        <v>0</v>
      </c>
      <c r="M64" s="418"/>
      <c r="N64" s="72"/>
      <c r="O64" s="136">
        <f t="shared" si="40"/>
        <v>0</v>
      </c>
      <c r="P64" s="419"/>
      <c r="Q64" s="311"/>
    </row>
    <row r="65" spans="1:17" ht="36" hidden="1" x14ac:dyDescent="0.25">
      <c r="A65" s="129">
        <v>1150</v>
      </c>
      <c r="B65" s="93" t="s">
        <v>76</v>
      </c>
      <c r="C65" s="390">
        <f t="shared" si="24"/>
        <v>0</v>
      </c>
      <c r="D65" s="391"/>
      <c r="E65" s="142"/>
      <c r="F65" s="423">
        <f t="shared" si="37"/>
        <v>0</v>
      </c>
      <c r="G65" s="422"/>
      <c r="H65" s="141"/>
      <c r="I65" s="142">
        <f t="shared" si="38"/>
        <v>0</v>
      </c>
      <c r="J65" s="391"/>
      <c r="K65" s="141"/>
      <c r="L65" s="143">
        <f t="shared" si="39"/>
        <v>0</v>
      </c>
      <c r="M65" s="422"/>
      <c r="N65" s="141"/>
      <c r="O65" s="142">
        <f t="shared" si="40"/>
        <v>0</v>
      </c>
      <c r="P65" s="423"/>
      <c r="Q65" s="311"/>
    </row>
    <row r="66" spans="1:17" ht="36" hidden="1" x14ac:dyDescent="0.25">
      <c r="A66" s="55">
        <v>1200</v>
      </c>
      <c r="B66" s="127" t="s">
        <v>77</v>
      </c>
      <c r="C66" s="347">
        <f t="shared" si="24"/>
        <v>0</v>
      </c>
      <c r="D66" s="56">
        <f>SUM(D67:D68)</f>
        <v>0</v>
      </c>
      <c r="E66" s="144">
        <f t="shared" ref="E66" si="41">SUM(E67:E68)</f>
        <v>0</v>
      </c>
      <c r="F66" s="424">
        <f>SUM(F67:F68)</f>
        <v>0</v>
      </c>
      <c r="G66" s="412">
        <f t="shared" ref="G66:N66" si="42">SUM(G67:G68)</f>
        <v>0</v>
      </c>
      <c r="H66" s="57">
        <f t="shared" si="42"/>
        <v>0</v>
      </c>
      <c r="I66" s="144">
        <f t="shared" si="42"/>
        <v>0</v>
      </c>
      <c r="J66" s="56">
        <f t="shared" si="42"/>
        <v>0</v>
      </c>
      <c r="K66" s="57">
        <f t="shared" si="42"/>
        <v>0</v>
      </c>
      <c r="L66" s="145">
        <f t="shared" si="42"/>
        <v>0</v>
      </c>
      <c r="M66" s="412">
        <f t="shared" si="42"/>
        <v>0</v>
      </c>
      <c r="N66" s="57">
        <f t="shared" si="42"/>
        <v>0</v>
      </c>
      <c r="O66" s="144">
        <f>SUM(O67:O68)</f>
        <v>0</v>
      </c>
      <c r="P66" s="424"/>
      <c r="Q66" s="311"/>
    </row>
    <row r="67" spans="1:17" ht="24" hidden="1" x14ac:dyDescent="0.25">
      <c r="A67" s="513">
        <v>1210</v>
      </c>
      <c r="B67" s="63" t="s">
        <v>78</v>
      </c>
      <c r="C67" s="353">
        <f t="shared" si="24"/>
        <v>0</v>
      </c>
      <c r="D67" s="377"/>
      <c r="E67" s="133"/>
      <c r="F67" s="416">
        <f>D67+E67</f>
        <v>0</v>
      </c>
      <c r="G67" s="376"/>
      <c r="H67" s="66"/>
      <c r="I67" s="133">
        <f>G67+H67</f>
        <v>0</v>
      </c>
      <c r="J67" s="377"/>
      <c r="K67" s="66"/>
      <c r="L67" s="134">
        <f>J67+K67</f>
        <v>0</v>
      </c>
      <c r="M67" s="376"/>
      <c r="N67" s="66"/>
      <c r="O67" s="133">
        <f>M67+N67</f>
        <v>0</v>
      </c>
      <c r="P67" s="416"/>
      <c r="Q67" s="311"/>
    </row>
    <row r="68" spans="1:17" ht="24" hidden="1" x14ac:dyDescent="0.25">
      <c r="A68" s="138">
        <v>1220</v>
      </c>
      <c r="B68" s="69" t="s">
        <v>79</v>
      </c>
      <c r="C68" s="358">
        <f t="shared" si="24"/>
        <v>0</v>
      </c>
      <c r="D68" s="70">
        <f>SUM(D69:D73)</f>
        <v>0</v>
      </c>
      <c r="E68" s="139">
        <f t="shared" ref="E68" si="43">SUM(E69:E73)</f>
        <v>0</v>
      </c>
      <c r="F68" s="421">
        <f>SUM(F69:F73)</f>
        <v>0</v>
      </c>
      <c r="G68" s="420">
        <f t="shared" ref="G68:O68" si="44">SUM(G69:G73)</f>
        <v>0</v>
      </c>
      <c r="H68" s="135">
        <f t="shared" si="44"/>
        <v>0</v>
      </c>
      <c r="I68" s="139">
        <f t="shared" si="44"/>
        <v>0</v>
      </c>
      <c r="J68" s="70">
        <f t="shared" si="44"/>
        <v>0</v>
      </c>
      <c r="K68" s="135">
        <f t="shared" si="44"/>
        <v>0</v>
      </c>
      <c r="L68" s="140">
        <f t="shared" si="44"/>
        <v>0</v>
      </c>
      <c r="M68" s="420">
        <f t="shared" si="44"/>
        <v>0</v>
      </c>
      <c r="N68" s="135">
        <f t="shared" si="44"/>
        <v>0</v>
      </c>
      <c r="O68" s="139">
        <f t="shared" si="44"/>
        <v>0</v>
      </c>
      <c r="P68" s="421"/>
      <c r="Q68" s="311"/>
    </row>
    <row r="69" spans="1:17" ht="60" hidden="1" x14ac:dyDescent="0.25">
      <c r="A69" s="43">
        <v>1221</v>
      </c>
      <c r="B69" s="69" t="s">
        <v>80</v>
      </c>
      <c r="C69" s="358">
        <f t="shared" si="24"/>
        <v>0</v>
      </c>
      <c r="D69" s="417"/>
      <c r="E69" s="136"/>
      <c r="F69" s="419">
        <f t="shared" ref="F69:F73" si="45">D69+E69</f>
        <v>0</v>
      </c>
      <c r="G69" s="418"/>
      <c r="H69" s="72"/>
      <c r="I69" s="136">
        <f t="shared" ref="I69:I73" si="46">G69+H69</f>
        <v>0</v>
      </c>
      <c r="J69" s="417"/>
      <c r="K69" s="72"/>
      <c r="L69" s="137">
        <f t="shared" ref="L69:L73" si="47">J69+K69</f>
        <v>0</v>
      </c>
      <c r="M69" s="418"/>
      <c r="N69" s="72"/>
      <c r="O69" s="136">
        <f t="shared" ref="O69:O73" si="48">M69+N69</f>
        <v>0</v>
      </c>
      <c r="P69" s="419"/>
      <c r="Q69" s="311"/>
    </row>
    <row r="70" spans="1:17" hidden="1" x14ac:dyDescent="0.25">
      <c r="A70" s="43">
        <v>1223</v>
      </c>
      <c r="B70" s="69" t="s">
        <v>81</v>
      </c>
      <c r="C70" s="358">
        <f t="shared" si="24"/>
        <v>0</v>
      </c>
      <c r="D70" s="417"/>
      <c r="E70" s="136"/>
      <c r="F70" s="419">
        <f t="shared" si="45"/>
        <v>0</v>
      </c>
      <c r="G70" s="418"/>
      <c r="H70" s="72"/>
      <c r="I70" s="136">
        <f t="shared" si="46"/>
        <v>0</v>
      </c>
      <c r="J70" s="417"/>
      <c r="K70" s="72"/>
      <c r="L70" s="137">
        <f t="shared" si="47"/>
        <v>0</v>
      </c>
      <c r="M70" s="418"/>
      <c r="N70" s="72"/>
      <c r="O70" s="136">
        <f t="shared" si="48"/>
        <v>0</v>
      </c>
      <c r="P70" s="419"/>
      <c r="Q70" s="311"/>
    </row>
    <row r="71" spans="1:17" hidden="1" x14ac:dyDescent="0.25">
      <c r="A71" s="43">
        <v>1225</v>
      </c>
      <c r="B71" s="69" t="s">
        <v>82</v>
      </c>
      <c r="C71" s="358">
        <f t="shared" si="24"/>
        <v>0</v>
      </c>
      <c r="D71" s="417"/>
      <c r="E71" s="136"/>
      <c r="F71" s="419">
        <f t="shared" si="45"/>
        <v>0</v>
      </c>
      <c r="G71" s="418"/>
      <c r="H71" s="72"/>
      <c r="I71" s="136">
        <f t="shared" si="46"/>
        <v>0</v>
      </c>
      <c r="J71" s="417"/>
      <c r="K71" s="72"/>
      <c r="L71" s="137">
        <f t="shared" si="47"/>
        <v>0</v>
      </c>
      <c r="M71" s="418"/>
      <c r="N71" s="72"/>
      <c r="O71" s="136">
        <f t="shared" si="48"/>
        <v>0</v>
      </c>
      <c r="P71" s="419"/>
      <c r="Q71" s="311"/>
    </row>
    <row r="72" spans="1:17" ht="36" hidden="1" x14ac:dyDescent="0.25">
      <c r="A72" s="43">
        <v>1227</v>
      </c>
      <c r="B72" s="69" t="s">
        <v>83</v>
      </c>
      <c r="C72" s="358">
        <f t="shared" si="24"/>
        <v>0</v>
      </c>
      <c r="D72" s="417"/>
      <c r="E72" s="136"/>
      <c r="F72" s="419">
        <f t="shared" si="45"/>
        <v>0</v>
      </c>
      <c r="G72" s="418"/>
      <c r="H72" s="72"/>
      <c r="I72" s="136">
        <f t="shared" si="46"/>
        <v>0</v>
      </c>
      <c r="J72" s="417"/>
      <c r="K72" s="72"/>
      <c r="L72" s="137">
        <f t="shared" si="47"/>
        <v>0</v>
      </c>
      <c r="M72" s="418"/>
      <c r="N72" s="72"/>
      <c r="O72" s="136">
        <f t="shared" si="48"/>
        <v>0</v>
      </c>
      <c r="P72" s="419"/>
      <c r="Q72" s="311"/>
    </row>
    <row r="73" spans="1:17" ht="60" hidden="1" x14ac:dyDescent="0.25">
      <c r="A73" s="43">
        <v>1228</v>
      </c>
      <c r="B73" s="69" t="s">
        <v>84</v>
      </c>
      <c r="C73" s="358">
        <f t="shared" si="24"/>
        <v>0</v>
      </c>
      <c r="D73" s="417"/>
      <c r="E73" s="136"/>
      <c r="F73" s="419">
        <f t="shared" si="45"/>
        <v>0</v>
      </c>
      <c r="G73" s="418"/>
      <c r="H73" s="72"/>
      <c r="I73" s="136">
        <f t="shared" si="46"/>
        <v>0</v>
      </c>
      <c r="J73" s="417"/>
      <c r="K73" s="72"/>
      <c r="L73" s="137">
        <f t="shared" si="47"/>
        <v>0</v>
      </c>
      <c r="M73" s="418"/>
      <c r="N73" s="72"/>
      <c r="O73" s="136">
        <f t="shared" si="48"/>
        <v>0</v>
      </c>
      <c r="P73" s="419"/>
      <c r="Q73" s="311"/>
    </row>
    <row r="74" spans="1:17" x14ac:dyDescent="0.25">
      <c r="A74" s="123">
        <v>2000</v>
      </c>
      <c r="B74" s="123" t="s">
        <v>85</v>
      </c>
      <c r="C74" s="409">
        <f t="shared" si="24"/>
        <v>244548</v>
      </c>
      <c r="D74" s="124">
        <f>SUM(D75,D82,D129,D163,D164,D171)</f>
        <v>244324</v>
      </c>
      <c r="E74" s="157">
        <f t="shared" ref="E74" si="49">SUM(E75,E82,E129,E163,E164,E171)</f>
        <v>224</v>
      </c>
      <c r="F74" s="411">
        <f>SUM(F75,F82,F129,F163,F164,F171)</f>
        <v>244548</v>
      </c>
      <c r="G74" s="410">
        <f t="shared" ref="G74:O74" si="50">SUM(G75,G82,G129,G163,G164,G171)</f>
        <v>0</v>
      </c>
      <c r="H74" s="125">
        <f t="shared" si="50"/>
        <v>0</v>
      </c>
      <c r="I74" s="157">
        <f t="shared" si="50"/>
        <v>0</v>
      </c>
      <c r="J74" s="124">
        <f t="shared" si="50"/>
        <v>0</v>
      </c>
      <c r="K74" s="157">
        <f t="shared" si="50"/>
        <v>0</v>
      </c>
      <c r="L74" s="411">
        <f t="shared" si="50"/>
        <v>0</v>
      </c>
      <c r="M74" s="410">
        <f t="shared" si="50"/>
        <v>0</v>
      </c>
      <c r="N74" s="125">
        <f t="shared" si="50"/>
        <v>0</v>
      </c>
      <c r="O74" s="157">
        <f t="shared" si="50"/>
        <v>0</v>
      </c>
      <c r="P74" s="411"/>
      <c r="Q74" s="311"/>
    </row>
    <row r="75" spans="1:17" ht="24" hidden="1" x14ac:dyDescent="0.25">
      <c r="A75" s="55">
        <v>2100</v>
      </c>
      <c r="B75" s="127" t="s">
        <v>86</v>
      </c>
      <c r="C75" s="347">
        <f t="shared" si="24"/>
        <v>0</v>
      </c>
      <c r="D75" s="56">
        <f>SUM(D76,D79)</f>
        <v>0</v>
      </c>
      <c r="E75" s="144">
        <f t="shared" ref="E75" si="51">SUM(E76,E79)</f>
        <v>0</v>
      </c>
      <c r="F75" s="424">
        <f>SUM(F76,F79)</f>
        <v>0</v>
      </c>
      <c r="G75" s="412">
        <f t="shared" ref="G75:O75" si="52">SUM(G76,G79)</f>
        <v>0</v>
      </c>
      <c r="H75" s="57">
        <f t="shared" si="52"/>
        <v>0</v>
      </c>
      <c r="I75" s="144">
        <f t="shared" si="52"/>
        <v>0</v>
      </c>
      <c r="J75" s="56">
        <f t="shared" si="52"/>
        <v>0</v>
      </c>
      <c r="K75" s="57">
        <f t="shared" si="52"/>
        <v>0</v>
      </c>
      <c r="L75" s="145">
        <f t="shared" si="52"/>
        <v>0</v>
      </c>
      <c r="M75" s="412">
        <f t="shared" si="52"/>
        <v>0</v>
      </c>
      <c r="N75" s="57">
        <f t="shared" si="52"/>
        <v>0</v>
      </c>
      <c r="O75" s="144">
        <f t="shared" si="52"/>
        <v>0</v>
      </c>
      <c r="P75" s="424"/>
      <c r="Q75" s="311"/>
    </row>
    <row r="76" spans="1:17" ht="24" hidden="1" x14ac:dyDescent="0.25">
      <c r="A76" s="513">
        <v>2110</v>
      </c>
      <c r="B76" s="63" t="s">
        <v>87</v>
      </c>
      <c r="C76" s="353">
        <f t="shared" si="24"/>
        <v>0</v>
      </c>
      <c r="D76" s="64">
        <f>SUM(D77:D78)</f>
        <v>0</v>
      </c>
      <c r="E76" s="150">
        <f t="shared" ref="E76" si="53">SUM(E77:E78)</f>
        <v>0</v>
      </c>
      <c r="F76" s="427">
        <f>SUM(F77:F78)</f>
        <v>0</v>
      </c>
      <c r="G76" s="426">
        <f t="shared" ref="G76:O76" si="54">SUM(G77:G78)</f>
        <v>0</v>
      </c>
      <c r="H76" s="132">
        <f t="shared" si="54"/>
        <v>0</v>
      </c>
      <c r="I76" s="150">
        <f t="shared" si="54"/>
        <v>0</v>
      </c>
      <c r="J76" s="64">
        <f t="shared" si="54"/>
        <v>0</v>
      </c>
      <c r="K76" s="132">
        <f t="shared" si="54"/>
        <v>0</v>
      </c>
      <c r="L76" s="146">
        <f t="shared" si="54"/>
        <v>0</v>
      </c>
      <c r="M76" s="426">
        <f t="shared" si="54"/>
        <v>0</v>
      </c>
      <c r="N76" s="132">
        <f t="shared" si="54"/>
        <v>0</v>
      </c>
      <c r="O76" s="150">
        <f t="shared" si="54"/>
        <v>0</v>
      </c>
      <c r="P76" s="427"/>
      <c r="Q76" s="311"/>
    </row>
    <row r="77" spans="1:17" hidden="1" x14ac:dyDescent="0.25">
      <c r="A77" s="43">
        <v>2111</v>
      </c>
      <c r="B77" s="69" t="s">
        <v>88</v>
      </c>
      <c r="C77" s="358">
        <f t="shared" si="24"/>
        <v>0</v>
      </c>
      <c r="D77" s="417"/>
      <c r="E77" s="136"/>
      <c r="F77" s="419">
        <f t="shared" ref="F77:F78" si="55">D77+E77</f>
        <v>0</v>
      </c>
      <c r="G77" s="418"/>
      <c r="H77" s="72"/>
      <c r="I77" s="136">
        <f t="shared" ref="I77:I78" si="56">G77+H77</f>
        <v>0</v>
      </c>
      <c r="J77" s="417"/>
      <c r="K77" s="72"/>
      <c r="L77" s="137">
        <f t="shared" ref="L77:L78" si="57">J77+K77</f>
        <v>0</v>
      </c>
      <c r="M77" s="418"/>
      <c r="N77" s="72"/>
      <c r="O77" s="136">
        <f t="shared" ref="O77:O78" si="58">M77+N77</f>
        <v>0</v>
      </c>
      <c r="P77" s="419"/>
      <c r="Q77" s="311"/>
    </row>
    <row r="78" spans="1:17" ht="24" hidden="1" x14ac:dyDescent="0.25">
      <c r="A78" s="43">
        <v>2112</v>
      </c>
      <c r="B78" s="69" t="s">
        <v>89</v>
      </c>
      <c r="C78" s="358">
        <f t="shared" si="24"/>
        <v>0</v>
      </c>
      <c r="D78" s="417"/>
      <c r="E78" s="136"/>
      <c r="F78" s="419">
        <f t="shared" si="55"/>
        <v>0</v>
      </c>
      <c r="G78" s="418"/>
      <c r="H78" s="72"/>
      <c r="I78" s="136">
        <f t="shared" si="56"/>
        <v>0</v>
      </c>
      <c r="J78" s="417"/>
      <c r="K78" s="72"/>
      <c r="L78" s="137">
        <f t="shared" si="57"/>
        <v>0</v>
      </c>
      <c r="M78" s="418"/>
      <c r="N78" s="72"/>
      <c r="O78" s="136">
        <f t="shared" si="58"/>
        <v>0</v>
      </c>
      <c r="P78" s="419"/>
      <c r="Q78" s="311"/>
    </row>
    <row r="79" spans="1:17" ht="24" hidden="1" x14ac:dyDescent="0.25">
      <c r="A79" s="138">
        <v>2120</v>
      </c>
      <c r="B79" s="69" t="s">
        <v>90</v>
      </c>
      <c r="C79" s="358">
        <f t="shared" si="24"/>
        <v>0</v>
      </c>
      <c r="D79" s="70">
        <f>SUM(D80:D81)</f>
        <v>0</v>
      </c>
      <c r="E79" s="139">
        <f t="shared" ref="E79" si="59">SUM(E80:E81)</f>
        <v>0</v>
      </c>
      <c r="F79" s="421">
        <f>SUM(F80:F81)</f>
        <v>0</v>
      </c>
      <c r="G79" s="420">
        <f t="shared" ref="G79:O79" si="60">SUM(G80:G81)</f>
        <v>0</v>
      </c>
      <c r="H79" s="135">
        <f t="shared" si="60"/>
        <v>0</v>
      </c>
      <c r="I79" s="139">
        <f t="shared" si="60"/>
        <v>0</v>
      </c>
      <c r="J79" s="70">
        <f t="shared" si="60"/>
        <v>0</v>
      </c>
      <c r="K79" s="135">
        <f t="shared" si="60"/>
        <v>0</v>
      </c>
      <c r="L79" s="140">
        <f t="shared" si="60"/>
        <v>0</v>
      </c>
      <c r="M79" s="420">
        <f t="shared" si="60"/>
        <v>0</v>
      </c>
      <c r="N79" s="135">
        <f t="shared" si="60"/>
        <v>0</v>
      </c>
      <c r="O79" s="139">
        <f t="shared" si="60"/>
        <v>0</v>
      </c>
      <c r="P79" s="421"/>
      <c r="Q79" s="311"/>
    </row>
    <row r="80" spans="1:17" hidden="1" x14ac:dyDescent="0.25">
      <c r="A80" s="43">
        <v>2121</v>
      </c>
      <c r="B80" s="69" t="s">
        <v>88</v>
      </c>
      <c r="C80" s="358">
        <f t="shared" si="24"/>
        <v>0</v>
      </c>
      <c r="D80" s="417"/>
      <c r="E80" s="136"/>
      <c r="F80" s="419">
        <f t="shared" ref="F80:F81" si="61">D80+E80</f>
        <v>0</v>
      </c>
      <c r="G80" s="418"/>
      <c r="H80" s="72"/>
      <c r="I80" s="136">
        <f t="shared" ref="I80:I81" si="62">G80+H80</f>
        <v>0</v>
      </c>
      <c r="J80" s="417"/>
      <c r="K80" s="72"/>
      <c r="L80" s="137">
        <f t="shared" ref="L80:L81" si="63">J80+K80</f>
        <v>0</v>
      </c>
      <c r="M80" s="418"/>
      <c r="N80" s="72"/>
      <c r="O80" s="136">
        <f t="shared" ref="O80:O81" si="64">M80+N80</f>
        <v>0</v>
      </c>
      <c r="P80" s="419"/>
      <c r="Q80" s="311"/>
    </row>
    <row r="81" spans="1:17" ht="24" hidden="1" x14ac:dyDescent="0.25">
      <c r="A81" s="43">
        <v>2122</v>
      </c>
      <c r="B81" s="69" t="s">
        <v>89</v>
      </c>
      <c r="C81" s="358">
        <f t="shared" si="24"/>
        <v>0</v>
      </c>
      <c r="D81" s="417"/>
      <c r="E81" s="136"/>
      <c r="F81" s="419">
        <f t="shared" si="61"/>
        <v>0</v>
      </c>
      <c r="G81" s="418"/>
      <c r="H81" s="72"/>
      <c r="I81" s="136">
        <f t="shared" si="62"/>
        <v>0</v>
      </c>
      <c r="J81" s="417"/>
      <c r="K81" s="72"/>
      <c r="L81" s="137">
        <f t="shared" si="63"/>
        <v>0</v>
      </c>
      <c r="M81" s="418"/>
      <c r="N81" s="72"/>
      <c r="O81" s="136">
        <f t="shared" si="64"/>
        <v>0</v>
      </c>
      <c r="P81" s="419"/>
      <c r="Q81" s="311"/>
    </row>
    <row r="82" spans="1:17" x14ac:dyDescent="0.25">
      <c r="A82" s="55">
        <v>2200</v>
      </c>
      <c r="B82" s="127" t="s">
        <v>91</v>
      </c>
      <c r="C82" s="347">
        <f t="shared" si="24"/>
        <v>244548</v>
      </c>
      <c r="D82" s="56">
        <f>SUM(D83,D88,D94,D102,D111,D115,D121,D127)</f>
        <v>244324</v>
      </c>
      <c r="E82" s="144">
        <f t="shared" ref="E82" si="65">SUM(E83,E88,E94,E102,E111,E115,E121,E127)</f>
        <v>224</v>
      </c>
      <c r="F82" s="424">
        <f>SUM(F83,F88,F94,F102,F111,F115,F121,F127)</f>
        <v>244548</v>
      </c>
      <c r="G82" s="412">
        <f t="shared" ref="G82:O82" si="66">SUM(G83,G88,G94,G102,G111,G115,G121,G127)</f>
        <v>0</v>
      </c>
      <c r="H82" s="57">
        <f t="shared" si="66"/>
        <v>0</v>
      </c>
      <c r="I82" s="144">
        <f t="shared" si="66"/>
        <v>0</v>
      </c>
      <c r="J82" s="56">
        <f t="shared" si="66"/>
        <v>0</v>
      </c>
      <c r="K82" s="144">
        <f t="shared" si="66"/>
        <v>0</v>
      </c>
      <c r="L82" s="424">
        <f t="shared" si="66"/>
        <v>0</v>
      </c>
      <c r="M82" s="412">
        <f t="shared" si="66"/>
        <v>0</v>
      </c>
      <c r="N82" s="57">
        <f t="shared" si="66"/>
        <v>0</v>
      </c>
      <c r="O82" s="144">
        <f t="shared" si="66"/>
        <v>0</v>
      </c>
      <c r="P82" s="428"/>
      <c r="Q82" s="311"/>
    </row>
    <row r="83" spans="1:17" ht="24" hidden="1" x14ac:dyDescent="0.25">
      <c r="A83" s="129">
        <v>2210</v>
      </c>
      <c r="B83" s="93" t="s">
        <v>92</v>
      </c>
      <c r="C83" s="390">
        <f t="shared" si="24"/>
        <v>0</v>
      </c>
      <c r="D83" s="99">
        <f>SUM(D84:D87)</f>
        <v>0</v>
      </c>
      <c r="E83" s="130">
        <f t="shared" ref="E83" si="67">SUM(E84:E87)</f>
        <v>0</v>
      </c>
      <c r="F83" s="415">
        <f>SUM(F84:F87)</f>
        <v>0</v>
      </c>
      <c r="G83" s="414">
        <f t="shared" ref="G83:O83" si="68">SUM(G84:G87)</f>
        <v>0</v>
      </c>
      <c r="H83" s="100">
        <f t="shared" si="68"/>
        <v>0</v>
      </c>
      <c r="I83" s="130">
        <f t="shared" si="68"/>
        <v>0</v>
      </c>
      <c r="J83" s="99">
        <f t="shared" si="68"/>
        <v>0</v>
      </c>
      <c r="K83" s="100">
        <f t="shared" si="68"/>
        <v>0</v>
      </c>
      <c r="L83" s="131">
        <f t="shared" si="68"/>
        <v>0</v>
      </c>
      <c r="M83" s="414">
        <f t="shared" si="68"/>
        <v>0</v>
      </c>
      <c r="N83" s="100">
        <f t="shared" si="68"/>
        <v>0</v>
      </c>
      <c r="O83" s="130">
        <f t="shared" si="68"/>
        <v>0</v>
      </c>
      <c r="P83" s="415"/>
      <c r="Q83" s="311"/>
    </row>
    <row r="84" spans="1:17" ht="24" hidden="1" x14ac:dyDescent="0.25">
      <c r="A84" s="37">
        <v>2211</v>
      </c>
      <c r="B84" s="63" t="s">
        <v>93</v>
      </c>
      <c r="C84" s="353">
        <f t="shared" si="24"/>
        <v>0</v>
      </c>
      <c r="D84" s="377"/>
      <c r="E84" s="133"/>
      <c r="F84" s="416">
        <f t="shared" ref="F84:F87" si="69">D84+E84</f>
        <v>0</v>
      </c>
      <c r="G84" s="376"/>
      <c r="H84" s="66"/>
      <c r="I84" s="133">
        <f t="shared" ref="I84:I87" si="70">G84+H84</f>
        <v>0</v>
      </c>
      <c r="J84" s="377"/>
      <c r="K84" s="66"/>
      <c r="L84" s="134">
        <f t="shared" ref="L84:L87" si="71">J84+K84</f>
        <v>0</v>
      </c>
      <c r="M84" s="376"/>
      <c r="N84" s="66"/>
      <c r="O84" s="133">
        <f t="shared" ref="O84:O87" si="72">M84+N84</f>
        <v>0</v>
      </c>
      <c r="P84" s="416"/>
      <c r="Q84" s="311"/>
    </row>
    <row r="85" spans="1:17" ht="36" hidden="1" x14ac:dyDescent="0.25">
      <c r="A85" s="43">
        <v>2212</v>
      </c>
      <c r="B85" s="69" t="s">
        <v>94</v>
      </c>
      <c r="C85" s="358">
        <f t="shared" si="24"/>
        <v>0</v>
      </c>
      <c r="D85" s="417"/>
      <c r="E85" s="136"/>
      <c r="F85" s="419">
        <f t="shared" si="69"/>
        <v>0</v>
      </c>
      <c r="G85" s="418"/>
      <c r="H85" s="72"/>
      <c r="I85" s="136">
        <f t="shared" si="70"/>
        <v>0</v>
      </c>
      <c r="J85" s="417"/>
      <c r="K85" s="72"/>
      <c r="L85" s="137">
        <f t="shared" si="71"/>
        <v>0</v>
      </c>
      <c r="M85" s="418"/>
      <c r="N85" s="72"/>
      <c r="O85" s="136">
        <f t="shared" si="72"/>
        <v>0</v>
      </c>
      <c r="P85" s="419"/>
      <c r="Q85" s="311"/>
    </row>
    <row r="86" spans="1:17" ht="24" hidden="1" x14ac:dyDescent="0.25">
      <c r="A86" s="43">
        <v>2214</v>
      </c>
      <c r="B86" s="69" t="s">
        <v>95</v>
      </c>
      <c r="C86" s="358">
        <f t="shared" si="24"/>
        <v>0</v>
      </c>
      <c r="D86" s="417"/>
      <c r="E86" s="136"/>
      <c r="F86" s="419">
        <f t="shared" si="69"/>
        <v>0</v>
      </c>
      <c r="G86" s="418"/>
      <c r="H86" s="72"/>
      <c r="I86" s="136">
        <f t="shared" si="70"/>
        <v>0</v>
      </c>
      <c r="J86" s="417"/>
      <c r="K86" s="72"/>
      <c r="L86" s="137">
        <f t="shared" si="71"/>
        <v>0</v>
      </c>
      <c r="M86" s="418"/>
      <c r="N86" s="72"/>
      <c r="O86" s="136">
        <f t="shared" si="72"/>
        <v>0</v>
      </c>
      <c r="P86" s="419"/>
      <c r="Q86" s="311"/>
    </row>
    <row r="87" spans="1:17" hidden="1" x14ac:dyDescent="0.25">
      <c r="A87" s="43">
        <v>2219</v>
      </c>
      <c r="B87" s="69" t="s">
        <v>96</v>
      </c>
      <c r="C87" s="358">
        <f t="shared" si="24"/>
        <v>0</v>
      </c>
      <c r="D87" s="417"/>
      <c r="E87" s="136"/>
      <c r="F87" s="419">
        <f t="shared" si="69"/>
        <v>0</v>
      </c>
      <c r="G87" s="418"/>
      <c r="H87" s="72"/>
      <c r="I87" s="136">
        <f t="shared" si="70"/>
        <v>0</v>
      </c>
      <c r="J87" s="417"/>
      <c r="K87" s="72"/>
      <c r="L87" s="137">
        <f t="shared" si="71"/>
        <v>0</v>
      </c>
      <c r="M87" s="418"/>
      <c r="N87" s="72"/>
      <c r="O87" s="136">
        <f t="shared" si="72"/>
        <v>0</v>
      </c>
      <c r="P87" s="419"/>
      <c r="Q87" s="311"/>
    </row>
    <row r="88" spans="1:17" ht="24" hidden="1" x14ac:dyDescent="0.25">
      <c r="A88" s="138">
        <v>2220</v>
      </c>
      <c r="B88" s="69" t="s">
        <v>97</v>
      </c>
      <c r="C88" s="358">
        <f t="shared" si="24"/>
        <v>0</v>
      </c>
      <c r="D88" s="70">
        <f>SUM(D89:D93)</f>
        <v>0</v>
      </c>
      <c r="E88" s="139">
        <f t="shared" ref="E88" si="73">SUM(E89:E93)</f>
        <v>0</v>
      </c>
      <c r="F88" s="421">
        <f>SUM(F89:F93)</f>
        <v>0</v>
      </c>
      <c r="G88" s="420">
        <f t="shared" ref="G88:O88" si="74">SUM(G89:G93)</f>
        <v>0</v>
      </c>
      <c r="H88" s="135">
        <f t="shared" si="74"/>
        <v>0</v>
      </c>
      <c r="I88" s="139">
        <f t="shared" si="74"/>
        <v>0</v>
      </c>
      <c r="J88" s="70">
        <f t="shared" si="74"/>
        <v>0</v>
      </c>
      <c r="K88" s="135">
        <f t="shared" si="74"/>
        <v>0</v>
      </c>
      <c r="L88" s="140">
        <f t="shared" si="74"/>
        <v>0</v>
      </c>
      <c r="M88" s="420">
        <f t="shared" si="74"/>
        <v>0</v>
      </c>
      <c r="N88" s="135">
        <f t="shared" si="74"/>
        <v>0</v>
      </c>
      <c r="O88" s="139">
        <f t="shared" si="74"/>
        <v>0</v>
      </c>
      <c r="P88" s="421"/>
      <c r="Q88" s="311"/>
    </row>
    <row r="89" spans="1:17" ht="24" hidden="1" x14ac:dyDescent="0.25">
      <c r="A89" s="43">
        <v>2221</v>
      </c>
      <c r="B89" s="69" t="s">
        <v>98</v>
      </c>
      <c r="C89" s="358">
        <f t="shared" si="24"/>
        <v>0</v>
      </c>
      <c r="D89" s="417"/>
      <c r="E89" s="136"/>
      <c r="F89" s="419">
        <f t="shared" ref="F89:F93" si="75">D89+E89</f>
        <v>0</v>
      </c>
      <c r="G89" s="418"/>
      <c r="H89" s="72"/>
      <c r="I89" s="136">
        <f t="shared" ref="I89:I93" si="76">G89+H89</f>
        <v>0</v>
      </c>
      <c r="J89" s="417"/>
      <c r="K89" s="72"/>
      <c r="L89" s="137">
        <f t="shared" ref="L89:L93" si="77">J89+K89</f>
        <v>0</v>
      </c>
      <c r="M89" s="418"/>
      <c r="N89" s="72"/>
      <c r="O89" s="136">
        <f t="shared" ref="O89:O93" si="78">M89+N89</f>
        <v>0</v>
      </c>
      <c r="P89" s="419"/>
      <c r="Q89" s="311"/>
    </row>
    <row r="90" spans="1:17" hidden="1" x14ac:dyDescent="0.25">
      <c r="A90" s="43">
        <v>2222</v>
      </c>
      <c r="B90" s="69" t="s">
        <v>99</v>
      </c>
      <c r="C90" s="358">
        <f t="shared" si="24"/>
        <v>0</v>
      </c>
      <c r="D90" s="417"/>
      <c r="E90" s="136"/>
      <c r="F90" s="419">
        <f t="shared" si="75"/>
        <v>0</v>
      </c>
      <c r="G90" s="418"/>
      <c r="H90" s="72"/>
      <c r="I90" s="136">
        <f t="shared" si="76"/>
        <v>0</v>
      </c>
      <c r="J90" s="417"/>
      <c r="K90" s="72"/>
      <c r="L90" s="137">
        <f t="shared" si="77"/>
        <v>0</v>
      </c>
      <c r="M90" s="418"/>
      <c r="N90" s="72"/>
      <c r="O90" s="136">
        <f t="shared" si="78"/>
        <v>0</v>
      </c>
      <c r="P90" s="419"/>
      <c r="Q90" s="311"/>
    </row>
    <row r="91" spans="1:17" hidden="1" x14ac:dyDescent="0.25">
      <c r="A91" s="43">
        <v>2223</v>
      </c>
      <c r="B91" s="69" t="s">
        <v>100</v>
      </c>
      <c r="C91" s="358">
        <f t="shared" si="24"/>
        <v>0</v>
      </c>
      <c r="D91" s="417"/>
      <c r="E91" s="136"/>
      <c r="F91" s="419">
        <f t="shared" si="75"/>
        <v>0</v>
      </c>
      <c r="G91" s="418"/>
      <c r="H91" s="72"/>
      <c r="I91" s="136">
        <f t="shared" si="76"/>
        <v>0</v>
      </c>
      <c r="J91" s="417"/>
      <c r="K91" s="72"/>
      <c r="L91" s="137">
        <f t="shared" si="77"/>
        <v>0</v>
      </c>
      <c r="M91" s="418"/>
      <c r="N91" s="72"/>
      <c r="O91" s="136">
        <f t="shared" si="78"/>
        <v>0</v>
      </c>
      <c r="P91" s="419"/>
      <c r="Q91" s="311"/>
    </row>
    <row r="92" spans="1:17" ht="48" hidden="1" x14ac:dyDescent="0.25">
      <c r="A92" s="43">
        <v>2224</v>
      </c>
      <c r="B92" s="69" t="s">
        <v>101</v>
      </c>
      <c r="C92" s="358">
        <f t="shared" si="24"/>
        <v>0</v>
      </c>
      <c r="D92" s="417"/>
      <c r="E92" s="136"/>
      <c r="F92" s="419">
        <f t="shared" si="75"/>
        <v>0</v>
      </c>
      <c r="G92" s="418"/>
      <c r="H92" s="72"/>
      <c r="I92" s="136">
        <f t="shared" si="76"/>
        <v>0</v>
      </c>
      <c r="J92" s="417"/>
      <c r="K92" s="72"/>
      <c r="L92" s="137">
        <f t="shared" si="77"/>
        <v>0</v>
      </c>
      <c r="M92" s="418"/>
      <c r="N92" s="72"/>
      <c r="O92" s="136">
        <f t="shared" si="78"/>
        <v>0</v>
      </c>
      <c r="P92" s="419"/>
      <c r="Q92" s="311"/>
    </row>
    <row r="93" spans="1:17" ht="24" hidden="1" x14ac:dyDescent="0.25">
      <c r="A93" s="43">
        <v>2229</v>
      </c>
      <c r="B93" s="69" t="s">
        <v>102</v>
      </c>
      <c r="C93" s="358">
        <f t="shared" si="24"/>
        <v>0</v>
      </c>
      <c r="D93" s="417"/>
      <c r="E93" s="136"/>
      <c r="F93" s="419">
        <f t="shared" si="75"/>
        <v>0</v>
      </c>
      <c r="G93" s="418"/>
      <c r="H93" s="72"/>
      <c r="I93" s="136">
        <f t="shared" si="76"/>
        <v>0</v>
      </c>
      <c r="J93" s="417"/>
      <c r="K93" s="72"/>
      <c r="L93" s="137">
        <f t="shared" si="77"/>
        <v>0</v>
      </c>
      <c r="M93" s="418"/>
      <c r="N93" s="72"/>
      <c r="O93" s="136">
        <f t="shared" si="78"/>
        <v>0</v>
      </c>
      <c r="P93" s="419"/>
      <c r="Q93" s="311"/>
    </row>
    <row r="94" spans="1:17" ht="36" hidden="1" x14ac:dyDescent="0.25">
      <c r="A94" s="138">
        <v>2230</v>
      </c>
      <c r="B94" s="69" t="s">
        <v>103</v>
      </c>
      <c r="C94" s="358">
        <f t="shared" si="24"/>
        <v>0</v>
      </c>
      <c r="D94" s="70">
        <f>SUM(D95:D101)</f>
        <v>0</v>
      </c>
      <c r="E94" s="139">
        <f t="shared" ref="E94" si="79">SUM(E95:E101)</f>
        <v>0</v>
      </c>
      <c r="F94" s="421">
        <f>SUM(F95:F101)</f>
        <v>0</v>
      </c>
      <c r="G94" s="420">
        <f t="shared" ref="G94:N94" si="80">SUM(G95:G101)</f>
        <v>0</v>
      </c>
      <c r="H94" s="135">
        <f t="shared" si="80"/>
        <v>0</v>
      </c>
      <c r="I94" s="139">
        <f t="shared" si="80"/>
        <v>0</v>
      </c>
      <c r="J94" s="70">
        <f t="shared" si="80"/>
        <v>0</v>
      </c>
      <c r="K94" s="135">
        <f t="shared" si="80"/>
        <v>0</v>
      </c>
      <c r="L94" s="140">
        <f t="shared" si="80"/>
        <v>0</v>
      </c>
      <c r="M94" s="420">
        <f t="shared" si="80"/>
        <v>0</v>
      </c>
      <c r="N94" s="135">
        <f t="shared" si="80"/>
        <v>0</v>
      </c>
      <c r="O94" s="139">
        <f>SUM(O95:O101)</f>
        <v>0</v>
      </c>
      <c r="P94" s="421"/>
      <c r="Q94" s="311"/>
    </row>
    <row r="95" spans="1:17" ht="24" hidden="1" x14ac:dyDescent="0.25">
      <c r="A95" s="43">
        <v>2231</v>
      </c>
      <c r="B95" s="69" t="s">
        <v>104</v>
      </c>
      <c r="C95" s="358">
        <f t="shared" si="24"/>
        <v>0</v>
      </c>
      <c r="D95" s="417"/>
      <c r="E95" s="136"/>
      <c r="F95" s="419">
        <f t="shared" ref="F95:F101" si="81">D95+E95</f>
        <v>0</v>
      </c>
      <c r="G95" s="418"/>
      <c r="H95" s="72"/>
      <c r="I95" s="136">
        <f t="shared" ref="I95:I101" si="82">G95+H95</f>
        <v>0</v>
      </c>
      <c r="J95" s="417"/>
      <c r="K95" s="72"/>
      <c r="L95" s="137">
        <f t="shared" ref="L95:L101" si="83">J95+K95</f>
        <v>0</v>
      </c>
      <c r="M95" s="418"/>
      <c r="N95" s="72"/>
      <c r="O95" s="136">
        <f t="shared" ref="O95:O101" si="84">M95+N95</f>
        <v>0</v>
      </c>
      <c r="P95" s="419"/>
      <c r="Q95" s="311"/>
    </row>
    <row r="96" spans="1:17" ht="36" hidden="1" x14ac:dyDescent="0.25">
      <c r="A96" s="43">
        <v>2232</v>
      </c>
      <c r="B96" s="69" t="s">
        <v>105</v>
      </c>
      <c r="C96" s="358">
        <f t="shared" si="24"/>
        <v>0</v>
      </c>
      <c r="D96" s="417"/>
      <c r="E96" s="136"/>
      <c r="F96" s="419">
        <f t="shared" si="81"/>
        <v>0</v>
      </c>
      <c r="G96" s="418"/>
      <c r="H96" s="72"/>
      <c r="I96" s="136">
        <f t="shared" si="82"/>
        <v>0</v>
      </c>
      <c r="J96" s="417"/>
      <c r="K96" s="72"/>
      <c r="L96" s="137">
        <f t="shared" si="83"/>
        <v>0</v>
      </c>
      <c r="M96" s="418"/>
      <c r="N96" s="72"/>
      <c r="O96" s="136">
        <f t="shared" si="84"/>
        <v>0</v>
      </c>
      <c r="P96" s="419"/>
      <c r="Q96" s="311"/>
    </row>
    <row r="97" spans="1:17" ht="24" hidden="1" x14ac:dyDescent="0.25">
      <c r="A97" s="37">
        <v>2233</v>
      </c>
      <c r="B97" s="63" t="s">
        <v>106</v>
      </c>
      <c r="C97" s="353">
        <f t="shared" si="24"/>
        <v>0</v>
      </c>
      <c r="D97" s="377"/>
      <c r="E97" s="133"/>
      <c r="F97" s="416">
        <f t="shared" si="81"/>
        <v>0</v>
      </c>
      <c r="G97" s="376"/>
      <c r="H97" s="66"/>
      <c r="I97" s="133">
        <f t="shared" si="82"/>
        <v>0</v>
      </c>
      <c r="J97" s="377"/>
      <c r="K97" s="66"/>
      <c r="L97" s="134">
        <f t="shared" si="83"/>
        <v>0</v>
      </c>
      <c r="M97" s="376"/>
      <c r="N97" s="66"/>
      <c r="O97" s="133">
        <f t="shared" si="84"/>
        <v>0</v>
      </c>
      <c r="P97" s="416"/>
      <c r="Q97" s="311"/>
    </row>
    <row r="98" spans="1:17" ht="36" hidden="1" x14ac:dyDescent="0.25">
      <c r="A98" s="43">
        <v>2234</v>
      </c>
      <c r="B98" s="69" t="s">
        <v>107</v>
      </c>
      <c r="C98" s="358">
        <f t="shared" si="24"/>
        <v>0</v>
      </c>
      <c r="D98" s="417"/>
      <c r="E98" s="136"/>
      <c r="F98" s="419">
        <f t="shared" si="81"/>
        <v>0</v>
      </c>
      <c r="G98" s="418"/>
      <c r="H98" s="72"/>
      <c r="I98" s="136">
        <f t="shared" si="82"/>
        <v>0</v>
      </c>
      <c r="J98" s="417"/>
      <c r="K98" s="72"/>
      <c r="L98" s="137">
        <f t="shared" si="83"/>
        <v>0</v>
      </c>
      <c r="M98" s="418"/>
      <c r="N98" s="72"/>
      <c r="O98" s="136">
        <f t="shared" si="84"/>
        <v>0</v>
      </c>
      <c r="P98" s="419"/>
      <c r="Q98" s="311"/>
    </row>
    <row r="99" spans="1:17" ht="24" hidden="1" x14ac:dyDescent="0.25">
      <c r="A99" s="43">
        <v>2235</v>
      </c>
      <c r="B99" s="69" t="s">
        <v>108</v>
      </c>
      <c r="C99" s="358">
        <f t="shared" si="24"/>
        <v>0</v>
      </c>
      <c r="D99" s="417"/>
      <c r="E99" s="136"/>
      <c r="F99" s="419">
        <f t="shared" si="81"/>
        <v>0</v>
      </c>
      <c r="G99" s="418"/>
      <c r="H99" s="72"/>
      <c r="I99" s="136">
        <f t="shared" si="82"/>
        <v>0</v>
      </c>
      <c r="J99" s="417"/>
      <c r="K99" s="72"/>
      <c r="L99" s="137">
        <f t="shared" si="83"/>
        <v>0</v>
      </c>
      <c r="M99" s="418"/>
      <c r="N99" s="72"/>
      <c r="O99" s="136">
        <f t="shared" si="84"/>
        <v>0</v>
      </c>
      <c r="P99" s="419"/>
      <c r="Q99" s="311"/>
    </row>
    <row r="100" spans="1:17" hidden="1" x14ac:dyDescent="0.25">
      <c r="A100" s="43">
        <v>2236</v>
      </c>
      <c r="B100" s="69" t="s">
        <v>109</v>
      </c>
      <c r="C100" s="358">
        <f t="shared" si="24"/>
        <v>0</v>
      </c>
      <c r="D100" s="417"/>
      <c r="E100" s="136"/>
      <c r="F100" s="419">
        <f t="shared" si="81"/>
        <v>0</v>
      </c>
      <c r="G100" s="418"/>
      <c r="H100" s="72"/>
      <c r="I100" s="136">
        <f t="shared" si="82"/>
        <v>0</v>
      </c>
      <c r="J100" s="417"/>
      <c r="K100" s="72"/>
      <c r="L100" s="137">
        <f t="shared" si="83"/>
        <v>0</v>
      </c>
      <c r="M100" s="418"/>
      <c r="N100" s="72"/>
      <c r="O100" s="136">
        <f t="shared" si="84"/>
        <v>0</v>
      </c>
      <c r="P100" s="419"/>
      <c r="Q100" s="311"/>
    </row>
    <row r="101" spans="1:17" ht="24" hidden="1" x14ac:dyDescent="0.25">
      <c r="A101" s="43">
        <v>2239</v>
      </c>
      <c r="B101" s="69" t="s">
        <v>110</v>
      </c>
      <c r="C101" s="358">
        <f t="shared" si="24"/>
        <v>0</v>
      </c>
      <c r="D101" s="417"/>
      <c r="E101" s="136"/>
      <c r="F101" s="419">
        <f t="shared" si="81"/>
        <v>0</v>
      </c>
      <c r="G101" s="418"/>
      <c r="H101" s="72"/>
      <c r="I101" s="136">
        <f t="shared" si="82"/>
        <v>0</v>
      </c>
      <c r="J101" s="417"/>
      <c r="K101" s="72"/>
      <c r="L101" s="137">
        <f t="shared" si="83"/>
        <v>0</v>
      </c>
      <c r="M101" s="418"/>
      <c r="N101" s="72"/>
      <c r="O101" s="136">
        <f t="shared" si="84"/>
        <v>0</v>
      </c>
      <c r="P101" s="419"/>
      <c r="Q101" s="311"/>
    </row>
    <row r="102" spans="1:17" ht="36" hidden="1" x14ac:dyDescent="0.25">
      <c r="A102" s="138">
        <v>2240</v>
      </c>
      <c r="B102" s="69" t="s">
        <v>111</v>
      </c>
      <c r="C102" s="358">
        <f t="shared" si="24"/>
        <v>0</v>
      </c>
      <c r="D102" s="70">
        <f>SUM(D103:D110)</f>
        <v>0</v>
      </c>
      <c r="E102" s="139">
        <f t="shared" ref="E102" si="85">SUM(E103:E110)</f>
        <v>0</v>
      </c>
      <c r="F102" s="421">
        <f>SUM(F103:F110)</f>
        <v>0</v>
      </c>
      <c r="G102" s="420">
        <f t="shared" ref="G102:N102" si="86">SUM(G103:G110)</f>
        <v>0</v>
      </c>
      <c r="H102" s="135">
        <f t="shared" si="86"/>
        <v>0</v>
      </c>
      <c r="I102" s="139">
        <f t="shared" si="86"/>
        <v>0</v>
      </c>
      <c r="J102" s="70">
        <f t="shared" si="86"/>
        <v>0</v>
      </c>
      <c r="K102" s="135">
        <f t="shared" si="86"/>
        <v>0</v>
      </c>
      <c r="L102" s="140">
        <f t="shared" si="86"/>
        <v>0</v>
      </c>
      <c r="M102" s="420">
        <f t="shared" si="86"/>
        <v>0</v>
      </c>
      <c r="N102" s="135">
        <f t="shared" si="86"/>
        <v>0</v>
      </c>
      <c r="O102" s="139">
        <f>SUM(O103:O110)</f>
        <v>0</v>
      </c>
      <c r="P102" s="421"/>
      <c r="Q102" s="311"/>
    </row>
    <row r="103" spans="1:17" hidden="1" x14ac:dyDescent="0.25">
      <c r="A103" s="43">
        <v>2241</v>
      </c>
      <c r="B103" s="69" t="s">
        <v>112</v>
      </c>
      <c r="C103" s="358">
        <f t="shared" si="24"/>
        <v>0</v>
      </c>
      <c r="D103" s="417"/>
      <c r="E103" s="136"/>
      <c r="F103" s="419">
        <f t="shared" ref="F103:F110" si="87">D103+E103</f>
        <v>0</v>
      </c>
      <c r="G103" s="418"/>
      <c r="H103" s="72"/>
      <c r="I103" s="136">
        <f t="shared" ref="I103:I110" si="88">G103+H103</f>
        <v>0</v>
      </c>
      <c r="J103" s="417"/>
      <c r="K103" s="72"/>
      <c r="L103" s="137">
        <f t="shared" ref="L103:L110" si="89">J103+K103</f>
        <v>0</v>
      </c>
      <c r="M103" s="418"/>
      <c r="N103" s="72"/>
      <c r="O103" s="136">
        <f t="shared" ref="O103:O110" si="90">M103+N103</f>
        <v>0</v>
      </c>
      <c r="P103" s="419"/>
      <c r="Q103" s="311"/>
    </row>
    <row r="104" spans="1:17" ht="24" hidden="1" x14ac:dyDescent="0.25">
      <c r="A104" s="43">
        <v>2242</v>
      </c>
      <c r="B104" s="69" t="s">
        <v>113</v>
      </c>
      <c r="C104" s="358">
        <f t="shared" si="24"/>
        <v>0</v>
      </c>
      <c r="D104" s="417"/>
      <c r="E104" s="136"/>
      <c r="F104" s="419">
        <f t="shared" si="87"/>
        <v>0</v>
      </c>
      <c r="G104" s="418"/>
      <c r="H104" s="72"/>
      <c r="I104" s="136">
        <f t="shared" si="88"/>
        <v>0</v>
      </c>
      <c r="J104" s="417"/>
      <c r="K104" s="72"/>
      <c r="L104" s="137">
        <f t="shared" si="89"/>
        <v>0</v>
      </c>
      <c r="M104" s="418"/>
      <c r="N104" s="72"/>
      <c r="O104" s="136">
        <f t="shared" si="90"/>
        <v>0</v>
      </c>
      <c r="P104" s="419"/>
      <c r="Q104" s="311"/>
    </row>
    <row r="105" spans="1:17" ht="24" hidden="1" x14ac:dyDescent="0.25">
      <c r="A105" s="43">
        <v>2243</v>
      </c>
      <c r="B105" s="69" t="s">
        <v>114</v>
      </c>
      <c r="C105" s="358">
        <f t="shared" si="24"/>
        <v>0</v>
      </c>
      <c r="D105" s="417"/>
      <c r="E105" s="136"/>
      <c r="F105" s="419">
        <f t="shared" si="87"/>
        <v>0</v>
      </c>
      <c r="G105" s="418"/>
      <c r="H105" s="72"/>
      <c r="I105" s="136">
        <f t="shared" si="88"/>
        <v>0</v>
      </c>
      <c r="J105" s="417"/>
      <c r="K105" s="72"/>
      <c r="L105" s="137">
        <f t="shared" si="89"/>
        <v>0</v>
      </c>
      <c r="M105" s="418"/>
      <c r="N105" s="72"/>
      <c r="O105" s="136">
        <f t="shared" si="90"/>
        <v>0</v>
      </c>
      <c r="P105" s="419"/>
      <c r="Q105" s="311"/>
    </row>
    <row r="106" spans="1:17" hidden="1" x14ac:dyDescent="0.25">
      <c r="A106" s="43">
        <v>2244</v>
      </c>
      <c r="B106" s="69" t="s">
        <v>115</v>
      </c>
      <c r="C106" s="358">
        <f t="shared" si="24"/>
        <v>0</v>
      </c>
      <c r="D106" s="417"/>
      <c r="E106" s="136"/>
      <c r="F106" s="419">
        <f t="shared" si="87"/>
        <v>0</v>
      </c>
      <c r="G106" s="418"/>
      <c r="H106" s="72"/>
      <c r="I106" s="136">
        <f t="shared" si="88"/>
        <v>0</v>
      </c>
      <c r="J106" s="417"/>
      <c r="K106" s="72"/>
      <c r="L106" s="137">
        <f t="shared" si="89"/>
        <v>0</v>
      </c>
      <c r="M106" s="418"/>
      <c r="N106" s="72"/>
      <c r="O106" s="136">
        <f t="shared" si="90"/>
        <v>0</v>
      </c>
      <c r="P106" s="419"/>
      <c r="Q106" s="311"/>
    </row>
    <row r="107" spans="1:17" ht="24" hidden="1" x14ac:dyDescent="0.25">
      <c r="A107" s="43">
        <v>2246</v>
      </c>
      <c r="B107" s="69" t="s">
        <v>116</v>
      </c>
      <c r="C107" s="358">
        <f t="shared" si="24"/>
        <v>0</v>
      </c>
      <c r="D107" s="417"/>
      <c r="E107" s="136"/>
      <c r="F107" s="419">
        <f t="shared" si="87"/>
        <v>0</v>
      </c>
      <c r="G107" s="418"/>
      <c r="H107" s="72"/>
      <c r="I107" s="136">
        <f t="shared" si="88"/>
        <v>0</v>
      </c>
      <c r="J107" s="417"/>
      <c r="K107" s="72"/>
      <c r="L107" s="137">
        <f t="shared" si="89"/>
        <v>0</v>
      </c>
      <c r="M107" s="418"/>
      <c r="N107" s="72"/>
      <c r="O107" s="136">
        <f t="shared" si="90"/>
        <v>0</v>
      </c>
      <c r="P107" s="419"/>
      <c r="Q107" s="311"/>
    </row>
    <row r="108" spans="1:17" hidden="1" x14ac:dyDescent="0.25">
      <c r="A108" s="43">
        <v>2247</v>
      </c>
      <c r="B108" s="69" t="s">
        <v>117</v>
      </c>
      <c r="C108" s="358">
        <f t="shared" si="24"/>
        <v>0</v>
      </c>
      <c r="D108" s="417"/>
      <c r="E108" s="136"/>
      <c r="F108" s="419">
        <f t="shared" si="87"/>
        <v>0</v>
      </c>
      <c r="G108" s="418"/>
      <c r="H108" s="72"/>
      <c r="I108" s="136">
        <f t="shared" si="88"/>
        <v>0</v>
      </c>
      <c r="J108" s="417"/>
      <c r="K108" s="72"/>
      <c r="L108" s="137">
        <f t="shared" si="89"/>
        <v>0</v>
      </c>
      <c r="M108" s="418"/>
      <c r="N108" s="72"/>
      <c r="O108" s="136">
        <f t="shared" si="90"/>
        <v>0</v>
      </c>
      <c r="P108" s="419"/>
      <c r="Q108" s="311"/>
    </row>
    <row r="109" spans="1:17" ht="24" hidden="1" x14ac:dyDescent="0.25">
      <c r="A109" s="43">
        <v>2248</v>
      </c>
      <c r="B109" s="69" t="s">
        <v>118</v>
      </c>
      <c r="C109" s="358">
        <f t="shared" si="24"/>
        <v>0</v>
      </c>
      <c r="D109" s="417"/>
      <c r="E109" s="136"/>
      <c r="F109" s="419">
        <f t="shared" si="87"/>
        <v>0</v>
      </c>
      <c r="G109" s="418"/>
      <c r="H109" s="72"/>
      <c r="I109" s="136">
        <f t="shared" si="88"/>
        <v>0</v>
      </c>
      <c r="J109" s="417"/>
      <c r="K109" s="72"/>
      <c r="L109" s="137">
        <f t="shared" si="89"/>
        <v>0</v>
      </c>
      <c r="M109" s="418"/>
      <c r="N109" s="72"/>
      <c r="O109" s="136">
        <f t="shared" si="90"/>
        <v>0</v>
      </c>
      <c r="P109" s="419"/>
      <c r="Q109" s="311"/>
    </row>
    <row r="110" spans="1:17" ht="24" hidden="1" x14ac:dyDescent="0.25">
      <c r="A110" s="43">
        <v>2249</v>
      </c>
      <c r="B110" s="69" t="s">
        <v>119</v>
      </c>
      <c r="C110" s="358">
        <f t="shared" si="24"/>
        <v>0</v>
      </c>
      <c r="D110" s="417"/>
      <c r="E110" s="136"/>
      <c r="F110" s="419">
        <f t="shared" si="87"/>
        <v>0</v>
      </c>
      <c r="G110" s="418"/>
      <c r="H110" s="72"/>
      <c r="I110" s="136">
        <f t="shared" si="88"/>
        <v>0</v>
      </c>
      <c r="J110" s="417"/>
      <c r="K110" s="72"/>
      <c r="L110" s="137">
        <f t="shared" si="89"/>
        <v>0</v>
      </c>
      <c r="M110" s="418"/>
      <c r="N110" s="72"/>
      <c r="O110" s="136">
        <f t="shared" si="90"/>
        <v>0</v>
      </c>
      <c r="P110" s="419"/>
      <c r="Q110" s="311"/>
    </row>
    <row r="111" spans="1:17" hidden="1" x14ac:dyDescent="0.25">
      <c r="A111" s="138">
        <v>2250</v>
      </c>
      <c r="B111" s="69" t="s">
        <v>120</v>
      </c>
      <c r="C111" s="358">
        <f t="shared" si="24"/>
        <v>0</v>
      </c>
      <c r="D111" s="70">
        <f>SUM(D112:D114)</f>
        <v>0</v>
      </c>
      <c r="E111" s="139">
        <f t="shared" ref="E111" si="91">SUM(E112:E114)</f>
        <v>0</v>
      </c>
      <c r="F111" s="421">
        <f>SUM(F112:F114)</f>
        <v>0</v>
      </c>
      <c r="G111" s="420">
        <f t="shared" ref="G111:N111" si="92">SUM(G112:G114)</f>
        <v>0</v>
      </c>
      <c r="H111" s="135">
        <f t="shared" si="92"/>
        <v>0</v>
      </c>
      <c r="I111" s="139">
        <f t="shared" si="92"/>
        <v>0</v>
      </c>
      <c r="J111" s="70">
        <f t="shared" si="92"/>
        <v>0</v>
      </c>
      <c r="K111" s="135">
        <f t="shared" si="92"/>
        <v>0</v>
      </c>
      <c r="L111" s="140">
        <f t="shared" si="92"/>
        <v>0</v>
      </c>
      <c r="M111" s="420">
        <f t="shared" si="92"/>
        <v>0</v>
      </c>
      <c r="N111" s="135">
        <f t="shared" si="92"/>
        <v>0</v>
      </c>
      <c r="O111" s="139">
        <f>SUM(O112:O114)</f>
        <v>0</v>
      </c>
      <c r="P111" s="421"/>
      <c r="Q111" s="311"/>
    </row>
    <row r="112" spans="1:17" hidden="1" x14ac:dyDescent="0.25">
      <c r="A112" s="43">
        <v>2251</v>
      </c>
      <c r="B112" s="69" t="s">
        <v>121</v>
      </c>
      <c r="C112" s="358">
        <f t="shared" si="24"/>
        <v>0</v>
      </c>
      <c r="D112" s="417"/>
      <c r="E112" s="136"/>
      <c r="F112" s="419">
        <f t="shared" ref="F112:F114" si="93">D112+E112</f>
        <v>0</v>
      </c>
      <c r="G112" s="418"/>
      <c r="H112" s="72"/>
      <c r="I112" s="136">
        <f t="shared" ref="I112:I114" si="94">G112+H112</f>
        <v>0</v>
      </c>
      <c r="J112" s="417"/>
      <c r="K112" s="72"/>
      <c r="L112" s="137">
        <f t="shared" ref="L112:L114" si="95">J112+K112</f>
        <v>0</v>
      </c>
      <c r="M112" s="418"/>
      <c r="N112" s="72"/>
      <c r="O112" s="136">
        <f t="shared" ref="O112:O114" si="96">M112+N112</f>
        <v>0</v>
      </c>
      <c r="P112" s="419"/>
      <c r="Q112" s="311"/>
    </row>
    <row r="113" spans="1:17" ht="24" hidden="1" x14ac:dyDescent="0.25">
      <c r="A113" s="43">
        <v>2252</v>
      </c>
      <c r="B113" s="69" t="s">
        <v>122</v>
      </c>
      <c r="C113" s="358">
        <f t="shared" ref="C113:C176" si="97">SUM(F113,I113,L113,O113)</f>
        <v>0</v>
      </c>
      <c r="D113" s="417"/>
      <c r="E113" s="136"/>
      <c r="F113" s="419">
        <f t="shared" si="93"/>
        <v>0</v>
      </c>
      <c r="G113" s="418"/>
      <c r="H113" s="72"/>
      <c r="I113" s="136">
        <f t="shared" si="94"/>
        <v>0</v>
      </c>
      <c r="J113" s="417"/>
      <c r="K113" s="72"/>
      <c r="L113" s="137">
        <f t="shared" si="95"/>
        <v>0</v>
      </c>
      <c r="M113" s="418"/>
      <c r="N113" s="72"/>
      <c r="O113" s="136">
        <f t="shared" si="96"/>
        <v>0</v>
      </c>
      <c r="P113" s="419"/>
      <c r="Q113" s="311"/>
    </row>
    <row r="114" spans="1:17" ht="24" hidden="1" x14ac:dyDescent="0.25">
      <c r="A114" s="43">
        <v>2259</v>
      </c>
      <c r="B114" s="69" t="s">
        <v>123</v>
      </c>
      <c r="C114" s="358">
        <f t="shared" si="97"/>
        <v>0</v>
      </c>
      <c r="D114" s="417"/>
      <c r="E114" s="136"/>
      <c r="F114" s="419">
        <f t="shared" si="93"/>
        <v>0</v>
      </c>
      <c r="G114" s="418"/>
      <c r="H114" s="72"/>
      <c r="I114" s="136">
        <f t="shared" si="94"/>
        <v>0</v>
      </c>
      <c r="J114" s="417"/>
      <c r="K114" s="72"/>
      <c r="L114" s="137">
        <f t="shared" si="95"/>
        <v>0</v>
      </c>
      <c r="M114" s="418"/>
      <c r="N114" s="72"/>
      <c r="O114" s="136">
        <f t="shared" si="96"/>
        <v>0</v>
      </c>
      <c r="P114" s="419"/>
      <c r="Q114" s="311"/>
    </row>
    <row r="115" spans="1:17" hidden="1" x14ac:dyDescent="0.25">
      <c r="A115" s="138">
        <v>2260</v>
      </c>
      <c r="B115" s="69" t="s">
        <v>124</v>
      </c>
      <c r="C115" s="358">
        <f t="shared" si="97"/>
        <v>0</v>
      </c>
      <c r="D115" s="70">
        <f>SUM(D116:D120)</f>
        <v>0</v>
      </c>
      <c r="E115" s="139">
        <f t="shared" ref="E115" si="98">SUM(E116:E120)</f>
        <v>0</v>
      </c>
      <c r="F115" s="421">
        <f>SUM(F116:F120)</f>
        <v>0</v>
      </c>
      <c r="G115" s="420">
        <f t="shared" ref="G115:N115" si="99">SUM(G116:G120)</f>
        <v>0</v>
      </c>
      <c r="H115" s="135">
        <f t="shared" si="99"/>
        <v>0</v>
      </c>
      <c r="I115" s="139">
        <f t="shared" si="99"/>
        <v>0</v>
      </c>
      <c r="J115" s="70">
        <f t="shared" si="99"/>
        <v>0</v>
      </c>
      <c r="K115" s="135">
        <f t="shared" si="99"/>
        <v>0</v>
      </c>
      <c r="L115" s="140">
        <f t="shared" si="99"/>
        <v>0</v>
      </c>
      <c r="M115" s="420">
        <f t="shared" si="99"/>
        <v>0</v>
      </c>
      <c r="N115" s="135">
        <f t="shared" si="99"/>
        <v>0</v>
      </c>
      <c r="O115" s="139">
        <f>SUM(O116:O120)</f>
        <v>0</v>
      </c>
      <c r="P115" s="421"/>
      <c r="Q115" s="311"/>
    </row>
    <row r="116" spans="1:17" hidden="1" x14ac:dyDescent="0.25">
      <c r="A116" s="43">
        <v>2261</v>
      </c>
      <c r="B116" s="69" t="s">
        <v>125</v>
      </c>
      <c r="C116" s="358">
        <f t="shared" si="97"/>
        <v>0</v>
      </c>
      <c r="D116" s="417"/>
      <c r="E116" s="136"/>
      <c r="F116" s="419">
        <f t="shared" ref="F116:F120" si="100">D116+E116</f>
        <v>0</v>
      </c>
      <c r="G116" s="418"/>
      <c r="H116" s="72"/>
      <c r="I116" s="136">
        <f t="shared" ref="I116:I120" si="101">G116+H116</f>
        <v>0</v>
      </c>
      <c r="J116" s="417"/>
      <c r="K116" s="72"/>
      <c r="L116" s="137">
        <f t="shared" ref="L116:L120" si="102">J116+K116</f>
        <v>0</v>
      </c>
      <c r="M116" s="418"/>
      <c r="N116" s="72"/>
      <c r="O116" s="136">
        <f t="shared" ref="O116:O120" si="103">M116+N116</f>
        <v>0</v>
      </c>
      <c r="P116" s="419"/>
      <c r="Q116" s="311"/>
    </row>
    <row r="117" spans="1:17" hidden="1" x14ac:dyDescent="0.25">
      <c r="A117" s="43">
        <v>2262</v>
      </c>
      <c r="B117" s="69" t="s">
        <v>126</v>
      </c>
      <c r="C117" s="358">
        <f t="shared" si="97"/>
        <v>0</v>
      </c>
      <c r="D117" s="417"/>
      <c r="E117" s="136"/>
      <c r="F117" s="419">
        <f t="shared" si="100"/>
        <v>0</v>
      </c>
      <c r="G117" s="418"/>
      <c r="H117" s="72"/>
      <c r="I117" s="136">
        <f t="shared" si="101"/>
        <v>0</v>
      </c>
      <c r="J117" s="417"/>
      <c r="K117" s="72"/>
      <c r="L117" s="137">
        <f t="shared" si="102"/>
        <v>0</v>
      </c>
      <c r="M117" s="418"/>
      <c r="N117" s="72"/>
      <c r="O117" s="136">
        <f t="shared" si="103"/>
        <v>0</v>
      </c>
      <c r="P117" s="419"/>
      <c r="Q117" s="311"/>
    </row>
    <row r="118" spans="1:17" hidden="1" x14ac:dyDescent="0.25">
      <c r="A118" s="43">
        <v>2263</v>
      </c>
      <c r="B118" s="69" t="s">
        <v>127</v>
      </c>
      <c r="C118" s="358">
        <f t="shared" si="97"/>
        <v>0</v>
      </c>
      <c r="D118" s="417"/>
      <c r="E118" s="136"/>
      <c r="F118" s="419">
        <f t="shared" si="100"/>
        <v>0</v>
      </c>
      <c r="G118" s="418"/>
      <c r="H118" s="72"/>
      <c r="I118" s="136">
        <f t="shared" si="101"/>
        <v>0</v>
      </c>
      <c r="J118" s="417"/>
      <c r="K118" s="72"/>
      <c r="L118" s="137">
        <f t="shared" si="102"/>
        <v>0</v>
      </c>
      <c r="M118" s="418"/>
      <c r="N118" s="72"/>
      <c r="O118" s="136">
        <f t="shared" si="103"/>
        <v>0</v>
      </c>
      <c r="P118" s="419"/>
      <c r="Q118" s="311"/>
    </row>
    <row r="119" spans="1:17" ht="24" hidden="1" x14ac:dyDescent="0.25">
      <c r="A119" s="43">
        <v>2264</v>
      </c>
      <c r="B119" s="69" t="s">
        <v>128</v>
      </c>
      <c r="C119" s="358">
        <f t="shared" si="97"/>
        <v>0</v>
      </c>
      <c r="D119" s="417"/>
      <c r="E119" s="136"/>
      <c r="F119" s="419">
        <f t="shared" si="100"/>
        <v>0</v>
      </c>
      <c r="G119" s="418"/>
      <c r="H119" s="72"/>
      <c r="I119" s="136">
        <f t="shared" si="101"/>
        <v>0</v>
      </c>
      <c r="J119" s="417"/>
      <c r="K119" s="72"/>
      <c r="L119" s="137">
        <f t="shared" si="102"/>
        <v>0</v>
      </c>
      <c r="M119" s="418"/>
      <c r="N119" s="72"/>
      <c r="O119" s="136">
        <f t="shared" si="103"/>
        <v>0</v>
      </c>
      <c r="P119" s="419"/>
      <c r="Q119" s="311"/>
    </row>
    <row r="120" spans="1:17" hidden="1" x14ac:dyDescent="0.25">
      <c r="A120" s="43">
        <v>2269</v>
      </c>
      <c r="B120" s="69" t="s">
        <v>129</v>
      </c>
      <c r="C120" s="358">
        <f t="shared" si="97"/>
        <v>0</v>
      </c>
      <c r="D120" s="417"/>
      <c r="E120" s="136"/>
      <c r="F120" s="419">
        <f t="shared" si="100"/>
        <v>0</v>
      </c>
      <c r="G120" s="418"/>
      <c r="H120" s="72"/>
      <c r="I120" s="136">
        <f t="shared" si="101"/>
        <v>0</v>
      </c>
      <c r="J120" s="417"/>
      <c r="K120" s="72"/>
      <c r="L120" s="137">
        <f t="shared" si="102"/>
        <v>0</v>
      </c>
      <c r="M120" s="418"/>
      <c r="N120" s="72"/>
      <c r="O120" s="136">
        <f t="shared" si="103"/>
        <v>0</v>
      </c>
      <c r="P120" s="419"/>
      <c r="Q120" s="311"/>
    </row>
    <row r="121" spans="1:17" x14ac:dyDescent="0.25">
      <c r="A121" s="138">
        <v>2270</v>
      </c>
      <c r="B121" s="69" t="s">
        <v>130</v>
      </c>
      <c r="C121" s="358">
        <f t="shared" si="97"/>
        <v>244548</v>
      </c>
      <c r="D121" s="70">
        <f>SUM(D122:D126)</f>
        <v>244324</v>
      </c>
      <c r="E121" s="139">
        <f t="shared" ref="E121" si="104">SUM(E122:E126)</f>
        <v>224</v>
      </c>
      <c r="F121" s="421">
        <f>SUM(F122:F126)</f>
        <v>244548</v>
      </c>
      <c r="G121" s="420">
        <f t="shared" ref="G121:N121" si="105">SUM(G122:G126)</f>
        <v>0</v>
      </c>
      <c r="H121" s="135">
        <f t="shared" si="105"/>
        <v>0</v>
      </c>
      <c r="I121" s="139">
        <f t="shared" si="105"/>
        <v>0</v>
      </c>
      <c r="J121" s="70">
        <f t="shared" si="105"/>
        <v>0</v>
      </c>
      <c r="K121" s="139">
        <f t="shared" si="105"/>
        <v>0</v>
      </c>
      <c r="L121" s="421">
        <f t="shared" si="105"/>
        <v>0</v>
      </c>
      <c r="M121" s="420">
        <f t="shared" si="105"/>
        <v>0</v>
      </c>
      <c r="N121" s="135">
        <f t="shared" si="105"/>
        <v>0</v>
      </c>
      <c r="O121" s="139">
        <f>SUM(O122:O126)</f>
        <v>0</v>
      </c>
      <c r="P121" s="421"/>
      <c r="Q121" s="311"/>
    </row>
    <row r="122" spans="1:17" hidden="1" x14ac:dyDescent="0.25">
      <c r="A122" s="43">
        <v>2272</v>
      </c>
      <c r="B122" s="148" t="s">
        <v>131</v>
      </c>
      <c r="C122" s="358">
        <f t="shared" si="97"/>
        <v>0</v>
      </c>
      <c r="D122" s="417"/>
      <c r="E122" s="136"/>
      <c r="F122" s="419">
        <f t="shared" ref="F122:F126" si="106">D122+E122</f>
        <v>0</v>
      </c>
      <c r="G122" s="418"/>
      <c r="H122" s="72"/>
      <c r="I122" s="136">
        <f t="shared" ref="I122:I126" si="107">G122+H122</f>
        <v>0</v>
      </c>
      <c r="J122" s="417"/>
      <c r="K122" s="72"/>
      <c r="L122" s="137">
        <f t="shared" ref="L122:L126" si="108">J122+K122</f>
        <v>0</v>
      </c>
      <c r="M122" s="418"/>
      <c r="N122" s="72"/>
      <c r="O122" s="136">
        <f t="shared" ref="O122:O126" si="109">M122+N122</f>
        <v>0</v>
      </c>
      <c r="P122" s="419"/>
      <c r="Q122" s="311"/>
    </row>
    <row r="123" spans="1:17" ht="24" hidden="1" x14ac:dyDescent="0.25">
      <c r="A123" s="43">
        <v>2274</v>
      </c>
      <c r="B123" s="149" t="s">
        <v>132</v>
      </c>
      <c r="C123" s="358">
        <f t="shared" si="97"/>
        <v>0</v>
      </c>
      <c r="D123" s="417"/>
      <c r="E123" s="136"/>
      <c r="F123" s="419">
        <f t="shared" si="106"/>
        <v>0</v>
      </c>
      <c r="G123" s="418"/>
      <c r="H123" s="72"/>
      <c r="I123" s="136">
        <f t="shared" si="107"/>
        <v>0</v>
      </c>
      <c r="J123" s="417"/>
      <c r="K123" s="72"/>
      <c r="L123" s="137">
        <f t="shared" si="108"/>
        <v>0</v>
      </c>
      <c r="M123" s="418"/>
      <c r="N123" s="72"/>
      <c r="O123" s="136">
        <f t="shared" si="109"/>
        <v>0</v>
      </c>
      <c r="P123" s="419"/>
      <c r="Q123" s="311"/>
    </row>
    <row r="124" spans="1:17" ht="24" x14ac:dyDescent="0.25">
      <c r="A124" s="43">
        <v>2275</v>
      </c>
      <c r="B124" s="69" t="s">
        <v>133</v>
      </c>
      <c r="C124" s="358">
        <f t="shared" si="97"/>
        <v>244548</v>
      </c>
      <c r="D124" s="417">
        <f>244375-51</f>
        <v>244324</v>
      </c>
      <c r="E124" s="136">
        <v>224</v>
      </c>
      <c r="F124" s="419">
        <f t="shared" si="106"/>
        <v>244548</v>
      </c>
      <c r="G124" s="418"/>
      <c r="H124" s="72"/>
      <c r="I124" s="136">
        <f t="shared" si="107"/>
        <v>0</v>
      </c>
      <c r="J124" s="417"/>
      <c r="K124" s="136"/>
      <c r="L124" s="419">
        <f t="shared" si="108"/>
        <v>0</v>
      </c>
      <c r="M124" s="418"/>
      <c r="N124" s="72"/>
      <c r="O124" s="136">
        <f t="shared" si="109"/>
        <v>0</v>
      </c>
      <c r="P124" s="419"/>
      <c r="Q124" s="311"/>
    </row>
    <row r="125" spans="1:17" ht="36" hidden="1" x14ac:dyDescent="0.25">
      <c r="A125" s="43">
        <v>2276</v>
      </c>
      <c r="B125" s="69" t="s">
        <v>134</v>
      </c>
      <c r="C125" s="358">
        <f t="shared" si="97"/>
        <v>0</v>
      </c>
      <c r="D125" s="417"/>
      <c r="E125" s="136"/>
      <c r="F125" s="419">
        <f t="shared" si="106"/>
        <v>0</v>
      </c>
      <c r="G125" s="418"/>
      <c r="H125" s="72"/>
      <c r="I125" s="136">
        <f t="shared" si="107"/>
        <v>0</v>
      </c>
      <c r="J125" s="417"/>
      <c r="K125" s="72"/>
      <c r="L125" s="137">
        <f t="shared" si="108"/>
        <v>0</v>
      </c>
      <c r="M125" s="418"/>
      <c r="N125" s="72"/>
      <c r="O125" s="136">
        <f t="shared" si="109"/>
        <v>0</v>
      </c>
      <c r="P125" s="419"/>
      <c r="Q125" s="311"/>
    </row>
    <row r="126" spans="1:17" ht="24" hidden="1" x14ac:dyDescent="0.25">
      <c r="A126" s="43">
        <v>2279</v>
      </c>
      <c r="B126" s="69" t="s">
        <v>135</v>
      </c>
      <c r="C126" s="358">
        <f t="shared" si="97"/>
        <v>0</v>
      </c>
      <c r="D126" s="417"/>
      <c r="E126" s="136"/>
      <c r="F126" s="419">
        <f t="shared" si="106"/>
        <v>0</v>
      </c>
      <c r="G126" s="418"/>
      <c r="H126" s="72"/>
      <c r="I126" s="136">
        <f t="shared" si="107"/>
        <v>0</v>
      </c>
      <c r="J126" s="417"/>
      <c r="K126" s="72"/>
      <c r="L126" s="137">
        <f t="shared" si="108"/>
        <v>0</v>
      </c>
      <c r="M126" s="418"/>
      <c r="N126" s="72"/>
      <c r="O126" s="136">
        <f t="shared" si="109"/>
        <v>0</v>
      </c>
      <c r="P126" s="419"/>
      <c r="Q126" s="311"/>
    </row>
    <row r="127" spans="1:17" ht="24" hidden="1" x14ac:dyDescent="0.25">
      <c r="A127" s="513">
        <v>2280</v>
      </c>
      <c r="B127" s="63" t="s">
        <v>136</v>
      </c>
      <c r="C127" s="353">
        <f t="shared" si="97"/>
        <v>0</v>
      </c>
      <c r="D127" s="64">
        <f>SUM(D128)</f>
        <v>0</v>
      </c>
      <c r="E127" s="150">
        <f t="shared" ref="E127:O127" si="110">SUM(E128)</f>
        <v>0</v>
      </c>
      <c r="F127" s="427">
        <f t="shared" si="110"/>
        <v>0</v>
      </c>
      <c r="G127" s="426">
        <f t="shared" si="110"/>
        <v>0</v>
      </c>
      <c r="H127" s="132">
        <f t="shared" si="110"/>
        <v>0</v>
      </c>
      <c r="I127" s="150">
        <f t="shared" si="110"/>
        <v>0</v>
      </c>
      <c r="J127" s="64">
        <f t="shared" si="110"/>
        <v>0</v>
      </c>
      <c r="K127" s="132">
        <f t="shared" si="110"/>
        <v>0</v>
      </c>
      <c r="L127" s="146">
        <f t="shared" si="110"/>
        <v>0</v>
      </c>
      <c r="M127" s="426">
        <f t="shared" si="110"/>
        <v>0</v>
      </c>
      <c r="N127" s="132">
        <f t="shared" si="110"/>
        <v>0</v>
      </c>
      <c r="O127" s="139">
        <f t="shared" si="110"/>
        <v>0</v>
      </c>
      <c r="P127" s="421"/>
      <c r="Q127" s="311"/>
    </row>
    <row r="128" spans="1:17" ht="24" hidden="1" x14ac:dyDescent="0.25">
      <c r="A128" s="43">
        <v>2283</v>
      </c>
      <c r="B128" s="69" t="s">
        <v>137</v>
      </c>
      <c r="C128" s="358">
        <f t="shared" si="97"/>
        <v>0</v>
      </c>
      <c r="D128" s="417"/>
      <c r="E128" s="136"/>
      <c r="F128" s="419">
        <f>D128+E128</f>
        <v>0</v>
      </c>
      <c r="G128" s="418"/>
      <c r="H128" s="72"/>
      <c r="I128" s="136">
        <f>G128+H128</f>
        <v>0</v>
      </c>
      <c r="J128" s="417"/>
      <c r="K128" s="72"/>
      <c r="L128" s="137">
        <f>J128+K128</f>
        <v>0</v>
      </c>
      <c r="M128" s="418"/>
      <c r="N128" s="72"/>
      <c r="O128" s="136">
        <f>M128+N128</f>
        <v>0</v>
      </c>
      <c r="P128" s="419"/>
      <c r="Q128" s="311"/>
    </row>
    <row r="129" spans="1:17" ht="38.25" hidden="1" customHeight="1" x14ac:dyDescent="0.25">
      <c r="A129" s="55">
        <v>2300</v>
      </c>
      <c r="B129" s="127" t="s">
        <v>138</v>
      </c>
      <c r="C129" s="347">
        <f t="shared" si="97"/>
        <v>0</v>
      </c>
      <c r="D129" s="56">
        <f>SUM(D130,D135,D139,D140,D143,D150,D158,D159,D162)</f>
        <v>0</v>
      </c>
      <c r="E129" s="144">
        <f t="shared" ref="E129" si="111">SUM(E130,E135,E139,E140,E143,E150,E158,E159,E162)</f>
        <v>0</v>
      </c>
      <c r="F129" s="424">
        <f>SUM(F130,F135,F139,F140,F143,F150,F158,F159,F162)</f>
        <v>0</v>
      </c>
      <c r="G129" s="412">
        <f t="shared" ref="G129:N129" si="112">SUM(G130,G135,G139,G140,G143,G150,G158,G159,G162)</f>
        <v>0</v>
      </c>
      <c r="H129" s="57">
        <f t="shared" si="112"/>
        <v>0</v>
      </c>
      <c r="I129" s="144">
        <f t="shared" si="112"/>
        <v>0</v>
      </c>
      <c r="J129" s="56">
        <f t="shared" si="112"/>
        <v>0</v>
      </c>
      <c r="K129" s="57">
        <f t="shared" si="112"/>
        <v>0</v>
      </c>
      <c r="L129" s="145">
        <f t="shared" si="112"/>
        <v>0</v>
      </c>
      <c r="M129" s="412">
        <f t="shared" si="112"/>
        <v>0</v>
      </c>
      <c r="N129" s="57">
        <f t="shared" si="112"/>
        <v>0</v>
      </c>
      <c r="O129" s="144">
        <f>SUM(O130,O135,O139,O140,O143,O150,O158,O159,O162)</f>
        <v>0</v>
      </c>
      <c r="P129" s="424"/>
      <c r="Q129" s="311"/>
    </row>
    <row r="130" spans="1:17" ht="24" hidden="1" x14ac:dyDescent="0.25">
      <c r="A130" s="513">
        <v>2310</v>
      </c>
      <c r="B130" s="63" t="s">
        <v>139</v>
      </c>
      <c r="C130" s="353">
        <f t="shared" si="97"/>
        <v>0</v>
      </c>
      <c r="D130" s="64">
        <f>SUM(D131:D134)</f>
        <v>0</v>
      </c>
      <c r="E130" s="150">
        <f t="shared" ref="E130:O130" si="113">SUM(E131:E134)</f>
        <v>0</v>
      </c>
      <c r="F130" s="427">
        <f t="shared" si="113"/>
        <v>0</v>
      </c>
      <c r="G130" s="426">
        <f t="shared" si="113"/>
        <v>0</v>
      </c>
      <c r="H130" s="132">
        <f t="shared" si="113"/>
        <v>0</v>
      </c>
      <c r="I130" s="150">
        <f t="shared" si="113"/>
        <v>0</v>
      </c>
      <c r="J130" s="64">
        <f t="shared" si="113"/>
        <v>0</v>
      </c>
      <c r="K130" s="132">
        <f t="shared" si="113"/>
        <v>0</v>
      </c>
      <c r="L130" s="146">
        <f t="shared" si="113"/>
        <v>0</v>
      </c>
      <c r="M130" s="426">
        <f t="shared" si="113"/>
        <v>0</v>
      </c>
      <c r="N130" s="132">
        <f t="shared" si="113"/>
        <v>0</v>
      </c>
      <c r="O130" s="150">
        <f t="shared" si="113"/>
        <v>0</v>
      </c>
      <c r="P130" s="427"/>
      <c r="Q130" s="311"/>
    </row>
    <row r="131" spans="1:17" hidden="1" x14ac:dyDescent="0.25">
      <c r="A131" s="43">
        <v>2311</v>
      </c>
      <c r="B131" s="69" t="s">
        <v>140</v>
      </c>
      <c r="C131" s="358">
        <f t="shared" si="97"/>
        <v>0</v>
      </c>
      <c r="D131" s="417"/>
      <c r="E131" s="136"/>
      <c r="F131" s="419">
        <f t="shared" ref="F131:F134" si="114">D131+E131</f>
        <v>0</v>
      </c>
      <c r="G131" s="418"/>
      <c r="H131" s="72"/>
      <c r="I131" s="136">
        <f t="shared" ref="I131:I134" si="115">G131+H131</f>
        <v>0</v>
      </c>
      <c r="J131" s="417"/>
      <c r="K131" s="72"/>
      <c r="L131" s="137">
        <f t="shared" ref="L131:L134" si="116">J131+K131</f>
        <v>0</v>
      </c>
      <c r="M131" s="418"/>
      <c r="N131" s="72"/>
      <c r="O131" s="136">
        <f t="shared" ref="O131:O134" si="117">M131+N131</f>
        <v>0</v>
      </c>
      <c r="P131" s="419"/>
      <c r="Q131" s="311"/>
    </row>
    <row r="132" spans="1:17" hidden="1" x14ac:dyDescent="0.25">
      <c r="A132" s="43">
        <v>2312</v>
      </c>
      <c r="B132" s="69" t="s">
        <v>141</v>
      </c>
      <c r="C132" s="358">
        <f t="shared" si="97"/>
        <v>0</v>
      </c>
      <c r="D132" s="417"/>
      <c r="E132" s="136"/>
      <c r="F132" s="419">
        <f t="shared" si="114"/>
        <v>0</v>
      </c>
      <c r="G132" s="418"/>
      <c r="H132" s="72"/>
      <c r="I132" s="136">
        <f t="shared" si="115"/>
        <v>0</v>
      </c>
      <c r="J132" s="417"/>
      <c r="K132" s="72"/>
      <c r="L132" s="137">
        <f t="shared" si="116"/>
        <v>0</v>
      </c>
      <c r="M132" s="418"/>
      <c r="N132" s="72"/>
      <c r="O132" s="136">
        <f t="shared" si="117"/>
        <v>0</v>
      </c>
      <c r="P132" s="419"/>
      <c r="Q132" s="311"/>
    </row>
    <row r="133" spans="1:17" hidden="1" x14ac:dyDescent="0.25">
      <c r="A133" s="43">
        <v>2313</v>
      </c>
      <c r="B133" s="69" t="s">
        <v>142</v>
      </c>
      <c r="C133" s="358">
        <f t="shared" si="97"/>
        <v>0</v>
      </c>
      <c r="D133" s="417"/>
      <c r="E133" s="136"/>
      <c r="F133" s="419">
        <f t="shared" si="114"/>
        <v>0</v>
      </c>
      <c r="G133" s="418"/>
      <c r="H133" s="72"/>
      <c r="I133" s="136">
        <f t="shared" si="115"/>
        <v>0</v>
      </c>
      <c r="J133" s="417"/>
      <c r="K133" s="72"/>
      <c r="L133" s="137">
        <f t="shared" si="116"/>
        <v>0</v>
      </c>
      <c r="M133" s="418"/>
      <c r="N133" s="72"/>
      <c r="O133" s="136">
        <f t="shared" si="117"/>
        <v>0</v>
      </c>
      <c r="P133" s="419"/>
      <c r="Q133" s="311"/>
    </row>
    <row r="134" spans="1:17" ht="47.25" hidden="1" customHeight="1" x14ac:dyDescent="0.25">
      <c r="A134" s="43">
        <v>2314</v>
      </c>
      <c r="B134" s="69" t="s">
        <v>143</v>
      </c>
      <c r="C134" s="358">
        <f t="shared" si="97"/>
        <v>0</v>
      </c>
      <c r="D134" s="417"/>
      <c r="E134" s="136"/>
      <c r="F134" s="419">
        <f t="shared" si="114"/>
        <v>0</v>
      </c>
      <c r="G134" s="418"/>
      <c r="H134" s="72"/>
      <c r="I134" s="136">
        <f t="shared" si="115"/>
        <v>0</v>
      </c>
      <c r="J134" s="417"/>
      <c r="K134" s="72"/>
      <c r="L134" s="137">
        <f t="shared" si="116"/>
        <v>0</v>
      </c>
      <c r="M134" s="418"/>
      <c r="N134" s="72"/>
      <c r="O134" s="136">
        <f t="shared" si="117"/>
        <v>0</v>
      </c>
      <c r="P134" s="419"/>
      <c r="Q134" s="311"/>
    </row>
    <row r="135" spans="1:17" hidden="1" x14ac:dyDescent="0.25">
      <c r="A135" s="138">
        <v>2320</v>
      </c>
      <c r="B135" s="69" t="s">
        <v>144</v>
      </c>
      <c r="C135" s="358">
        <f t="shared" si="97"/>
        <v>0</v>
      </c>
      <c r="D135" s="70">
        <f>SUM(D136:D138)</f>
        <v>0</v>
      </c>
      <c r="E135" s="139">
        <f t="shared" ref="E135" si="118">SUM(E136:E138)</f>
        <v>0</v>
      </c>
      <c r="F135" s="421">
        <f>SUM(F136:F138)</f>
        <v>0</v>
      </c>
      <c r="G135" s="420">
        <f t="shared" ref="G135:N135" si="119">SUM(G136:G138)</f>
        <v>0</v>
      </c>
      <c r="H135" s="135">
        <f t="shared" si="119"/>
        <v>0</v>
      </c>
      <c r="I135" s="139">
        <f t="shared" si="119"/>
        <v>0</v>
      </c>
      <c r="J135" s="70">
        <f t="shared" si="119"/>
        <v>0</v>
      </c>
      <c r="K135" s="135">
        <f t="shared" si="119"/>
        <v>0</v>
      </c>
      <c r="L135" s="140">
        <f t="shared" si="119"/>
        <v>0</v>
      </c>
      <c r="M135" s="420">
        <f t="shared" si="119"/>
        <v>0</v>
      </c>
      <c r="N135" s="135">
        <f t="shared" si="119"/>
        <v>0</v>
      </c>
      <c r="O135" s="139">
        <f>SUM(O136:O138)</f>
        <v>0</v>
      </c>
      <c r="P135" s="421"/>
      <c r="Q135" s="311"/>
    </row>
    <row r="136" spans="1:17" hidden="1" x14ac:dyDescent="0.25">
      <c r="A136" s="43">
        <v>2321</v>
      </c>
      <c r="B136" s="69" t="s">
        <v>145</v>
      </c>
      <c r="C136" s="358">
        <f t="shared" si="97"/>
        <v>0</v>
      </c>
      <c r="D136" s="417"/>
      <c r="E136" s="136"/>
      <c r="F136" s="419">
        <f t="shared" ref="F136:F139" si="120">D136+E136</f>
        <v>0</v>
      </c>
      <c r="G136" s="418"/>
      <c r="H136" s="72"/>
      <c r="I136" s="136">
        <f t="shared" ref="I136:I139" si="121">G136+H136</f>
        <v>0</v>
      </c>
      <c r="J136" s="417"/>
      <c r="K136" s="72"/>
      <c r="L136" s="137">
        <f t="shared" ref="L136:L139" si="122">J136+K136</f>
        <v>0</v>
      </c>
      <c r="M136" s="418"/>
      <c r="N136" s="72"/>
      <c r="O136" s="136">
        <f t="shared" ref="O136:O139" si="123">M136+N136</f>
        <v>0</v>
      </c>
      <c r="P136" s="419"/>
      <c r="Q136" s="311"/>
    </row>
    <row r="137" spans="1:17" hidden="1" x14ac:dyDescent="0.25">
      <c r="A137" s="43">
        <v>2322</v>
      </c>
      <c r="B137" s="69" t="s">
        <v>146</v>
      </c>
      <c r="C137" s="358">
        <f t="shared" si="97"/>
        <v>0</v>
      </c>
      <c r="D137" s="417"/>
      <c r="E137" s="136"/>
      <c r="F137" s="419">
        <f t="shared" si="120"/>
        <v>0</v>
      </c>
      <c r="G137" s="418"/>
      <c r="H137" s="72"/>
      <c r="I137" s="136">
        <f t="shared" si="121"/>
        <v>0</v>
      </c>
      <c r="J137" s="417"/>
      <c r="K137" s="72"/>
      <c r="L137" s="137">
        <f t="shared" si="122"/>
        <v>0</v>
      </c>
      <c r="M137" s="418"/>
      <c r="N137" s="72"/>
      <c r="O137" s="136">
        <f t="shared" si="123"/>
        <v>0</v>
      </c>
      <c r="P137" s="419"/>
      <c r="Q137" s="311"/>
    </row>
    <row r="138" spans="1:17" ht="10.5" hidden="1" customHeight="1" x14ac:dyDescent="0.25">
      <c r="A138" s="43">
        <v>2329</v>
      </c>
      <c r="B138" s="69" t="s">
        <v>147</v>
      </c>
      <c r="C138" s="358">
        <f t="shared" si="97"/>
        <v>0</v>
      </c>
      <c r="D138" s="417"/>
      <c r="E138" s="136"/>
      <c r="F138" s="419">
        <f t="shared" si="120"/>
        <v>0</v>
      </c>
      <c r="G138" s="418"/>
      <c r="H138" s="72"/>
      <c r="I138" s="136">
        <f t="shared" si="121"/>
        <v>0</v>
      </c>
      <c r="J138" s="417"/>
      <c r="K138" s="72"/>
      <c r="L138" s="137">
        <f t="shared" si="122"/>
        <v>0</v>
      </c>
      <c r="M138" s="418"/>
      <c r="N138" s="72"/>
      <c r="O138" s="136">
        <f t="shared" si="123"/>
        <v>0</v>
      </c>
      <c r="P138" s="419"/>
      <c r="Q138" s="311"/>
    </row>
    <row r="139" spans="1:17" hidden="1" x14ac:dyDescent="0.25">
      <c r="A139" s="138">
        <v>2330</v>
      </c>
      <c r="B139" s="69" t="s">
        <v>148</v>
      </c>
      <c r="C139" s="358">
        <f t="shared" si="97"/>
        <v>0</v>
      </c>
      <c r="D139" s="417"/>
      <c r="E139" s="136"/>
      <c r="F139" s="419">
        <f t="shared" si="120"/>
        <v>0</v>
      </c>
      <c r="G139" s="418"/>
      <c r="H139" s="72"/>
      <c r="I139" s="136">
        <f t="shared" si="121"/>
        <v>0</v>
      </c>
      <c r="J139" s="417"/>
      <c r="K139" s="72"/>
      <c r="L139" s="137">
        <f t="shared" si="122"/>
        <v>0</v>
      </c>
      <c r="M139" s="418"/>
      <c r="N139" s="72"/>
      <c r="O139" s="136">
        <f t="shared" si="123"/>
        <v>0</v>
      </c>
      <c r="P139" s="419"/>
      <c r="Q139" s="311"/>
    </row>
    <row r="140" spans="1:17" ht="48" hidden="1" x14ac:dyDescent="0.25">
      <c r="A140" s="138">
        <v>2340</v>
      </c>
      <c r="B140" s="69" t="s">
        <v>149</v>
      </c>
      <c r="C140" s="358">
        <f t="shared" si="97"/>
        <v>0</v>
      </c>
      <c r="D140" s="70">
        <f>SUM(D141:D142)</f>
        <v>0</v>
      </c>
      <c r="E140" s="139">
        <f t="shared" ref="E140" si="124">SUM(E141:E142)</f>
        <v>0</v>
      </c>
      <c r="F140" s="421">
        <f>SUM(F141:F142)</f>
        <v>0</v>
      </c>
      <c r="G140" s="420">
        <f t="shared" ref="G140:N140" si="125">SUM(G141:G142)</f>
        <v>0</v>
      </c>
      <c r="H140" s="135">
        <f t="shared" si="125"/>
        <v>0</v>
      </c>
      <c r="I140" s="139">
        <f t="shared" si="125"/>
        <v>0</v>
      </c>
      <c r="J140" s="70">
        <f t="shared" si="125"/>
        <v>0</v>
      </c>
      <c r="K140" s="135">
        <f t="shared" si="125"/>
        <v>0</v>
      </c>
      <c r="L140" s="140">
        <f t="shared" si="125"/>
        <v>0</v>
      </c>
      <c r="M140" s="420">
        <f t="shared" si="125"/>
        <v>0</v>
      </c>
      <c r="N140" s="135">
        <f t="shared" si="125"/>
        <v>0</v>
      </c>
      <c r="O140" s="139">
        <f>SUM(O141:O142)</f>
        <v>0</v>
      </c>
      <c r="P140" s="421"/>
      <c r="Q140" s="311"/>
    </row>
    <row r="141" spans="1:17" hidden="1" x14ac:dyDescent="0.25">
      <c r="A141" s="43">
        <v>2341</v>
      </c>
      <c r="B141" s="69" t="s">
        <v>150</v>
      </c>
      <c r="C141" s="358">
        <f t="shared" si="97"/>
        <v>0</v>
      </c>
      <c r="D141" s="417"/>
      <c r="E141" s="136"/>
      <c r="F141" s="419">
        <f t="shared" ref="F141:F142" si="126">D141+E141</f>
        <v>0</v>
      </c>
      <c r="G141" s="418"/>
      <c r="H141" s="72"/>
      <c r="I141" s="136">
        <f t="shared" ref="I141:I142" si="127">G141+H141</f>
        <v>0</v>
      </c>
      <c r="J141" s="417"/>
      <c r="K141" s="72"/>
      <c r="L141" s="137">
        <f t="shared" ref="L141:L142" si="128">J141+K141</f>
        <v>0</v>
      </c>
      <c r="M141" s="418"/>
      <c r="N141" s="72"/>
      <c r="O141" s="136">
        <f t="shared" ref="O141:O142" si="129">M141+N141</f>
        <v>0</v>
      </c>
      <c r="P141" s="419"/>
      <c r="Q141" s="311"/>
    </row>
    <row r="142" spans="1:17" ht="24" hidden="1" x14ac:dyDescent="0.25">
      <c r="A142" s="43">
        <v>2344</v>
      </c>
      <c r="B142" s="69" t="s">
        <v>151</v>
      </c>
      <c r="C142" s="358">
        <f t="shared" si="97"/>
        <v>0</v>
      </c>
      <c r="D142" s="417"/>
      <c r="E142" s="136"/>
      <c r="F142" s="419">
        <f t="shared" si="126"/>
        <v>0</v>
      </c>
      <c r="G142" s="418"/>
      <c r="H142" s="72"/>
      <c r="I142" s="136">
        <f t="shared" si="127"/>
        <v>0</v>
      </c>
      <c r="J142" s="417"/>
      <c r="K142" s="72"/>
      <c r="L142" s="137">
        <f t="shared" si="128"/>
        <v>0</v>
      </c>
      <c r="M142" s="418"/>
      <c r="N142" s="72"/>
      <c r="O142" s="136">
        <f t="shared" si="129"/>
        <v>0</v>
      </c>
      <c r="P142" s="419"/>
      <c r="Q142" s="311"/>
    </row>
    <row r="143" spans="1:17" ht="24" hidden="1" x14ac:dyDescent="0.25">
      <c r="A143" s="129">
        <v>2350</v>
      </c>
      <c r="B143" s="93" t="s">
        <v>152</v>
      </c>
      <c r="C143" s="390">
        <f t="shared" si="97"/>
        <v>0</v>
      </c>
      <c r="D143" s="99">
        <f>SUM(D144:D149)</f>
        <v>0</v>
      </c>
      <c r="E143" s="130">
        <f t="shared" ref="E143" si="130">SUM(E144:E149)</f>
        <v>0</v>
      </c>
      <c r="F143" s="415">
        <f>SUM(F144:F149)</f>
        <v>0</v>
      </c>
      <c r="G143" s="414">
        <f t="shared" ref="G143:N143" si="131">SUM(G144:G149)</f>
        <v>0</v>
      </c>
      <c r="H143" s="100">
        <f t="shared" si="131"/>
        <v>0</v>
      </c>
      <c r="I143" s="130">
        <f t="shared" si="131"/>
        <v>0</v>
      </c>
      <c r="J143" s="99">
        <f t="shared" si="131"/>
        <v>0</v>
      </c>
      <c r="K143" s="100">
        <f t="shared" si="131"/>
        <v>0</v>
      </c>
      <c r="L143" s="131">
        <f t="shared" si="131"/>
        <v>0</v>
      </c>
      <c r="M143" s="414">
        <f t="shared" si="131"/>
        <v>0</v>
      </c>
      <c r="N143" s="100">
        <f t="shared" si="131"/>
        <v>0</v>
      </c>
      <c r="O143" s="130">
        <f>SUM(O144:O149)</f>
        <v>0</v>
      </c>
      <c r="P143" s="415"/>
      <c r="Q143" s="311"/>
    </row>
    <row r="144" spans="1:17" hidden="1" x14ac:dyDescent="0.25">
      <c r="A144" s="37">
        <v>2351</v>
      </c>
      <c r="B144" s="63" t="s">
        <v>153</v>
      </c>
      <c r="C144" s="353">
        <f t="shared" si="97"/>
        <v>0</v>
      </c>
      <c r="D144" s="377"/>
      <c r="E144" s="133"/>
      <c r="F144" s="416">
        <f t="shared" ref="F144:F149" si="132">D144+E144</f>
        <v>0</v>
      </c>
      <c r="G144" s="376"/>
      <c r="H144" s="66"/>
      <c r="I144" s="133">
        <f t="shared" ref="I144:I149" si="133">G144+H144</f>
        <v>0</v>
      </c>
      <c r="J144" s="377"/>
      <c r="K144" s="66"/>
      <c r="L144" s="134">
        <f t="shared" ref="L144:L149" si="134">J144+K144</f>
        <v>0</v>
      </c>
      <c r="M144" s="376"/>
      <c r="N144" s="66"/>
      <c r="O144" s="133">
        <f t="shared" ref="O144:O149" si="135">M144+N144</f>
        <v>0</v>
      </c>
      <c r="P144" s="416"/>
      <c r="Q144" s="311"/>
    </row>
    <row r="145" spans="1:17" hidden="1" x14ac:dyDescent="0.25">
      <c r="A145" s="43">
        <v>2352</v>
      </c>
      <c r="B145" s="69" t="s">
        <v>154</v>
      </c>
      <c r="C145" s="358">
        <f t="shared" si="97"/>
        <v>0</v>
      </c>
      <c r="D145" s="417"/>
      <c r="E145" s="136"/>
      <c r="F145" s="419">
        <f t="shared" si="132"/>
        <v>0</v>
      </c>
      <c r="G145" s="418"/>
      <c r="H145" s="72"/>
      <c r="I145" s="136">
        <f t="shared" si="133"/>
        <v>0</v>
      </c>
      <c r="J145" s="417"/>
      <c r="K145" s="72"/>
      <c r="L145" s="137">
        <f t="shared" si="134"/>
        <v>0</v>
      </c>
      <c r="M145" s="418"/>
      <c r="N145" s="72"/>
      <c r="O145" s="136">
        <f t="shared" si="135"/>
        <v>0</v>
      </c>
      <c r="P145" s="419"/>
      <c r="Q145" s="311"/>
    </row>
    <row r="146" spans="1:17" ht="24" hidden="1" x14ac:dyDescent="0.25">
      <c r="A146" s="43">
        <v>2353</v>
      </c>
      <c r="B146" s="69" t="s">
        <v>155</v>
      </c>
      <c r="C146" s="358">
        <f t="shared" si="97"/>
        <v>0</v>
      </c>
      <c r="D146" s="417"/>
      <c r="E146" s="136"/>
      <c r="F146" s="419">
        <f t="shared" si="132"/>
        <v>0</v>
      </c>
      <c r="G146" s="418"/>
      <c r="H146" s="72"/>
      <c r="I146" s="136">
        <f t="shared" si="133"/>
        <v>0</v>
      </c>
      <c r="J146" s="417"/>
      <c r="K146" s="72"/>
      <c r="L146" s="137">
        <f t="shared" si="134"/>
        <v>0</v>
      </c>
      <c r="M146" s="418"/>
      <c r="N146" s="72"/>
      <c r="O146" s="136">
        <f t="shared" si="135"/>
        <v>0</v>
      </c>
      <c r="P146" s="419"/>
      <c r="Q146" s="311"/>
    </row>
    <row r="147" spans="1:17" ht="24" hidden="1" x14ac:dyDescent="0.25">
      <c r="A147" s="43">
        <v>2354</v>
      </c>
      <c r="B147" s="69" t="s">
        <v>156</v>
      </c>
      <c r="C147" s="358">
        <f t="shared" si="97"/>
        <v>0</v>
      </c>
      <c r="D147" s="417"/>
      <c r="E147" s="136"/>
      <c r="F147" s="419">
        <f t="shared" si="132"/>
        <v>0</v>
      </c>
      <c r="G147" s="418"/>
      <c r="H147" s="72"/>
      <c r="I147" s="136">
        <f t="shared" si="133"/>
        <v>0</v>
      </c>
      <c r="J147" s="417"/>
      <c r="K147" s="72"/>
      <c r="L147" s="137">
        <f t="shared" si="134"/>
        <v>0</v>
      </c>
      <c r="M147" s="418"/>
      <c r="N147" s="72"/>
      <c r="O147" s="136">
        <f t="shared" si="135"/>
        <v>0</v>
      </c>
      <c r="P147" s="419"/>
      <c r="Q147" s="311"/>
    </row>
    <row r="148" spans="1:17" ht="24" hidden="1" x14ac:dyDescent="0.25">
      <c r="A148" s="43">
        <v>2355</v>
      </c>
      <c r="B148" s="69" t="s">
        <v>157</v>
      </c>
      <c r="C148" s="358">
        <f t="shared" si="97"/>
        <v>0</v>
      </c>
      <c r="D148" s="417"/>
      <c r="E148" s="136"/>
      <c r="F148" s="419">
        <f t="shared" si="132"/>
        <v>0</v>
      </c>
      <c r="G148" s="418"/>
      <c r="H148" s="72"/>
      <c r="I148" s="136">
        <f t="shared" si="133"/>
        <v>0</v>
      </c>
      <c r="J148" s="417"/>
      <c r="K148" s="72"/>
      <c r="L148" s="137">
        <f t="shared" si="134"/>
        <v>0</v>
      </c>
      <c r="M148" s="418"/>
      <c r="N148" s="72"/>
      <c r="O148" s="136">
        <f t="shared" si="135"/>
        <v>0</v>
      </c>
      <c r="P148" s="419"/>
      <c r="Q148" s="311"/>
    </row>
    <row r="149" spans="1:17" ht="24" hidden="1" x14ac:dyDescent="0.25">
      <c r="A149" s="43">
        <v>2359</v>
      </c>
      <c r="B149" s="69" t="s">
        <v>158</v>
      </c>
      <c r="C149" s="358">
        <f t="shared" si="97"/>
        <v>0</v>
      </c>
      <c r="D149" s="417"/>
      <c r="E149" s="136"/>
      <c r="F149" s="419">
        <f t="shared" si="132"/>
        <v>0</v>
      </c>
      <c r="G149" s="418"/>
      <c r="H149" s="72"/>
      <c r="I149" s="136">
        <f t="shared" si="133"/>
        <v>0</v>
      </c>
      <c r="J149" s="417"/>
      <c r="K149" s="72"/>
      <c r="L149" s="137">
        <f t="shared" si="134"/>
        <v>0</v>
      </c>
      <c r="M149" s="418"/>
      <c r="N149" s="72"/>
      <c r="O149" s="136">
        <f t="shared" si="135"/>
        <v>0</v>
      </c>
      <c r="P149" s="419"/>
      <c r="Q149" s="311"/>
    </row>
    <row r="150" spans="1:17" ht="24.75" hidden="1" customHeight="1" x14ac:dyDescent="0.25">
      <c r="A150" s="138">
        <v>2360</v>
      </c>
      <c r="B150" s="69" t="s">
        <v>159</v>
      </c>
      <c r="C150" s="358">
        <f t="shared" si="97"/>
        <v>0</v>
      </c>
      <c r="D150" s="70">
        <f>SUM(D151:D157)</f>
        <v>0</v>
      </c>
      <c r="E150" s="139">
        <f t="shared" ref="E150" si="136">SUM(E151:E157)</f>
        <v>0</v>
      </c>
      <c r="F150" s="421">
        <f>SUM(F151:F157)</f>
        <v>0</v>
      </c>
      <c r="G150" s="420">
        <f t="shared" ref="G150:N150" si="137">SUM(G151:G157)</f>
        <v>0</v>
      </c>
      <c r="H150" s="135">
        <f t="shared" si="137"/>
        <v>0</v>
      </c>
      <c r="I150" s="139">
        <f t="shared" si="137"/>
        <v>0</v>
      </c>
      <c r="J150" s="70">
        <f t="shared" si="137"/>
        <v>0</v>
      </c>
      <c r="K150" s="135">
        <f t="shared" si="137"/>
        <v>0</v>
      </c>
      <c r="L150" s="140">
        <f t="shared" si="137"/>
        <v>0</v>
      </c>
      <c r="M150" s="420">
        <f t="shared" si="137"/>
        <v>0</v>
      </c>
      <c r="N150" s="135">
        <f t="shared" si="137"/>
        <v>0</v>
      </c>
      <c r="O150" s="139">
        <f>SUM(O151:O157)</f>
        <v>0</v>
      </c>
      <c r="P150" s="421"/>
      <c r="Q150" s="311"/>
    </row>
    <row r="151" spans="1:17" hidden="1" x14ac:dyDescent="0.25">
      <c r="A151" s="42">
        <v>2361</v>
      </c>
      <c r="B151" s="69" t="s">
        <v>160</v>
      </c>
      <c r="C151" s="358">
        <f t="shared" si="97"/>
        <v>0</v>
      </c>
      <c r="D151" s="417"/>
      <c r="E151" s="136"/>
      <c r="F151" s="419">
        <f t="shared" ref="F151:F158" si="138">D151+E151</f>
        <v>0</v>
      </c>
      <c r="G151" s="418"/>
      <c r="H151" s="72"/>
      <c r="I151" s="136">
        <f t="shared" ref="I151:I158" si="139">G151+H151</f>
        <v>0</v>
      </c>
      <c r="J151" s="417"/>
      <c r="K151" s="72"/>
      <c r="L151" s="137">
        <f t="shared" ref="L151:L158" si="140">J151+K151</f>
        <v>0</v>
      </c>
      <c r="M151" s="418"/>
      <c r="N151" s="72"/>
      <c r="O151" s="136">
        <f t="shared" ref="O151:O158" si="141">M151+N151</f>
        <v>0</v>
      </c>
      <c r="P151" s="419"/>
      <c r="Q151" s="311"/>
    </row>
    <row r="152" spans="1:17" ht="24" hidden="1" x14ac:dyDescent="0.25">
      <c r="A152" s="42">
        <v>2362</v>
      </c>
      <c r="B152" s="69" t="s">
        <v>161</v>
      </c>
      <c r="C152" s="358">
        <f t="shared" si="97"/>
        <v>0</v>
      </c>
      <c r="D152" s="417"/>
      <c r="E152" s="136"/>
      <c r="F152" s="419">
        <f t="shared" si="138"/>
        <v>0</v>
      </c>
      <c r="G152" s="418"/>
      <c r="H152" s="72"/>
      <c r="I152" s="136">
        <f t="shared" si="139"/>
        <v>0</v>
      </c>
      <c r="J152" s="417"/>
      <c r="K152" s="72"/>
      <c r="L152" s="137">
        <f t="shared" si="140"/>
        <v>0</v>
      </c>
      <c r="M152" s="418"/>
      <c r="N152" s="72"/>
      <c r="O152" s="136">
        <f t="shared" si="141"/>
        <v>0</v>
      </c>
      <c r="P152" s="419"/>
      <c r="Q152" s="311"/>
    </row>
    <row r="153" spans="1:17" hidden="1" x14ac:dyDescent="0.25">
      <c r="A153" s="42">
        <v>2363</v>
      </c>
      <c r="B153" s="69" t="s">
        <v>162</v>
      </c>
      <c r="C153" s="358">
        <f t="shared" si="97"/>
        <v>0</v>
      </c>
      <c r="D153" s="417"/>
      <c r="E153" s="136"/>
      <c r="F153" s="419">
        <f t="shared" si="138"/>
        <v>0</v>
      </c>
      <c r="G153" s="418"/>
      <c r="H153" s="72"/>
      <c r="I153" s="136">
        <f t="shared" si="139"/>
        <v>0</v>
      </c>
      <c r="J153" s="417"/>
      <c r="K153" s="72"/>
      <c r="L153" s="137">
        <f t="shared" si="140"/>
        <v>0</v>
      </c>
      <c r="M153" s="418"/>
      <c r="N153" s="72"/>
      <c r="O153" s="136">
        <f t="shared" si="141"/>
        <v>0</v>
      </c>
      <c r="P153" s="419"/>
      <c r="Q153" s="311"/>
    </row>
    <row r="154" spans="1:17" hidden="1" x14ac:dyDescent="0.25">
      <c r="A154" s="42">
        <v>2364</v>
      </c>
      <c r="B154" s="69" t="s">
        <v>163</v>
      </c>
      <c r="C154" s="358">
        <f t="shared" si="97"/>
        <v>0</v>
      </c>
      <c r="D154" s="417"/>
      <c r="E154" s="136"/>
      <c r="F154" s="419">
        <f t="shared" si="138"/>
        <v>0</v>
      </c>
      <c r="G154" s="418"/>
      <c r="H154" s="72"/>
      <c r="I154" s="136">
        <f t="shared" si="139"/>
        <v>0</v>
      </c>
      <c r="J154" s="417"/>
      <c r="K154" s="72"/>
      <c r="L154" s="137">
        <f t="shared" si="140"/>
        <v>0</v>
      </c>
      <c r="M154" s="418"/>
      <c r="N154" s="72"/>
      <c r="O154" s="136">
        <f t="shared" si="141"/>
        <v>0</v>
      </c>
      <c r="P154" s="419"/>
      <c r="Q154" s="311"/>
    </row>
    <row r="155" spans="1:17" ht="12.75" hidden="1" customHeight="1" x14ac:dyDescent="0.25">
      <c r="A155" s="42">
        <v>2365</v>
      </c>
      <c r="B155" s="69" t="s">
        <v>164</v>
      </c>
      <c r="C155" s="358">
        <f t="shared" si="97"/>
        <v>0</v>
      </c>
      <c r="D155" s="417"/>
      <c r="E155" s="136"/>
      <c r="F155" s="419">
        <f t="shared" si="138"/>
        <v>0</v>
      </c>
      <c r="G155" s="418"/>
      <c r="H155" s="72"/>
      <c r="I155" s="136">
        <f t="shared" si="139"/>
        <v>0</v>
      </c>
      <c r="J155" s="417"/>
      <c r="K155" s="72"/>
      <c r="L155" s="137">
        <f t="shared" si="140"/>
        <v>0</v>
      </c>
      <c r="M155" s="418"/>
      <c r="N155" s="72"/>
      <c r="O155" s="136">
        <f t="shared" si="141"/>
        <v>0</v>
      </c>
      <c r="P155" s="419"/>
      <c r="Q155" s="311"/>
    </row>
    <row r="156" spans="1:17" ht="36" hidden="1" x14ac:dyDescent="0.25">
      <c r="A156" s="42">
        <v>2366</v>
      </c>
      <c r="B156" s="69" t="s">
        <v>165</v>
      </c>
      <c r="C156" s="358">
        <f t="shared" si="97"/>
        <v>0</v>
      </c>
      <c r="D156" s="417"/>
      <c r="E156" s="136"/>
      <c r="F156" s="419">
        <f t="shared" si="138"/>
        <v>0</v>
      </c>
      <c r="G156" s="418"/>
      <c r="H156" s="72"/>
      <c r="I156" s="136">
        <f t="shared" si="139"/>
        <v>0</v>
      </c>
      <c r="J156" s="417"/>
      <c r="K156" s="72"/>
      <c r="L156" s="137">
        <f t="shared" si="140"/>
        <v>0</v>
      </c>
      <c r="M156" s="418"/>
      <c r="N156" s="72"/>
      <c r="O156" s="136">
        <f t="shared" si="141"/>
        <v>0</v>
      </c>
      <c r="P156" s="419"/>
      <c r="Q156" s="311"/>
    </row>
    <row r="157" spans="1:17" ht="48" hidden="1" x14ac:dyDescent="0.25">
      <c r="A157" s="42">
        <v>2369</v>
      </c>
      <c r="B157" s="69" t="s">
        <v>166</v>
      </c>
      <c r="C157" s="358">
        <f t="shared" si="97"/>
        <v>0</v>
      </c>
      <c r="D157" s="417"/>
      <c r="E157" s="136"/>
      <c r="F157" s="419">
        <f t="shared" si="138"/>
        <v>0</v>
      </c>
      <c r="G157" s="418"/>
      <c r="H157" s="72"/>
      <c r="I157" s="136">
        <f t="shared" si="139"/>
        <v>0</v>
      </c>
      <c r="J157" s="417"/>
      <c r="K157" s="72"/>
      <c r="L157" s="137">
        <f t="shared" si="140"/>
        <v>0</v>
      </c>
      <c r="M157" s="418"/>
      <c r="N157" s="72"/>
      <c r="O157" s="136">
        <f t="shared" si="141"/>
        <v>0</v>
      </c>
      <c r="P157" s="419"/>
      <c r="Q157" s="311"/>
    </row>
    <row r="158" spans="1:17" hidden="1" x14ac:dyDescent="0.25">
      <c r="A158" s="129">
        <v>2370</v>
      </c>
      <c r="B158" s="93" t="s">
        <v>167</v>
      </c>
      <c r="C158" s="390">
        <f t="shared" si="97"/>
        <v>0</v>
      </c>
      <c r="D158" s="391"/>
      <c r="E158" s="142"/>
      <c r="F158" s="423">
        <f t="shared" si="138"/>
        <v>0</v>
      </c>
      <c r="G158" s="422"/>
      <c r="H158" s="141"/>
      <c r="I158" s="142">
        <f t="shared" si="139"/>
        <v>0</v>
      </c>
      <c r="J158" s="391"/>
      <c r="K158" s="141"/>
      <c r="L158" s="143">
        <f t="shared" si="140"/>
        <v>0</v>
      </c>
      <c r="M158" s="422"/>
      <c r="N158" s="141"/>
      <c r="O158" s="142">
        <f t="shared" si="141"/>
        <v>0</v>
      </c>
      <c r="P158" s="423"/>
      <c r="Q158" s="311"/>
    </row>
    <row r="159" spans="1:17" hidden="1" x14ac:dyDescent="0.25">
      <c r="A159" s="129">
        <v>2380</v>
      </c>
      <c r="B159" s="93" t="s">
        <v>168</v>
      </c>
      <c r="C159" s="390">
        <f t="shared" si="97"/>
        <v>0</v>
      </c>
      <c r="D159" s="99">
        <f>SUM(D160:D161)</f>
        <v>0</v>
      </c>
      <c r="E159" s="130">
        <f t="shared" ref="E159" si="142">SUM(E160:E161)</f>
        <v>0</v>
      </c>
      <c r="F159" s="415">
        <f>SUM(F160:F161)</f>
        <v>0</v>
      </c>
      <c r="G159" s="414">
        <f t="shared" ref="G159:N159" si="143">SUM(G160:G161)</f>
        <v>0</v>
      </c>
      <c r="H159" s="100">
        <f t="shared" si="143"/>
        <v>0</v>
      </c>
      <c r="I159" s="130">
        <f t="shared" si="143"/>
        <v>0</v>
      </c>
      <c r="J159" s="99">
        <f t="shared" si="143"/>
        <v>0</v>
      </c>
      <c r="K159" s="100">
        <f t="shared" si="143"/>
        <v>0</v>
      </c>
      <c r="L159" s="131">
        <f t="shared" si="143"/>
        <v>0</v>
      </c>
      <c r="M159" s="414">
        <f t="shared" si="143"/>
        <v>0</v>
      </c>
      <c r="N159" s="100">
        <f t="shared" si="143"/>
        <v>0</v>
      </c>
      <c r="O159" s="130">
        <f>SUM(O160:O161)</f>
        <v>0</v>
      </c>
      <c r="P159" s="415"/>
      <c r="Q159" s="311"/>
    </row>
    <row r="160" spans="1:17" hidden="1" x14ac:dyDescent="0.25">
      <c r="A160" s="36">
        <v>2381</v>
      </c>
      <c r="B160" s="63" t="s">
        <v>169</v>
      </c>
      <c r="C160" s="353">
        <f t="shared" si="97"/>
        <v>0</v>
      </c>
      <c r="D160" s="377"/>
      <c r="E160" s="133"/>
      <c r="F160" s="416">
        <f t="shared" ref="F160:F163" si="144">D160+E160</f>
        <v>0</v>
      </c>
      <c r="G160" s="376"/>
      <c r="H160" s="66"/>
      <c r="I160" s="133">
        <f t="shared" ref="I160:I163" si="145">G160+H160</f>
        <v>0</v>
      </c>
      <c r="J160" s="377"/>
      <c r="K160" s="66"/>
      <c r="L160" s="134">
        <f t="shared" ref="L160:L163" si="146">J160+K160</f>
        <v>0</v>
      </c>
      <c r="M160" s="376"/>
      <c r="N160" s="66"/>
      <c r="O160" s="133">
        <f t="shared" ref="O160:O163" si="147">M160+N160</f>
        <v>0</v>
      </c>
      <c r="P160" s="416"/>
      <c r="Q160" s="311"/>
    </row>
    <row r="161" spans="1:17" ht="24" hidden="1" x14ac:dyDescent="0.25">
      <c r="A161" s="42">
        <v>2389</v>
      </c>
      <c r="B161" s="69" t="s">
        <v>170</v>
      </c>
      <c r="C161" s="358">
        <f t="shared" si="97"/>
        <v>0</v>
      </c>
      <c r="D161" s="417"/>
      <c r="E161" s="136"/>
      <c r="F161" s="419">
        <f t="shared" si="144"/>
        <v>0</v>
      </c>
      <c r="G161" s="418"/>
      <c r="H161" s="72"/>
      <c r="I161" s="136">
        <f t="shared" si="145"/>
        <v>0</v>
      </c>
      <c r="J161" s="417"/>
      <c r="K161" s="72"/>
      <c r="L161" s="137">
        <f t="shared" si="146"/>
        <v>0</v>
      </c>
      <c r="M161" s="418"/>
      <c r="N161" s="72"/>
      <c r="O161" s="136">
        <f t="shared" si="147"/>
        <v>0</v>
      </c>
      <c r="P161" s="419"/>
      <c r="Q161" s="311"/>
    </row>
    <row r="162" spans="1:17" hidden="1" x14ac:dyDescent="0.25">
      <c r="A162" s="129">
        <v>2390</v>
      </c>
      <c r="B162" s="93" t="s">
        <v>171</v>
      </c>
      <c r="C162" s="390">
        <f t="shared" si="97"/>
        <v>0</v>
      </c>
      <c r="D162" s="391"/>
      <c r="E162" s="142"/>
      <c r="F162" s="423">
        <f t="shared" si="144"/>
        <v>0</v>
      </c>
      <c r="G162" s="422"/>
      <c r="H162" s="141"/>
      <c r="I162" s="142">
        <f t="shared" si="145"/>
        <v>0</v>
      </c>
      <c r="J162" s="391"/>
      <c r="K162" s="141"/>
      <c r="L162" s="143">
        <f t="shared" si="146"/>
        <v>0</v>
      </c>
      <c r="M162" s="422"/>
      <c r="N162" s="141"/>
      <c r="O162" s="142">
        <f t="shared" si="147"/>
        <v>0</v>
      </c>
      <c r="P162" s="423"/>
      <c r="Q162" s="311"/>
    </row>
    <row r="163" spans="1:17" hidden="1" x14ac:dyDescent="0.25">
      <c r="A163" s="55">
        <v>2400</v>
      </c>
      <c r="B163" s="127" t="s">
        <v>172</v>
      </c>
      <c r="C163" s="347">
        <f t="shared" si="97"/>
        <v>0</v>
      </c>
      <c r="D163" s="348"/>
      <c r="E163" s="152"/>
      <c r="F163" s="430">
        <f t="shared" si="144"/>
        <v>0</v>
      </c>
      <c r="G163" s="429"/>
      <c r="H163" s="151"/>
      <c r="I163" s="152">
        <f t="shared" si="145"/>
        <v>0</v>
      </c>
      <c r="J163" s="348"/>
      <c r="K163" s="151"/>
      <c r="L163" s="153">
        <f t="shared" si="146"/>
        <v>0</v>
      </c>
      <c r="M163" s="429"/>
      <c r="N163" s="151"/>
      <c r="O163" s="152">
        <f t="shared" si="147"/>
        <v>0</v>
      </c>
      <c r="P163" s="430"/>
      <c r="Q163" s="311"/>
    </row>
    <row r="164" spans="1:17" ht="24" hidden="1" x14ac:dyDescent="0.25">
      <c r="A164" s="55">
        <v>2500</v>
      </c>
      <c r="B164" s="127" t="s">
        <v>173</v>
      </c>
      <c r="C164" s="347">
        <f t="shared" si="97"/>
        <v>0</v>
      </c>
      <c r="D164" s="56">
        <f>SUM(D165,D170)</f>
        <v>0</v>
      </c>
      <c r="E164" s="144">
        <f t="shared" ref="E164" si="148">SUM(E165,E170)</f>
        <v>0</v>
      </c>
      <c r="F164" s="424">
        <f>SUM(F165,F170)</f>
        <v>0</v>
      </c>
      <c r="G164" s="412">
        <f t="shared" ref="G164:O164" si="149">SUM(G165,G170)</f>
        <v>0</v>
      </c>
      <c r="H164" s="57">
        <f t="shared" si="149"/>
        <v>0</v>
      </c>
      <c r="I164" s="144">
        <f t="shared" si="149"/>
        <v>0</v>
      </c>
      <c r="J164" s="56">
        <f t="shared" si="149"/>
        <v>0</v>
      </c>
      <c r="K164" s="57">
        <f t="shared" si="149"/>
        <v>0</v>
      </c>
      <c r="L164" s="145">
        <f t="shared" si="149"/>
        <v>0</v>
      </c>
      <c r="M164" s="412">
        <f t="shared" si="149"/>
        <v>0</v>
      </c>
      <c r="N164" s="57">
        <f t="shared" si="149"/>
        <v>0</v>
      </c>
      <c r="O164" s="144">
        <f t="shared" si="149"/>
        <v>0</v>
      </c>
      <c r="P164" s="413"/>
      <c r="Q164" s="311"/>
    </row>
    <row r="165" spans="1:17" ht="16.5" hidden="1" customHeight="1" x14ac:dyDescent="0.25">
      <c r="A165" s="513">
        <v>2510</v>
      </c>
      <c r="B165" s="63" t="s">
        <v>174</v>
      </c>
      <c r="C165" s="353">
        <f t="shared" si="97"/>
        <v>0</v>
      </c>
      <c r="D165" s="64">
        <f>SUM(D166:D169)</f>
        <v>0</v>
      </c>
      <c r="E165" s="150">
        <f t="shared" ref="E165" si="150">SUM(E166:E169)</f>
        <v>0</v>
      </c>
      <c r="F165" s="427">
        <f>SUM(F166:F169)</f>
        <v>0</v>
      </c>
      <c r="G165" s="426">
        <f t="shared" ref="G165:O165" si="151">SUM(G166:G169)</f>
        <v>0</v>
      </c>
      <c r="H165" s="132">
        <f t="shared" si="151"/>
        <v>0</v>
      </c>
      <c r="I165" s="150">
        <f t="shared" si="151"/>
        <v>0</v>
      </c>
      <c r="J165" s="64">
        <f t="shared" si="151"/>
        <v>0</v>
      </c>
      <c r="K165" s="132">
        <f t="shared" si="151"/>
        <v>0</v>
      </c>
      <c r="L165" s="146">
        <f t="shared" si="151"/>
        <v>0</v>
      </c>
      <c r="M165" s="426">
        <f t="shared" si="151"/>
        <v>0</v>
      </c>
      <c r="N165" s="132">
        <f t="shared" si="151"/>
        <v>0</v>
      </c>
      <c r="O165" s="154">
        <f t="shared" si="151"/>
        <v>0</v>
      </c>
      <c r="P165" s="431"/>
      <c r="Q165" s="311"/>
    </row>
    <row r="166" spans="1:17" ht="24" hidden="1" x14ac:dyDescent="0.25">
      <c r="A166" s="43">
        <v>2512</v>
      </c>
      <c r="B166" s="69" t="s">
        <v>175</v>
      </c>
      <c r="C166" s="358">
        <f t="shared" si="97"/>
        <v>0</v>
      </c>
      <c r="D166" s="417"/>
      <c r="E166" s="136"/>
      <c r="F166" s="419">
        <f t="shared" ref="F166:F171" si="152">D166+E166</f>
        <v>0</v>
      </c>
      <c r="G166" s="418"/>
      <c r="H166" s="72"/>
      <c r="I166" s="136">
        <f t="shared" ref="I166:I171" si="153">G166+H166</f>
        <v>0</v>
      </c>
      <c r="J166" s="417"/>
      <c r="K166" s="72"/>
      <c r="L166" s="137">
        <f t="shared" ref="L166:L171" si="154">J166+K166</f>
        <v>0</v>
      </c>
      <c r="M166" s="418"/>
      <c r="N166" s="72"/>
      <c r="O166" s="136">
        <f t="shared" ref="O166:O171" si="155">M166+N166</f>
        <v>0</v>
      </c>
      <c r="P166" s="419"/>
      <c r="Q166" s="311"/>
    </row>
    <row r="167" spans="1:17" ht="36" hidden="1" x14ac:dyDescent="0.25">
      <c r="A167" s="43">
        <v>2513</v>
      </c>
      <c r="B167" s="69" t="s">
        <v>176</v>
      </c>
      <c r="C167" s="358">
        <f t="shared" si="97"/>
        <v>0</v>
      </c>
      <c r="D167" s="417"/>
      <c r="E167" s="136"/>
      <c r="F167" s="419">
        <f t="shared" si="152"/>
        <v>0</v>
      </c>
      <c r="G167" s="418"/>
      <c r="H167" s="72"/>
      <c r="I167" s="136">
        <f t="shared" si="153"/>
        <v>0</v>
      </c>
      <c r="J167" s="417"/>
      <c r="K167" s="72"/>
      <c r="L167" s="137">
        <f t="shared" si="154"/>
        <v>0</v>
      </c>
      <c r="M167" s="418"/>
      <c r="N167" s="72"/>
      <c r="O167" s="136">
        <f t="shared" si="155"/>
        <v>0</v>
      </c>
      <c r="P167" s="419"/>
      <c r="Q167" s="311"/>
    </row>
    <row r="168" spans="1:17" ht="24" hidden="1" x14ac:dyDescent="0.25">
      <c r="A168" s="43">
        <v>2515</v>
      </c>
      <c r="B168" s="69" t="s">
        <v>177</v>
      </c>
      <c r="C168" s="358">
        <f t="shared" si="97"/>
        <v>0</v>
      </c>
      <c r="D168" s="417"/>
      <c r="E168" s="136"/>
      <c r="F168" s="419">
        <f t="shared" si="152"/>
        <v>0</v>
      </c>
      <c r="G168" s="418"/>
      <c r="H168" s="72"/>
      <c r="I168" s="136">
        <f t="shared" si="153"/>
        <v>0</v>
      </c>
      <c r="J168" s="417"/>
      <c r="K168" s="72"/>
      <c r="L168" s="137">
        <f t="shared" si="154"/>
        <v>0</v>
      </c>
      <c r="M168" s="418"/>
      <c r="N168" s="72"/>
      <c r="O168" s="136">
        <f t="shared" si="155"/>
        <v>0</v>
      </c>
      <c r="P168" s="419"/>
      <c r="Q168" s="311"/>
    </row>
    <row r="169" spans="1:17" ht="24" hidden="1" x14ac:dyDescent="0.25">
      <c r="A169" s="43">
        <v>2519</v>
      </c>
      <c r="B169" s="69" t="s">
        <v>178</v>
      </c>
      <c r="C169" s="358">
        <f t="shared" si="97"/>
        <v>0</v>
      </c>
      <c r="D169" s="417"/>
      <c r="E169" s="136"/>
      <c r="F169" s="419">
        <f t="shared" si="152"/>
        <v>0</v>
      </c>
      <c r="G169" s="418"/>
      <c r="H169" s="72"/>
      <c r="I169" s="136">
        <f t="shared" si="153"/>
        <v>0</v>
      </c>
      <c r="J169" s="417"/>
      <c r="K169" s="72"/>
      <c r="L169" s="137">
        <f t="shared" si="154"/>
        <v>0</v>
      </c>
      <c r="M169" s="418"/>
      <c r="N169" s="72"/>
      <c r="O169" s="136">
        <f t="shared" si="155"/>
        <v>0</v>
      </c>
      <c r="P169" s="419"/>
      <c r="Q169" s="311"/>
    </row>
    <row r="170" spans="1:17" ht="24" hidden="1" x14ac:dyDescent="0.25">
      <c r="A170" s="138">
        <v>2520</v>
      </c>
      <c r="B170" s="69" t="s">
        <v>179</v>
      </c>
      <c r="C170" s="358">
        <f t="shared" si="97"/>
        <v>0</v>
      </c>
      <c r="D170" s="417"/>
      <c r="E170" s="136"/>
      <c r="F170" s="419">
        <f t="shared" si="152"/>
        <v>0</v>
      </c>
      <c r="G170" s="418"/>
      <c r="H170" s="72"/>
      <c r="I170" s="136">
        <f t="shared" si="153"/>
        <v>0</v>
      </c>
      <c r="J170" s="417"/>
      <c r="K170" s="72"/>
      <c r="L170" s="137">
        <f t="shared" si="154"/>
        <v>0</v>
      </c>
      <c r="M170" s="418"/>
      <c r="N170" s="72"/>
      <c r="O170" s="136">
        <f t="shared" si="155"/>
        <v>0</v>
      </c>
      <c r="P170" s="419"/>
      <c r="Q170" s="311"/>
    </row>
    <row r="171" spans="1:17" s="156" customFormat="1" ht="48" hidden="1" x14ac:dyDescent="0.25">
      <c r="A171" s="20">
        <v>2800</v>
      </c>
      <c r="B171" s="63" t="s">
        <v>180</v>
      </c>
      <c r="C171" s="353">
        <f t="shared" si="97"/>
        <v>0</v>
      </c>
      <c r="D171" s="377"/>
      <c r="E171" s="133"/>
      <c r="F171" s="333">
        <f t="shared" si="152"/>
        <v>0</v>
      </c>
      <c r="G171" s="332"/>
      <c r="H171" s="39"/>
      <c r="I171" s="40">
        <f t="shared" si="153"/>
        <v>0</v>
      </c>
      <c r="J171" s="331"/>
      <c r="K171" s="39"/>
      <c r="L171" s="41">
        <f t="shared" si="154"/>
        <v>0</v>
      </c>
      <c r="M171" s="332"/>
      <c r="N171" s="39"/>
      <c r="O171" s="40">
        <f t="shared" si="155"/>
        <v>0</v>
      </c>
      <c r="P171" s="333"/>
      <c r="Q171" s="465"/>
    </row>
    <row r="172" spans="1:17" hidden="1" x14ac:dyDescent="0.25">
      <c r="A172" s="123">
        <v>3000</v>
      </c>
      <c r="B172" s="123" t="s">
        <v>181</v>
      </c>
      <c r="C172" s="409">
        <f t="shared" si="97"/>
        <v>0</v>
      </c>
      <c r="D172" s="124">
        <f>SUM(D173,D183)</f>
        <v>0</v>
      </c>
      <c r="E172" s="157">
        <f t="shared" ref="E172" si="156">SUM(E173,E183)</f>
        <v>0</v>
      </c>
      <c r="F172" s="411">
        <f>SUM(F173,F183)</f>
        <v>0</v>
      </c>
      <c r="G172" s="410">
        <f t="shared" ref="G172:N172" si="157">SUM(G173,G183)</f>
        <v>0</v>
      </c>
      <c r="H172" s="125">
        <f t="shared" si="157"/>
        <v>0</v>
      </c>
      <c r="I172" s="157">
        <f t="shared" si="157"/>
        <v>0</v>
      </c>
      <c r="J172" s="124">
        <f t="shared" si="157"/>
        <v>0</v>
      </c>
      <c r="K172" s="125">
        <f t="shared" si="157"/>
        <v>0</v>
      </c>
      <c r="L172" s="126">
        <f t="shared" si="157"/>
        <v>0</v>
      </c>
      <c r="M172" s="410">
        <f t="shared" si="157"/>
        <v>0</v>
      </c>
      <c r="N172" s="125">
        <f t="shared" si="157"/>
        <v>0</v>
      </c>
      <c r="O172" s="157">
        <f>SUM(O173,O183)</f>
        <v>0</v>
      </c>
      <c r="P172" s="411"/>
      <c r="Q172" s="311"/>
    </row>
    <row r="173" spans="1:17" ht="24" hidden="1" x14ac:dyDescent="0.25">
      <c r="A173" s="55">
        <v>3200</v>
      </c>
      <c r="B173" s="158" t="s">
        <v>182</v>
      </c>
      <c r="C173" s="347">
        <f t="shared" si="97"/>
        <v>0</v>
      </c>
      <c r="D173" s="56">
        <f>SUM(D174,D178)</f>
        <v>0</v>
      </c>
      <c r="E173" s="144">
        <f t="shared" ref="E173" si="158">SUM(E174,E178)</f>
        <v>0</v>
      </c>
      <c r="F173" s="424">
        <f>SUM(F174,F178)</f>
        <v>0</v>
      </c>
      <c r="G173" s="412">
        <f t="shared" ref="G173:O173" si="159">SUM(G174,G178)</f>
        <v>0</v>
      </c>
      <c r="H173" s="57">
        <f t="shared" si="159"/>
        <v>0</v>
      </c>
      <c r="I173" s="144">
        <f t="shared" si="159"/>
        <v>0</v>
      </c>
      <c r="J173" s="56">
        <f t="shared" si="159"/>
        <v>0</v>
      </c>
      <c r="K173" s="57">
        <f t="shared" si="159"/>
        <v>0</v>
      </c>
      <c r="L173" s="145">
        <f t="shared" si="159"/>
        <v>0</v>
      </c>
      <c r="M173" s="412">
        <f t="shared" si="159"/>
        <v>0</v>
      </c>
      <c r="N173" s="57">
        <f t="shared" si="159"/>
        <v>0</v>
      </c>
      <c r="O173" s="159">
        <f t="shared" si="159"/>
        <v>0</v>
      </c>
      <c r="P173" s="413"/>
      <c r="Q173" s="311"/>
    </row>
    <row r="174" spans="1:17" ht="36" hidden="1" x14ac:dyDescent="0.25">
      <c r="A174" s="513">
        <v>3260</v>
      </c>
      <c r="B174" s="63" t="s">
        <v>183</v>
      </c>
      <c r="C174" s="353">
        <f t="shared" si="97"/>
        <v>0</v>
      </c>
      <c r="D174" s="64">
        <f>SUM(D175:D177)</f>
        <v>0</v>
      </c>
      <c r="E174" s="150">
        <f t="shared" ref="E174" si="160">SUM(E175:E177)</f>
        <v>0</v>
      </c>
      <c r="F174" s="427">
        <f>SUM(F175:F177)</f>
        <v>0</v>
      </c>
      <c r="G174" s="426">
        <f t="shared" ref="G174:N174" si="161">SUM(G175:G177)</f>
        <v>0</v>
      </c>
      <c r="H174" s="132">
        <f t="shared" si="161"/>
        <v>0</v>
      </c>
      <c r="I174" s="150">
        <f t="shared" si="161"/>
        <v>0</v>
      </c>
      <c r="J174" s="64">
        <f t="shared" si="161"/>
        <v>0</v>
      </c>
      <c r="K174" s="132">
        <f t="shared" si="161"/>
        <v>0</v>
      </c>
      <c r="L174" s="146">
        <f t="shared" si="161"/>
        <v>0</v>
      </c>
      <c r="M174" s="426">
        <f t="shared" si="161"/>
        <v>0</v>
      </c>
      <c r="N174" s="132">
        <f t="shared" si="161"/>
        <v>0</v>
      </c>
      <c r="O174" s="150">
        <f>SUM(O175:O177)</f>
        <v>0</v>
      </c>
      <c r="P174" s="427"/>
      <c r="Q174" s="311"/>
    </row>
    <row r="175" spans="1:17" ht="24" hidden="1" x14ac:dyDescent="0.25">
      <c r="A175" s="43">
        <v>3261</v>
      </c>
      <c r="B175" s="69" t="s">
        <v>184</v>
      </c>
      <c r="C175" s="358">
        <f t="shared" si="97"/>
        <v>0</v>
      </c>
      <c r="D175" s="417"/>
      <c r="E175" s="136"/>
      <c r="F175" s="419">
        <f t="shared" ref="F175:F177" si="162">D175+E175</f>
        <v>0</v>
      </c>
      <c r="G175" s="418"/>
      <c r="H175" s="72"/>
      <c r="I175" s="136">
        <f t="shared" ref="I175:I177" si="163">G175+H175</f>
        <v>0</v>
      </c>
      <c r="J175" s="417"/>
      <c r="K175" s="72"/>
      <c r="L175" s="137">
        <f t="shared" ref="L175:L177" si="164">J175+K175</f>
        <v>0</v>
      </c>
      <c r="M175" s="418"/>
      <c r="N175" s="72"/>
      <c r="O175" s="136">
        <f t="shared" ref="O175:O177" si="165">M175+N175</f>
        <v>0</v>
      </c>
      <c r="P175" s="419"/>
      <c r="Q175" s="311"/>
    </row>
    <row r="176" spans="1:17" ht="36" hidden="1" x14ac:dyDescent="0.25">
      <c r="A176" s="43">
        <v>3262</v>
      </c>
      <c r="B176" s="69" t="s">
        <v>185</v>
      </c>
      <c r="C176" s="358">
        <f t="shared" si="97"/>
        <v>0</v>
      </c>
      <c r="D176" s="417"/>
      <c r="E176" s="136"/>
      <c r="F176" s="419">
        <f t="shared" si="162"/>
        <v>0</v>
      </c>
      <c r="G176" s="418"/>
      <c r="H176" s="72"/>
      <c r="I176" s="136">
        <f t="shared" si="163"/>
        <v>0</v>
      </c>
      <c r="J176" s="417"/>
      <c r="K176" s="72"/>
      <c r="L176" s="137">
        <f t="shared" si="164"/>
        <v>0</v>
      </c>
      <c r="M176" s="418"/>
      <c r="N176" s="72"/>
      <c r="O176" s="136">
        <f t="shared" si="165"/>
        <v>0</v>
      </c>
      <c r="P176" s="419"/>
      <c r="Q176" s="311"/>
    </row>
    <row r="177" spans="1:17" ht="24" hidden="1" x14ac:dyDescent="0.25">
      <c r="A177" s="43">
        <v>3263</v>
      </c>
      <c r="B177" s="69" t="s">
        <v>186</v>
      </c>
      <c r="C177" s="358">
        <f t="shared" ref="C177:C240" si="166">SUM(F177,I177,L177,O177)</f>
        <v>0</v>
      </c>
      <c r="D177" s="417"/>
      <c r="E177" s="136"/>
      <c r="F177" s="419">
        <f t="shared" si="162"/>
        <v>0</v>
      </c>
      <c r="G177" s="418"/>
      <c r="H177" s="72"/>
      <c r="I177" s="136">
        <f t="shared" si="163"/>
        <v>0</v>
      </c>
      <c r="J177" s="417"/>
      <c r="K177" s="72"/>
      <c r="L177" s="137">
        <f t="shared" si="164"/>
        <v>0</v>
      </c>
      <c r="M177" s="418"/>
      <c r="N177" s="72"/>
      <c r="O177" s="136">
        <f t="shared" si="165"/>
        <v>0</v>
      </c>
      <c r="P177" s="419"/>
      <c r="Q177" s="311"/>
    </row>
    <row r="178" spans="1:17" ht="84" hidden="1" x14ac:dyDescent="0.25">
      <c r="A178" s="513">
        <v>3290</v>
      </c>
      <c r="B178" s="63" t="s">
        <v>187</v>
      </c>
      <c r="C178" s="432">
        <f t="shared" si="166"/>
        <v>0</v>
      </c>
      <c r="D178" s="64">
        <f>SUM(D179:D182)</f>
        <v>0</v>
      </c>
      <c r="E178" s="150">
        <f t="shared" ref="E178" si="167">SUM(E179:E182)</f>
        <v>0</v>
      </c>
      <c r="F178" s="427">
        <f>SUM(F179:F182)</f>
        <v>0</v>
      </c>
      <c r="G178" s="426">
        <f t="shared" ref="G178:O178" si="168">SUM(G179:G182)</f>
        <v>0</v>
      </c>
      <c r="H178" s="132">
        <f t="shared" si="168"/>
        <v>0</v>
      </c>
      <c r="I178" s="150">
        <f t="shared" si="168"/>
        <v>0</v>
      </c>
      <c r="J178" s="64">
        <f t="shared" si="168"/>
        <v>0</v>
      </c>
      <c r="K178" s="132">
        <f t="shared" si="168"/>
        <v>0</v>
      </c>
      <c r="L178" s="146">
        <f t="shared" si="168"/>
        <v>0</v>
      </c>
      <c r="M178" s="426">
        <f t="shared" si="168"/>
        <v>0</v>
      </c>
      <c r="N178" s="132">
        <f t="shared" si="168"/>
        <v>0</v>
      </c>
      <c r="O178" s="161">
        <f t="shared" si="168"/>
        <v>0</v>
      </c>
      <c r="P178" s="433"/>
      <c r="Q178" s="311"/>
    </row>
    <row r="179" spans="1:17" ht="72" hidden="1" x14ac:dyDescent="0.25">
      <c r="A179" s="43">
        <v>3291</v>
      </c>
      <c r="B179" s="69" t="s">
        <v>188</v>
      </c>
      <c r="C179" s="358">
        <f t="shared" si="166"/>
        <v>0</v>
      </c>
      <c r="D179" s="417"/>
      <c r="E179" s="136"/>
      <c r="F179" s="419">
        <f t="shared" ref="F179:F182" si="169">D179+E179</f>
        <v>0</v>
      </c>
      <c r="G179" s="418"/>
      <c r="H179" s="72"/>
      <c r="I179" s="136">
        <f t="shared" ref="I179:I182" si="170">G179+H179</f>
        <v>0</v>
      </c>
      <c r="J179" s="417"/>
      <c r="K179" s="72"/>
      <c r="L179" s="137">
        <f t="shared" ref="L179:L182" si="171">J179+K179</f>
        <v>0</v>
      </c>
      <c r="M179" s="418"/>
      <c r="N179" s="72"/>
      <c r="O179" s="136">
        <f t="shared" ref="O179:O182" si="172">M179+N179</f>
        <v>0</v>
      </c>
      <c r="P179" s="419"/>
      <c r="Q179" s="311"/>
    </row>
    <row r="180" spans="1:17" ht="72" hidden="1" x14ac:dyDescent="0.25">
      <c r="A180" s="43">
        <v>3292</v>
      </c>
      <c r="B180" s="69" t="s">
        <v>189</v>
      </c>
      <c r="C180" s="358">
        <f t="shared" si="166"/>
        <v>0</v>
      </c>
      <c r="D180" s="417"/>
      <c r="E180" s="136"/>
      <c r="F180" s="419">
        <f t="shared" si="169"/>
        <v>0</v>
      </c>
      <c r="G180" s="418"/>
      <c r="H180" s="72"/>
      <c r="I180" s="136">
        <f t="shared" si="170"/>
        <v>0</v>
      </c>
      <c r="J180" s="417"/>
      <c r="K180" s="72"/>
      <c r="L180" s="137">
        <f t="shared" si="171"/>
        <v>0</v>
      </c>
      <c r="M180" s="418"/>
      <c r="N180" s="72"/>
      <c r="O180" s="136">
        <f t="shared" si="172"/>
        <v>0</v>
      </c>
      <c r="P180" s="419"/>
      <c r="Q180" s="311"/>
    </row>
    <row r="181" spans="1:17" ht="72" hidden="1" x14ac:dyDescent="0.25">
      <c r="A181" s="43">
        <v>3293</v>
      </c>
      <c r="B181" s="69" t="s">
        <v>190</v>
      </c>
      <c r="C181" s="358">
        <f t="shared" si="166"/>
        <v>0</v>
      </c>
      <c r="D181" s="417"/>
      <c r="E181" s="136"/>
      <c r="F181" s="419">
        <f t="shared" si="169"/>
        <v>0</v>
      </c>
      <c r="G181" s="418"/>
      <c r="H181" s="72"/>
      <c r="I181" s="136">
        <f t="shared" si="170"/>
        <v>0</v>
      </c>
      <c r="J181" s="417"/>
      <c r="K181" s="72"/>
      <c r="L181" s="137">
        <f t="shared" si="171"/>
        <v>0</v>
      </c>
      <c r="M181" s="418"/>
      <c r="N181" s="72"/>
      <c r="O181" s="136">
        <f t="shared" si="172"/>
        <v>0</v>
      </c>
      <c r="P181" s="419"/>
      <c r="Q181" s="311"/>
    </row>
    <row r="182" spans="1:17" ht="60" hidden="1" x14ac:dyDescent="0.25">
      <c r="A182" s="163">
        <v>3294</v>
      </c>
      <c r="B182" s="69" t="s">
        <v>191</v>
      </c>
      <c r="C182" s="432">
        <f t="shared" si="166"/>
        <v>0</v>
      </c>
      <c r="D182" s="434"/>
      <c r="E182" s="165"/>
      <c r="F182" s="436">
        <f t="shared" si="169"/>
        <v>0</v>
      </c>
      <c r="G182" s="435"/>
      <c r="H182" s="164"/>
      <c r="I182" s="165">
        <f t="shared" si="170"/>
        <v>0</v>
      </c>
      <c r="J182" s="434"/>
      <c r="K182" s="164"/>
      <c r="L182" s="166">
        <f t="shared" si="171"/>
        <v>0</v>
      </c>
      <c r="M182" s="435"/>
      <c r="N182" s="164"/>
      <c r="O182" s="165">
        <f t="shared" si="172"/>
        <v>0</v>
      </c>
      <c r="P182" s="436"/>
      <c r="Q182" s="311"/>
    </row>
    <row r="183" spans="1:17" ht="48" hidden="1" x14ac:dyDescent="0.25">
      <c r="A183" s="84">
        <v>3300</v>
      </c>
      <c r="B183" s="158" t="s">
        <v>192</v>
      </c>
      <c r="C183" s="437">
        <f t="shared" si="166"/>
        <v>0</v>
      </c>
      <c r="D183" s="167">
        <f>SUM(D184:D185)</f>
        <v>0</v>
      </c>
      <c r="E183" s="159">
        <f t="shared" ref="E183" si="173">SUM(E184:E185)</f>
        <v>0</v>
      </c>
      <c r="F183" s="413">
        <f>SUM(F184:F185)</f>
        <v>0</v>
      </c>
      <c r="G183" s="438">
        <f t="shared" ref="G183:O183" si="174">SUM(G184:G185)</f>
        <v>0</v>
      </c>
      <c r="H183" s="168">
        <f t="shared" si="174"/>
        <v>0</v>
      </c>
      <c r="I183" s="159">
        <f t="shared" si="174"/>
        <v>0</v>
      </c>
      <c r="J183" s="167">
        <f t="shared" si="174"/>
        <v>0</v>
      </c>
      <c r="K183" s="168">
        <f t="shared" si="174"/>
        <v>0</v>
      </c>
      <c r="L183" s="128">
        <f t="shared" si="174"/>
        <v>0</v>
      </c>
      <c r="M183" s="438">
        <f t="shared" si="174"/>
        <v>0</v>
      </c>
      <c r="N183" s="168">
        <f t="shared" si="174"/>
        <v>0</v>
      </c>
      <c r="O183" s="159">
        <f t="shared" si="174"/>
        <v>0</v>
      </c>
      <c r="P183" s="413"/>
      <c r="Q183" s="311"/>
    </row>
    <row r="184" spans="1:17" ht="48" hidden="1" x14ac:dyDescent="0.25">
      <c r="A184" s="92">
        <v>3310</v>
      </c>
      <c r="B184" s="93" t="s">
        <v>193</v>
      </c>
      <c r="C184" s="390">
        <f t="shared" si="166"/>
        <v>0</v>
      </c>
      <c r="D184" s="391"/>
      <c r="E184" s="142"/>
      <c r="F184" s="423">
        <f t="shared" ref="F184:F185" si="175">D184+E184</f>
        <v>0</v>
      </c>
      <c r="G184" s="422"/>
      <c r="H184" s="141"/>
      <c r="I184" s="142">
        <f t="shared" ref="I184:I185" si="176">G184+H184</f>
        <v>0</v>
      </c>
      <c r="J184" s="391"/>
      <c r="K184" s="141"/>
      <c r="L184" s="143">
        <f t="shared" ref="L184:L185" si="177">J184+K184</f>
        <v>0</v>
      </c>
      <c r="M184" s="422"/>
      <c r="N184" s="141"/>
      <c r="O184" s="142">
        <f t="shared" ref="O184:O185" si="178">M184+N184</f>
        <v>0</v>
      </c>
      <c r="P184" s="423"/>
      <c r="Q184" s="311"/>
    </row>
    <row r="185" spans="1:17" ht="60" hidden="1" x14ac:dyDescent="0.25">
      <c r="A185" s="37">
        <v>3320</v>
      </c>
      <c r="B185" s="63" t="s">
        <v>194</v>
      </c>
      <c r="C185" s="353">
        <f t="shared" si="166"/>
        <v>0</v>
      </c>
      <c r="D185" s="377"/>
      <c r="E185" s="133"/>
      <c r="F185" s="416">
        <f t="shared" si="175"/>
        <v>0</v>
      </c>
      <c r="G185" s="376"/>
      <c r="H185" s="66"/>
      <c r="I185" s="133">
        <f t="shared" si="176"/>
        <v>0</v>
      </c>
      <c r="J185" s="377"/>
      <c r="K185" s="66"/>
      <c r="L185" s="134">
        <f t="shared" si="177"/>
        <v>0</v>
      </c>
      <c r="M185" s="376"/>
      <c r="N185" s="66"/>
      <c r="O185" s="133">
        <f t="shared" si="178"/>
        <v>0</v>
      </c>
      <c r="P185" s="416"/>
      <c r="Q185" s="311"/>
    </row>
    <row r="186" spans="1:17" hidden="1" x14ac:dyDescent="0.25">
      <c r="A186" s="169">
        <v>4000</v>
      </c>
      <c r="B186" s="123" t="s">
        <v>195</v>
      </c>
      <c r="C186" s="409">
        <f t="shared" si="166"/>
        <v>0</v>
      </c>
      <c r="D186" s="124">
        <f>SUM(D187,D190)</f>
        <v>0</v>
      </c>
      <c r="E186" s="157">
        <f t="shared" ref="E186" si="179">SUM(E187,E190)</f>
        <v>0</v>
      </c>
      <c r="F186" s="411">
        <f>SUM(F187,F190)</f>
        <v>0</v>
      </c>
      <c r="G186" s="410">
        <f t="shared" ref="G186:N186" si="180">SUM(G187,G190)</f>
        <v>0</v>
      </c>
      <c r="H186" s="125">
        <f t="shared" si="180"/>
        <v>0</v>
      </c>
      <c r="I186" s="157">
        <f t="shared" si="180"/>
        <v>0</v>
      </c>
      <c r="J186" s="124">
        <f t="shared" si="180"/>
        <v>0</v>
      </c>
      <c r="K186" s="125">
        <f t="shared" si="180"/>
        <v>0</v>
      </c>
      <c r="L186" s="126">
        <f t="shared" si="180"/>
        <v>0</v>
      </c>
      <c r="M186" s="410">
        <f t="shared" si="180"/>
        <v>0</v>
      </c>
      <c r="N186" s="125">
        <f t="shared" si="180"/>
        <v>0</v>
      </c>
      <c r="O186" s="157">
        <f>SUM(O187,O190)</f>
        <v>0</v>
      </c>
      <c r="P186" s="411"/>
      <c r="Q186" s="311"/>
    </row>
    <row r="187" spans="1:17" ht="24" hidden="1" x14ac:dyDescent="0.25">
      <c r="A187" s="170">
        <v>4200</v>
      </c>
      <c r="B187" s="127" t="s">
        <v>196</v>
      </c>
      <c r="C187" s="347">
        <f t="shared" si="166"/>
        <v>0</v>
      </c>
      <c r="D187" s="56">
        <f>SUM(D188,D189)</f>
        <v>0</v>
      </c>
      <c r="E187" s="144">
        <f t="shared" ref="E187" si="181">SUM(E188,E189)</f>
        <v>0</v>
      </c>
      <c r="F187" s="424">
        <f>SUM(F188,F189)</f>
        <v>0</v>
      </c>
      <c r="G187" s="412">
        <f t="shared" ref="G187:N187" si="182">SUM(G188,G189)</f>
        <v>0</v>
      </c>
      <c r="H187" s="57">
        <f t="shared" si="182"/>
        <v>0</v>
      </c>
      <c r="I187" s="144">
        <f t="shared" si="182"/>
        <v>0</v>
      </c>
      <c r="J187" s="56">
        <f t="shared" si="182"/>
        <v>0</v>
      </c>
      <c r="K187" s="57">
        <f t="shared" si="182"/>
        <v>0</v>
      </c>
      <c r="L187" s="145">
        <f t="shared" si="182"/>
        <v>0</v>
      </c>
      <c r="M187" s="412">
        <f t="shared" si="182"/>
        <v>0</v>
      </c>
      <c r="N187" s="57">
        <f t="shared" si="182"/>
        <v>0</v>
      </c>
      <c r="O187" s="144">
        <f>SUM(O188,O189)</f>
        <v>0</v>
      </c>
      <c r="P187" s="424"/>
      <c r="Q187" s="311"/>
    </row>
    <row r="188" spans="1:17" ht="36" hidden="1" x14ac:dyDescent="0.25">
      <c r="A188" s="513">
        <v>4240</v>
      </c>
      <c r="B188" s="63" t="s">
        <v>197</v>
      </c>
      <c r="C188" s="353">
        <f t="shared" si="166"/>
        <v>0</v>
      </c>
      <c r="D188" s="377"/>
      <c r="E188" s="133"/>
      <c r="F188" s="416">
        <f t="shared" ref="F188:F189" si="183">D188+E188</f>
        <v>0</v>
      </c>
      <c r="G188" s="376"/>
      <c r="H188" s="66"/>
      <c r="I188" s="133">
        <f t="shared" ref="I188:I189" si="184">G188+H188</f>
        <v>0</v>
      </c>
      <c r="J188" s="377"/>
      <c r="K188" s="66"/>
      <c r="L188" s="134">
        <f t="shared" ref="L188:L189" si="185">J188+K188</f>
        <v>0</v>
      </c>
      <c r="M188" s="376"/>
      <c r="N188" s="66"/>
      <c r="O188" s="133">
        <f t="shared" ref="O188:O189" si="186">M188+N188</f>
        <v>0</v>
      </c>
      <c r="P188" s="416"/>
      <c r="Q188" s="311"/>
    </row>
    <row r="189" spans="1:17" ht="24" hidden="1" x14ac:dyDescent="0.25">
      <c r="A189" s="138">
        <v>4250</v>
      </c>
      <c r="B189" s="69" t="s">
        <v>198</v>
      </c>
      <c r="C189" s="358">
        <f t="shared" si="166"/>
        <v>0</v>
      </c>
      <c r="D189" s="417"/>
      <c r="E189" s="136"/>
      <c r="F189" s="419">
        <f t="shared" si="183"/>
        <v>0</v>
      </c>
      <c r="G189" s="418"/>
      <c r="H189" s="72"/>
      <c r="I189" s="136">
        <f t="shared" si="184"/>
        <v>0</v>
      </c>
      <c r="J189" s="417"/>
      <c r="K189" s="72"/>
      <c r="L189" s="137">
        <f t="shared" si="185"/>
        <v>0</v>
      </c>
      <c r="M189" s="418"/>
      <c r="N189" s="72"/>
      <c r="O189" s="136">
        <f t="shared" si="186"/>
        <v>0</v>
      </c>
      <c r="P189" s="419"/>
      <c r="Q189" s="311"/>
    </row>
    <row r="190" spans="1:17" hidden="1" x14ac:dyDescent="0.25">
      <c r="A190" s="55">
        <v>4300</v>
      </c>
      <c r="B190" s="127" t="s">
        <v>199</v>
      </c>
      <c r="C190" s="347">
        <f t="shared" si="166"/>
        <v>0</v>
      </c>
      <c r="D190" s="56">
        <f>SUM(D191)</f>
        <v>0</v>
      </c>
      <c r="E190" s="144">
        <f t="shared" ref="E190" si="187">SUM(E191)</f>
        <v>0</v>
      </c>
      <c r="F190" s="424">
        <f>SUM(F191)</f>
        <v>0</v>
      </c>
      <c r="G190" s="412">
        <f t="shared" ref="G190:N190" si="188">SUM(G191)</f>
        <v>0</v>
      </c>
      <c r="H190" s="57">
        <f t="shared" si="188"/>
        <v>0</v>
      </c>
      <c r="I190" s="144">
        <f t="shared" si="188"/>
        <v>0</v>
      </c>
      <c r="J190" s="56">
        <f t="shared" si="188"/>
        <v>0</v>
      </c>
      <c r="K190" s="57">
        <f t="shared" si="188"/>
        <v>0</v>
      </c>
      <c r="L190" s="145">
        <f t="shared" si="188"/>
        <v>0</v>
      </c>
      <c r="M190" s="412">
        <f t="shared" si="188"/>
        <v>0</v>
      </c>
      <c r="N190" s="57">
        <f t="shared" si="188"/>
        <v>0</v>
      </c>
      <c r="O190" s="144">
        <f>SUM(O191)</f>
        <v>0</v>
      </c>
      <c r="P190" s="424"/>
      <c r="Q190" s="311"/>
    </row>
    <row r="191" spans="1:17" ht="24" hidden="1" x14ac:dyDescent="0.25">
      <c r="A191" s="513">
        <v>4310</v>
      </c>
      <c r="B191" s="63" t="s">
        <v>200</v>
      </c>
      <c r="C191" s="353">
        <f t="shared" si="166"/>
        <v>0</v>
      </c>
      <c r="D191" s="64">
        <f>SUM(D192:D192)</f>
        <v>0</v>
      </c>
      <c r="E191" s="150">
        <f t="shared" ref="E191" si="189">SUM(E192:E192)</f>
        <v>0</v>
      </c>
      <c r="F191" s="427">
        <f>SUM(F192:F192)</f>
        <v>0</v>
      </c>
      <c r="G191" s="426">
        <f t="shared" ref="G191:N191" si="190">SUM(G192:G192)</f>
        <v>0</v>
      </c>
      <c r="H191" s="132">
        <f t="shared" si="190"/>
        <v>0</v>
      </c>
      <c r="I191" s="150">
        <f t="shared" si="190"/>
        <v>0</v>
      </c>
      <c r="J191" s="64">
        <f t="shared" si="190"/>
        <v>0</v>
      </c>
      <c r="K191" s="132">
        <f t="shared" si="190"/>
        <v>0</v>
      </c>
      <c r="L191" s="146">
        <f t="shared" si="190"/>
        <v>0</v>
      </c>
      <c r="M191" s="426">
        <f t="shared" si="190"/>
        <v>0</v>
      </c>
      <c r="N191" s="132">
        <f t="shared" si="190"/>
        <v>0</v>
      </c>
      <c r="O191" s="150">
        <f>SUM(O192:O192)</f>
        <v>0</v>
      </c>
      <c r="P191" s="427"/>
      <c r="Q191" s="311"/>
    </row>
    <row r="192" spans="1:17" ht="36" hidden="1" x14ac:dyDescent="0.25">
      <c r="A192" s="43">
        <v>4311</v>
      </c>
      <c r="B192" s="69" t="s">
        <v>201</v>
      </c>
      <c r="C192" s="358">
        <f t="shared" si="166"/>
        <v>0</v>
      </c>
      <c r="D192" s="417"/>
      <c r="E192" s="136"/>
      <c r="F192" s="419">
        <f>D192+E192</f>
        <v>0</v>
      </c>
      <c r="G192" s="418"/>
      <c r="H192" s="72"/>
      <c r="I192" s="136">
        <f>G192+H192</f>
        <v>0</v>
      </c>
      <c r="J192" s="417"/>
      <c r="K192" s="72"/>
      <c r="L192" s="137">
        <f>J192+K192</f>
        <v>0</v>
      </c>
      <c r="M192" s="418"/>
      <c r="N192" s="72"/>
      <c r="O192" s="136">
        <f>M192+N192</f>
        <v>0</v>
      </c>
      <c r="P192" s="419"/>
      <c r="Q192" s="311"/>
    </row>
    <row r="193" spans="1:17" s="25" customFormat="1" ht="24" hidden="1" x14ac:dyDescent="0.25">
      <c r="A193" s="171"/>
      <c r="B193" s="20" t="s">
        <v>202</v>
      </c>
      <c r="C193" s="405">
        <f t="shared" si="166"/>
        <v>0</v>
      </c>
      <c r="D193" s="120">
        <f>SUM(D194,D229,D268)</f>
        <v>0</v>
      </c>
      <c r="E193" s="407">
        <f t="shared" ref="E193" si="191">SUM(E194,E229,E268)</f>
        <v>0</v>
      </c>
      <c r="F193" s="408">
        <f>SUM(F194,F229,F268)</f>
        <v>0</v>
      </c>
      <c r="G193" s="406">
        <f t="shared" ref="G193:N193" si="192">SUM(G194,G229,G268)</f>
        <v>0</v>
      </c>
      <c r="H193" s="121">
        <f t="shared" si="192"/>
        <v>0</v>
      </c>
      <c r="I193" s="407">
        <f t="shared" si="192"/>
        <v>0</v>
      </c>
      <c r="J193" s="120">
        <f t="shared" si="192"/>
        <v>0</v>
      </c>
      <c r="K193" s="121">
        <f t="shared" si="192"/>
        <v>0</v>
      </c>
      <c r="L193" s="122">
        <f t="shared" si="192"/>
        <v>0</v>
      </c>
      <c r="M193" s="406">
        <f t="shared" si="192"/>
        <v>0</v>
      </c>
      <c r="N193" s="121">
        <f t="shared" si="192"/>
        <v>0</v>
      </c>
      <c r="O193" s="172">
        <f>SUM(O194,O229,O268)</f>
        <v>0</v>
      </c>
      <c r="P193" s="439"/>
      <c r="Q193" s="314"/>
    </row>
    <row r="194" spans="1:17" hidden="1" x14ac:dyDescent="0.25">
      <c r="A194" s="123">
        <v>5000</v>
      </c>
      <c r="B194" s="123" t="s">
        <v>203</v>
      </c>
      <c r="C194" s="409">
        <f t="shared" si="166"/>
        <v>0</v>
      </c>
      <c r="D194" s="124">
        <f>D195+D203</f>
        <v>0</v>
      </c>
      <c r="E194" s="157">
        <f t="shared" ref="E194" si="193">E195+E203</f>
        <v>0</v>
      </c>
      <c r="F194" s="411">
        <f>F195+F203</f>
        <v>0</v>
      </c>
      <c r="G194" s="410">
        <f t="shared" ref="G194:N194" si="194">G195+G203</f>
        <v>0</v>
      </c>
      <c r="H194" s="125">
        <f t="shared" si="194"/>
        <v>0</v>
      </c>
      <c r="I194" s="157">
        <f t="shared" si="194"/>
        <v>0</v>
      </c>
      <c r="J194" s="124">
        <f t="shared" si="194"/>
        <v>0</v>
      </c>
      <c r="K194" s="125">
        <f t="shared" si="194"/>
        <v>0</v>
      </c>
      <c r="L194" s="126">
        <f t="shared" si="194"/>
        <v>0</v>
      </c>
      <c r="M194" s="410">
        <f t="shared" si="194"/>
        <v>0</v>
      </c>
      <c r="N194" s="125">
        <f t="shared" si="194"/>
        <v>0</v>
      </c>
      <c r="O194" s="157">
        <f>O195+O203</f>
        <v>0</v>
      </c>
      <c r="P194" s="411"/>
      <c r="Q194" s="311"/>
    </row>
    <row r="195" spans="1:17" hidden="1" x14ac:dyDescent="0.25">
      <c r="A195" s="55">
        <v>5100</v>
      </c>
      <c r="B195" s="127" t="s">
        <v>204</v>
      </c>
      <c r="C195" s="347">
        <f t="shared" si="166"/>
        <v>0</v>
      </c>
      <c r="D195" s="56">
        <f>D196+D197+D200+D201+D202</f>
        <v>0</v>
      </c>
      <c r="E195" s="144">
        <f t="shared" ref="E195" si="195">E196+E197+E200+E201+E202</f>
        <v>0</v>
      </c>
      <c r="F195" s="424">
        <f>F196+F197+F200+F201+F202</f>
        <v>0</v>
      </c>
      <c r="G195" s="412">
        <f t="shared" ref="G195:N195" si="196">G196+G197+G200+G201+G202</f>
        <v>0</v>
      </c>
      <c r="H195" s="57">
        <f t="shared" si="196"/>
        <v>0</v>
      </c>
      <c r="I195" s="144">
        <f t="shared" si="196"/>
        <v>0</v>
      </c>
      <c r="J195" s="56">
        <f t="shared" si="196"/>
        <v>0</v>
      </c>
      <c r="K195" s="57">
        <f t="shared" si="196"/>
        <v>0</v>
      </c>
      <c r="L195" s="145">
        <f t="shared" si="196"/>
        <v>0</v>
      </c>
      <c r="M195" s="412">
        <f t="shared" si="196"/>
        <v>0</v>
      </c>
      <c r="N195" s="57">
        <f t="shared" si="196"/>
        <v>0</v>
      </c>
      <c r="O195" s="144">
        <f>O196+O197+O200+O201+O202</f>
        <v>0</v>
      </c>
      <c r="P195" s="424"/>
      <c r="Q195" s="311"/>
    </row>
    <row r="196" spans="1:17" hidden="1" x14ac:dyDescent="0.25">
      <c r="A196" s="513">
        <v>5110</v>
      </c>
      <c r="B196" s="63" t="s">
        <v>205</v>
      </c>
      <c r="C196" s="353">
        <f t="shared" si="166"/>
        <v>0</v>
      </c>
      <c r="D196" s="377"/>
      <c r="E196" s="133"/>
      <c r="F196" s="416">
        <f>D196+E196</f>
        <v>0</v>
      </c>
      <c r="G196" s="376"/>
      <c r="H196" s="66"/>
      <c r="I196" s="133">
        <f>G196+H196</f>
        <v>0</v>
      </c>
      <c r="J196" s="377"/>
      <c r="K196" s="66"/>
      <c r="L196" s="134">
        <f>J196+K196</f>
        <v>0</v>
      </c>
      <c r="M196" s="376"/>
      <c r="N196" s="66"/>
      <c r="O196" s="133">
        <f>M196+N196</f>
        <v>0</v>
      </c>
      <c r="P196" s="416"/>
      <c r="Q196" s="311"/>
    </row>
    <row r="197" spans="1:17" ht="24" hidden="1" x14ac:dyDescent="0.25">
      <c r="A197" s="138">
        <v>5120</v>
      </c>
      <c r="B197" s="69" t="s">
        <v>206</v>
      </c>
      <c r="C197" s="358">
        <f t="shared" si="166"/>
        <v>0</v>
      </c>
      <c r="D197" s="70">
        <f>D198+D199</f>
        <v>0</v>
      </c>
      <c r="E197" s="139">
        <f t="shared" ref="E197" si="197">E198+E199</f>
        <v>0</v>
      </c>
      <c r="F197" s="421">
        <f>F198+F199</f>
        <v>0</v>
      </c>
      <c r="G197" s="420">
        <f t="shared" ref="G197:O197" si="198">G198+G199</f>
        <v>0</v>
      </c>
      <c r="H197" s="135">
        <f t="shared" si="198"/>
        <v>0</v>
      </c>
      <c r="I197" s="139">
        <f t="shared" si="198"/>
        <v>0</v>
      </c>
      <c r="J197" s="70">
        <f t="shared" si="198"/>
        <v>0</v>
      </c>
      <c r="K197" s="135">
        <f t="shared" si="198"/>
        <v>0</v>
      </c>
      <c r="L197" s="140">
        <f t="shared" si="198"/>
        <v>0</v>
      </c>
      <c r="M197" s="420">
        <f t="shared" si="198"/>
        <v>0</v>
      </c>
      <c r="N197" s="135">
        <f t="shared" si="198"/>
        <v>0</v>
      </c>
      <c r="O197" s="139">
        <f t="shared" si="198"/>
        <v>0</v>
      </c>
      <c r="P197" s="421"/>
      <c r="Q197" s="311"/>
    </row>
    <row r="198" spans="1:17" hidden="1" x14ac:dyDescent="0.25">
      <c r="A198" s="43">
        <v>5121</v>
      </c>
      <c r="B198" s="69" t="s">
        <v>207</v>
      </c>
      <c r="C198" s="358">
        <f t="shared" si="166"/>
        <v>0</v>
      </c>
      <c r="D198" s="417"/>
      <c r="E198" s="136"/>
      <c r="F198" s="419">
        <f t="shared" ref="F198:F202" si="199">D198+E198</f>
        <v>0</v>
      </c>
      <c r="G198" s="418"/>
      <c r="H198" s="72"/>
      <c r="I198" s="136">
        <f t="shared" ref="I198:I202" si="200">G198+H198</f>
        <v>0</v>
      </c>
      <c r="J198" s="417"/>
      <c r="K198" s="72"/>
      <c r="L198" s="137">
        <f t="shared" ref="L198:L202" si="201">J198+K198</f>
        <v>0</v>
      </c>
      <c r="M198" s="418"/>
      <c r="N198" s="72"/>
      <c r="O198" s="136">
        <f t="shared" ref="O198:O202" si="202">M198+N198</f>
        <v>0</v>
      </c>
      <c r="P198" s="419"/>
      <c r="Q198" s="311"/>
    </row>
    <row r="199" spans="1:17" ht="24" hidden="1" x14ac:dyDescent="0.25">
      <c r="A199" s="43">
        <v>5129</v>
      </c>
      <c r="B199" s="69" t="s">
        <v>208</v>
      </c>
      <c r="C199" s="358">
        <f t="shared" si="166"/>
        <v>0</v>
      </c>
      <c r="D199" s="417"/>
      <c r="E199" s="136"/>
      <c r="F199" s="419">
        <f t="shared" si="199"/>
        <v>0</v>
      </c>
      <c r="G199" s="418"/>
      <c r="H199" s="72"/>
      <c r="I199" s="136">
        <f t="shared" si="200"/>
        <v>0</v>
      </c>
      <c r="J199" s="417"/>
      <c r="K199" s="72"/>
      <c r="L199" s="137">
        <f t="shared" si="201"/>
        <v>0</v>
      </c>
      <c r="M199" s="418"/>
      <c r="N199" s="72"/>
      <c r="O199" s="136">
        <f t="shared" si="202"/>
        <v>0</v>
      </c>
      <c r="P199" s="419"/>
      <c r="Q199" s="311"/>
    </row>
    <row r="200" spans="1:17" hidden="1" x14ac:dyDescent="0.25">
      <c r="A200" s="138">
        <v>5130</v>
      </c>
      <c r="B200" s="69" t="s">
        <v>209</v>
      </c>
      <c r="C200" s="358">
        <f t="shared" si="166"/>
        <v>0</v>
      </c>
      <c r="D200" s="417"/>
      <c r="E200" s="136"/>
      <c r="F200" s="419">
        <f t="shared" si="199"/>
        <v>0</v>
      </c>
      <c r="G200" s="418"/>
      <c r="H200" s="72"/>
      <c r="I200" s="136">
        <f t="shared" si="200"/>
        <v>0</v>
      </c>
      <c r="J200" s="417"/>
      <c r="K200" s="72"/>
      <c r="L200" s="137">
        <f t="shared" si="201"/>
        <v>0</v>
      </c>
      <c r="M200" s="418"/>
      <c r="N200" s="72"/>
      <c r="O200" s="136">
        <f t="shared" si="202"/>
        <v>0</v>
      </c>
      <c r="P200" s="419"/>
      <c r="Q200" s="311"/>
    </row>
    <row r="201" spans="1:17" hidden="1" x14ac:dyDescent="0.25">
      <c r="A201" s="138">
        <v>5140</v>
      </c>
      <c r="B201" s="69" t="s">
        <v>210</v>
      </c>
      <c r="C201" s="358">
        <f t="shared" si="166"/>
        <v>0</v>
      </c>
      <c r="D201" s="417"/>
      <c r="E201" s="136"/>
      <c r="F201" s="419">
        <f t="shared" si="199"/>
        <v>0</v>
      </c>
      <c r="G201" s="418"/>
      <c r="H201" s="72"/>
      <c r="I201" s="136">
        <f t="shared" si="200"/>
        <v>0</v>
      </c>
      <c r="J201" s="417"/>
      <c r="K201" s="72"/>
      <c r="L201" s="137">
        <f t="shared" si="201"/>
        <v>0</v>
      </c>
      <c r="M201" s="418"/>
      <c r="N201" s="72"/>
      <c r="O201" s="136">
        <f t="shared" si="202"/>
        <v>0</v>
      </c>
      <c r="P201" s="419"/>
      <c r="Q201" s="311"/>
    </row>
    <row r="202" spans="1:17" ht="24" hidden="1" x14ac:dyDescent="0.25">
      <c r="A202" s="138">
        <v>5170</v>
      </c>
      <c r="B202" s="69" t="s">
        <v>211</v>
      </c>
      <c r="C202" s="358">
        <f t="shared" si="166"/>
        <v>0</v>
      </c>
      <c r="D202" s="417"/>
      <c r="E202" s="136"/>
      <c r="F202" s="419">
        <f t="shared" si="199"/>
        <v>0</v>
      </c>
      <c r="G202" s="418"/>
      <c r="H202" s="72"/>
      <c r="I202" s="136">
        <f t="shared" si="200"/>
        <v>0</v>
      </c>
      <c r="J202" s="417"/>
      <c r="K202" s="72"/>
      <c r="L202" s="137">
        <f t="shared" si="201"/>
        <v>0</v>
      </c>
      <c r="M202" s="418"/>
      <c r="N202" s="72"/>
      <c r="O202" s="136">
        <f t="shared" si="202"/>
        <v>0</v>
      </c>
      <c r="P202" s="419"/>
      <c r="Q202" s="311"/>
    </row>
    <row r="203" spans="1:17" hidden="1" x14ac:dyDescent="0.25">
      <c r="A203" s="55">
        <v>5200</v>
      </c>
      <c r="B203" s="127" t="s">
        <v>212</v>
      </c>
      <c r="C203" s="347">
        <f t="shared" si="166"/>
        <v>0</v>
      </c>
      <c r="D203" s="56">
        <f>D204+D214+D215+D224+D225+D226+D228</f>
        <v>0</v>
      </c>
      <c r="E203" s="144">
        <f t="shared" ref="E203" si="203">E204+E214+E215+E224+E225+E226+E228</f>
        <v>0</v>
      </c>
      <c r="F203" s="424">
        <f>F204+F214+F215+F224+F225+F226+F228</f>
        <v>0</v>
      </c>
      <c r="G203" s="412">
        <f t="shared" ref="G203:O203" si="204">G204+G214+G215+G224+G225+G226+G228</f>
        <v>0</v>
      </c>
      <c r="H203" s="57">
        <f t="shared" si="204"/>
        <v>0</v>
      </c>
      <c r="I203" s="144">
        <f t="shared" si="204"/>
        <v>0</v>
      </c>
      <c r="J203" s="56">
        <f t="shared" si="204"/>
        <v>0</v>
      </c>
      <c r="K203" s="57">
        <f t="shared" si="204"/>
        <v>0</v>
      </c>
      <c r="L203" s="145">
        <f t="shared" si="204"/>
        <v>0</v>
      </c>
      <c r="M203" s="412">
        <f t="shared" si="204"/>
        <v>0</v>
      </c>
      <c r="N203" s="57">
        <f t="shared" si="204"/>
        <v>0</v>
      </c>
      <c r="O203" s="144">
        <f t="shared" si="204"/>
        <v>0</v>
      </c>
      <c r="P203" s="424"/>
      <c r="Q203" s="311"/>
    </row>
    <row r="204" spans="1:17" hidden="1" x14ac:dyDescent="0.25">
      <c r="A204" s="129">
        <v>5210</v>
      </c>
      <c r="B204" s="93" t="s">
        <v>213</v>
      </c>
      <c r="C204" s="390">
        <f t="shared" si="166"/>
        <v>0</v>
      </c>
      <c r="D204" s="99">
        <f>SUM(D205:D213)</f>
        <v>0</v>
      </c>
      <c r="E204" s="130">
        <f>SUM(E205:E213)</f>
        <v>0</v>
      </c>
      <c r="F204" s="415">
        <f t="shared" ref="F204:N204" si="205">SUM(F205:F213)</f>
        <v>0</v>
      </c>
      <c r="G204" s="414">
        <f t="shared" si="205"/>
        <v>0</v>
      </c>
      <c r="H204" s="100">
        <f t="shared" si="205"/>
        <v>0</v>
      </c>
      <c r="I204" s="130">
        <f t="shared" si="205"/>
        <v>0</v>
      </c>
      <c r="J204" s="99">
        <f t="shared" si="205"/>
        <v>0</v>
      </c>
      <c r="K204" s="100">
        <f t="shared" si="205"/>
        <v>0</v>
      </c>
      <c r="L204" s="131">
        <f t="shared" si="205"/>
        <v>0</v>
      </c>
      <c r="M204" s="414">
        <f t="shared" si="205"/>
        <v>0</v>
      </c>
      <c r="N204" s="100">
        <f t="shared" si="205"/>
        <v>0</v>
      </c>
      <c r="O204" s="130">
        <f>SUM(O205:O213)</f>
        <v>0</v>
      </c>
      <c r="P204" s="415"/>
      <c r="Q204" s="311"/>
    </row>
    <row r="205" spans="1:17" hidden="1" x14ac:dyDescent="0.25">
      <c r="A205" s="37">
        <v>5211</v>
      </c>
      <c r="B205" s="63" t="s">
        <v>214</v>
      </c>
      <c r="C205" s="353">
        <f t="shared" si="166"/>
        <v>0</v>
      </c>
      <c r="D205" s="377"/>
      <c r="E205" s="133"/>
      <c r="F205" s="416">
        <f t="shared" ref="F205:F214" si="206">D205+E205</f>
        <v>0</v>
      </c>
      <c r="G205" s="376"/>
      <c r="H205" s="66"/>
      <c r="I205" s="133">
        <f t="shared" ref="I205:I214" si="207">G205+H205</f>
        <v>0</v>
      </c>
      <c r="J205" s="377"/>
      <c r="K205" s="66"/>
      <c r="L205" s="134">
        <f t="shared" ref="L205:L214" si="208">J205+K205</f>
        <v>0</v>
      </c>
      <c r="M205" s="376"/>
      <c r="N205" s="66"/>
      <c r="O205" s="133">
        <f t="shared" ref="O205:O214" si="209">M205+N205</f>
        <v>0</v>
      </c>
      <c r="P205" s="416"/>
      <c r="Q205" s="311"/>
    </row>
    <row r="206" spans="1:17" hidden="1" x14ac:dyDescent="0.25">
      <c r="A206" s="43">
        <v>5212</v>
      </c>
      <c r="B206" s="69" t="s">
        <v>215</v>
      </c>
      <c r="C206" s="358">
        <f t="shared" si="166"/>
        <v>0</v>
      </c>
      <c r="D206" s="417"/>
      <c r="E206" s="136"/>
      <c r="F206" s="419">
        <f t="shared" si="206"/>
        <v>0</v>
      </c>
      <c r="G206" s="418"/>
      <c r="H206" s="72"/>
      <c r="I206" s="136">
        <f t="shared" si="207"/>
        <v>0</v>
      </c>
      <c r="J206" s="417"/>
      <c r="K206" s="72"/>
      <c r="L206" s="137">
        <f t="shared" si="208"/>
        <v>0</v>
      </c>
      <c r="M206" s="418"/>
      <c r="N206" s="72"/>
      <c r="O206" s="136">
        <f t="shared" si="209"/>
        <v>0</v>
      </c>
      <c r="P206" s="419"/>
      <c r="Q206" s="311"/>
    </row>
    <row r="207" spans="1:17" hidden="1" x14ac:dyDescent="0.25">
      <c r="A207" s="43">
        <v>5213</v>
      </c>
      <c r="B207" s="69" t="s">
        <v>216</v>
      </c>
      <c r="C207" s="358">
        <f t="shared" si="166"/>
        <v>0</v>
      </c>
      <c r="D207" s="417"/>
      <c r="E207" s="136"/>
      <c r="F207" s="419">
        <f t="shared" si="206"/>
        <v>0</v>
      </c>
      <c r="G207" s="418"/>
      <c r="H207" s="72"/>
      <c r="I207" s="136">
        <f t="shared" si="207"/>
        <v>0</v>
      </c>
      <c r="J207" s="417"/>
      <c r="K207" s="72"/>
      <c r="L207" s="137">
        <f t="shared" si="208"/>
        <v>0</v>
      </c>
      <c r="M207" s="418"/>
      <c r="N207" s="72"/>
      <c r="O207" s="136">
        <f t="shared" si="209"/>
        <v>0</v>
      </c>
      <c r="P207" s="419"/>
      <c r="Q207" s="311"/>
    </row>
    <row r="208" spans="1:17" hidden="1" x14ac:dyDescent="0.25">
      <c r="A208" s="43">
        <v>5214</v>
      </c>
      <c r="B208" s="69" t="s">
        <v>217</v>
      </c>
      <c r="C208" s="358">
        <f t="shared" si="166"/>
        <v>0</v>
      </c>
      <c r="D208" s="417"/>
      <c r="E208" s="136"/>
      <c r="F208" s="419">
        <f t="shared" si="206"/>
        <v>0</v>
      </c>
      <c r="G208" s="418"/>
      <c r="H208" s="72"/>
      <c r="I208" s="136">
        <f t="shared" si="207"/>
        <v>0</v>
      </c>
      <c r="J208" s="417"/>
      <c r="K208" s="72"/>
      <c r="L208" s="137">
        <f t="shared" si="208"/>
        <v>0</v>
      </c>
      <c r="M208" s="418"/>
      <c r="N208" s="72"/>
      <c r="O208" s="136">
        <f t="shared" si="209"/>
        <v>0</v>
      </c>
      <c r="P208" s="419"/>
      <c r="Q208" s="311"/>
    </row>
    <row r="209" spans="1:17" hidden="1" x14ac:dyDescent="0.25">
      <c r="A209" s="43">
        <v>5215</v>
      </c>
      <c r="B209" s="69" t="s">
        <v>218</v>
      </c>
      <c r="C209" s="358">
        <f t="shared" si="166"/>
        <v>0</v>
      </c>
      <c r="D209" s="417"/>
      <c r="E209" s="136"/>
      <c r="F209" s="419">
        <f t="shared" si="206"/>
        <v>0</v>
      </c>
      <c r="G209" s="418"/>
      <c r="H209" s="72"/>
      <c r="I209" s="136">
        <f t="shared" si="207"/>
        <v>0</v>
      </c>
      <c r="J209" s="417"/>
      <c r="K209" s="72"/>
      <c r="L209" s="137">
        <f t="shared" si="208"/>
        <v>0</v>
      </c>
      <c r="M209" s="418"/>
      <c r="N209" s="72"/>
      <c r="O209" s="136">
        <f t="shared" si="209"/>
        <v>0</v>
      </c>
      <c r="P209" s="419"/>
      <c r="Q209" s="311"/>
    </row>
    <row r="210" spans="1:17" ht="24" hidden="1" x14ac:dyDescent="0.25">
      <c r="A210" s="43">
        <v>5216</v>
      </c>
      <c r="B210" s="69" t="s">
        <v>219</v>
      </c>
      <c r="C210" s="358">
        <f t="shared" si="166"/>
        <v>0</v>
      </c>
      <c r="D210" s="417"/>
      <c r="E210" s="136"/>
      <c r="F210" s="419">
        <f t="shared" si="206"/>
        <v>0</v>
      </c>
      <c r="G210" s="418"/>
      <c r="H210" s="72"/>
      <c r="I210" s="136">
        <f t="shared" si="207"/>
        <v>0</v>
      </c>
      <c r="J210" s="417"/>
      <c r="K210" s="72"/>
      <c r="L210" s="137">
        <f t="shared" si="208"/>
        <v>0</v>
      </c>
      <c r="M210" s="418"/>
      <c r="N210" s="72"/>
      <c r="O210" s="136">
        <f t="shared" si="209"/>
        <v>0</v>
      </c>
      <c r="P210" s="419"/>
      <c r="Q210" s="311"/>
    </row>
    <row r="211" spans="1:17" hidden="1" x14ac:dyDescent="0.25">
      <c r="A211" s="43">
        <v>5217</v>
      </c>
      <c r="B211" s="69" t="s">
        <v>220</v>
      </c>
      <c r="C211" s="358">
        <f t="shared" si="166"/>
        <v>0</v>
      </c>
      <c r="D211" s="417"/>
      <c r="E211" s="136"/>
      <c r="F211" s="419">
        <f t="shared" si="206"/>
        <v>0</v>
      </c>
      <c r="G211" s="418"/>
      <c r="H211" s="72"/>
      <c r="I211" s="136">
        <f t="shared" si="207"/>
        <v>0</v>
      </c>
      <c r="J211" s="417"/>
      <c r="K211" s="72"/>
      <c r="L211" s="137">
        <f t="shared" si="208"/>
        <v>0</v>
      </c>
      <c r="M211" s="418"/>
      <c r="N211" s="72"/>
      <c r="O211" s="136">
        <f t="shared" si="209"/>
        <v>0</v>
      </c>
      <c r="P211" s="419"/>
      <c r="Q211" s="311"/>
    </row>
    <row r="212" spans="1:17" hidden="1" x14ac:dyDescent="0.25">
      <c r="A212" s="43">
        <v>5218</v>
      </c>
      <c r="B212" s="69" t="s">
        <v>221</v>
      </c>
      <c r="C212" s="358">
        <f t="shared" si="166"/>
        <v>0</v>
      </c>
      <c r="D212" s="417"/>
      <c r="E212" s="136"/>
      <c r="F212" s="419">
        <f t="shared" si="206"/>
        <v>0</v>
      </c>
      <c r="G212" s="418"/>
      <c r="H212" s="72"/>
      <c r="I212" s="136">
        <f t="shared" si="207"/>
        <v>0</v>
      </c>
      <c r="J212" s="417"/>
      <c r="K212" s="72"/>
      <c r="L212" s="137">
        <f t="shared" si="208"/>
        <v>0</v>
      </c>
      <c r="M212" s="418"/>
      <c r="N212" s="72"/>
      <c r="O212" s="136">
        <f t="shared" si="209"/>
        <v>0</v>
      </c>
      <c r="P212" s="419"/>
      <c r="Q212" s="311"/>
    </row>
    <row r="213" spans="1:17" hidden="1" x14ac:dyDescent="0.25">
      <c r="A213" s="43">
        <v>5219</v>
      </c>
      <c r="B213" s="69" t="s">
        <v>222</v>
      </c>
      <c r="C213" s="358">
        <f t="shared" si="166"/>
        <v>0</v>
      </c>
      <c r="D213" s="417"/>
      <c r="E213" s="136"/>
      <c r="F213" s="419">
        <f t="shared" si="206"/>
        <v>0</v>
      </c>
      <c r="G213" s="418"/>
      <c r="H213" s="72"/>
      <c r="I213" s="136">
        <f t="shared" si="207"/>
        <v>0</v>
      </c>
      <c r="J213" s="417"/>
      <c r="K213" s="72"/>
      <c r="L213" s="137">
        <f t="shared" si="208"/>
        <v>0</v>
      </c>
      <c r="M213" s="418"/>
      <c r="N213" s="72"/>
      <c r="O213" s="136">
        <f t="shared" si="209"/>
        <v>0</v>
      </c>
      <c r="P213" s="419"/>
      <c r="Q213" s="311"/>
    </row>
    <row r="214" spans="1:17" ht="13.5" hidden="1" customHeight="1" x14ac:dyDescent="0.25">
      <c r="A214" s="138">
        <v>5220</v>
      </c>
      <c r="B214" s="69" t="s">
        <v>223</v>
      </c>
      <c r="C214" s="358">
        <f t="shared" si="166"/>
        <v>0</v>
      </c>
      <c r="D214" s="417"/>
      <c r="E214" s="136"/>
      <c r="F214" s="419">
        <f t="shared" si="206"/>
        <v>0</v>
      </c>
      <c r="G214" s="418"/>
      <c r="H214" s="72"/>
      <c r="I214" s="136">
        <f t="shared" si="207"/>
        <v>0</v>
      </c>
      <c r="J214" s="417"/>
      <c r="K214" s="72"/>
      <c r="L214" s="137">
        <f t="shared" si="208"/>
        <v>0</v>
      </c>
      <c r="M214" s="418"/>
      <c r="N214" s="72"/>
      <c r="O214" s="136">
        <f t="shared" si="209"/>
        <v>0</v>
      </c>
      <c r="P214" s="419"/>
      <c r="Q214" s="311"/>
    </row>
    <row r="215" spans="1:17" hidden="1" x14ac:dyDescent="0.25">
      <c r="A215" s="138">
        <v>5230</v>
      </c>
      <c r="B215" s="69" t="s">
        <v>224</v>
      </c>
      <c r="C215" s="358">
        <f t="shared" si="166"/>
        <v>0</v>
      </c>
      <c r="D215" s="70">
        <f>SUM(D216:D223)</f>
        <v>0</v>
      </c>
      <c r="E215" s="139">
        <f t="shared" ref="E215" si="210">SUM(E216:E223)</f>
        <v>0</v>
      </c>
      <c r="F215" s="421">
        <f>SUM(F216:F223)</f>
        <v>0</v>
      </c>
      <c r="G215" s="420">
        <f t="shared" ref="G215:N215" si="211">SUM(G216:G223)</f>
        <v>0</v>
      </c>
      <c r="H215" s="135">
        <f t="shared" si="211"/>
        <v>0</v>
      </c>
      <c r="I215" s="139">
        <f t="shared" si="211"/>
        <v>0</v>
      </c>
      <c r="J215" s="70">
        <f t="shared" si="211"/>
        <v>0</v>
      </c>
      <c r="K215" s="135">
        <f t="shared" si="211"/>
        <v>0</v>
      </c>
      <c r="L215" s="140">
        <f t="shared" si="211"/>
        <v>0</v>
      </c>
      <c r="M215" s="420">
        <f t="shared" si="211"/>
        <v>0</v>
      </c>
      <c r="N215" s="135">
        <f t="shared" si="211"/>
        <v>0</v>
      </c>
      <c r="O215" s="139">
        <f>SUM(O216:O223)</f>
        <v>0</v>
      </c>
      <c r="P215" s="421"/>
      <c r="Q215" s="311"/>
    </row>
    <row r="216" spans="1:17" hidden="1" x14ac:dyDescent="0.25">
      <c r="A216" s="43">
        <v>5231</v>
      </c>
      <c r="B216" s="69" t="s">
        <v>225</v>
      </c>
      <c r="C216" s="358">
        <f t="shared" si="166"/>
        <v>0</v>
      </c>
      <c r="D216" s="417"/>
      <c r="E216" s="136"/>
      <c r="F216" s="419">
        <f t="shared" ref="F216:F225" si="212">D216+E216</f>
        <v>0</v>
      </c>
      <c r="G216" s="418"/>
      <c r="H216" s="72"/>
      <c r="I216" s="136">
        <f t="shared" ref="I216:I225" si="213">G216+H216</f>
        <v>0</v>
      </c>
      <c r="J216" s="417"/>
      <c r="K216" s="72"/>
      <c r="L216" s="137">
        <f t="shared" ref="L216:L225" si="214">J216+K216</f>
        <v>0</v>
      </c>
      <c r="M216" s="418"/>
      <c r="N216" s="72"/>
      <c r="O216" s="136">
        <f t="shared" ref="O216:O225" si="215">M216+N216</f>
        <v>0</v>
      </c>
      <c r="P216" s="419"/>
      <c r="Q216" s="311"/>
    </row>
    <row r="217" spans="1:17" hidden="1" x14ac:dyDescent="0.25">
      <c r="A217" s="43">
        <v>5232</v>
      </c>
      <c r="B217" s="69" t="s">
        <v>226</v>
      </c>
      <c r="C217" s="358">
        <f t="shared" si="166"/>
        <v>0</v>
      </c>
      <c r="D217" s="417"/>
      <c r="E217" s="136"/>
      <c r="F217" s="419">
        <f t="shared" si="212"/>
        <v>0</v>
      </c>
      <c r="G217" s="418"/>
      <c r="H217" s="72"/>
      <c r="I217" s="136">
        <f t="shared" si="213"/>
        <v>0</v>
      </c>
      <c r="J217" s="417"/>
      <c r="K217" s="72"/>
      <c r="L217" s="137">
        <f t="shared" si="214"/>
        <v>0</v>
      </c>
      <c r="M217" s="418"/>
      <c r="N217" s="72"/>
      <c r="O217" s="136">
        <f t="shared" si="215"/>
        <v>0</v>
      </c>
      <c r="P217" s="419"/>
      <c r="Q217" s="311"/>
    </row>
    <row r="218" spans="1:17" hidden="1" x14ac:dyDescent="0.25">
      <c r="A218" s="43">
        <v>5233</v>
      </c>
      <c r="B218" s="69" t="s">
        <v>227</v>
      </c>
      <c r="C218" s="358">
        <f t="shared" si="166"/>
        <v>0</v>
      </c>
      <c r="D218" s="417"/>
      <c r="E218" s="136"/>
      <c r="F218" s="419">
        <f t="shared" si="212"/>
        <v>0</v>
      </c>
      <c r="G218" s="418"/>
      <c r="H218" s="72"/>
      <c r="I218" s="136">
        <f t="shared" si="213"/>
        <v>0</v>
      </c>
      <c r="J218" s="417"/>
      <c r="K218" s="72"/>
      <c r="L218" s="137">
        <f t="shared" si="214"/>
        <v>0</v>
      </c>
      <c r="M218" s="418"/>
      <c r="N218" s="72"/>
      <c r="O218" s="136">
        <f t="shared" si="215"/>
        <v>0</v>
      </c>
      <c r="P218" s="419"/>
      <c r="Q218" s="311"/>
    </row>
    <row r="219" spans="1:17" ht="24" hidden="1" x14ac:dyDescent="0.25">
      <c r="A219" s="43">
        <v>5234</v>
      </c>
      <c r="B219" s="69" t="s">
        <v>228</v>
      </c>
      <c r="C219" s="358">
        <f t="shared" si="166"/>
        <v>0</v>
      </c>
      <c r="D219" s="417"/>
      <c r="E219" s="136"/>
      <c r="F219" s="419">
        <f t="shared" si="212"/>
        <v>0</v>
      </c>
      <c r="G219" s="418"/>
      <c r="H219" s="72"/>
      <c r="I219" s="136">
        <f t="shared" si="213"/>
        <v>0</v>
      </c>
      <c r="J219" s="417"/>
      <c r="K219" s="72"/>
      <c r="L219" s="137">
        <f t="shared" si="214"/>
        <v>0</v>
      </c>
      <c r="M219" s="418"/>
      <c r="N219" s="72"/>
      <c r="O219" s="136">
        <f t="shared" si="215"/>
        <v>0</v>
      </c>
      <c r="P219" s="419"/>
      <c r="Q219" s="311"/>
    </row>
    <row r="220" spans="1:17" ht="14.25" hidden="1" customHeight="1" x14ac:dyDescent="0.25">
      <c r="A220" s="43">
        <v>5236</v>
      </c>
      <c r="B220" s="69" t="s">
        <v>229</v>
      </c>
      <c r="C220" s="358">
        <f t="shared" si="166"/>
        <v>0</v>
      </c>
      <c r="D220" s="417"/>
      <c r="E220" s="136"/>
      <c r="F220" s="419">
        <f t="shared" si="212"/>
        <v>0</v>
      </c>
      <c r="G220" s="418"/>
      <c r="H220" s="72"/>
      <c r="I220" s="136">
        <f t="shared" si="213"/>
        <v>0</v>
      </c>
      <c r="J220" s="417"/>
      <c r="K220" s="72"/>
      <c r="L220" s="137">
        <f t="shared" si="214"/>
        <v>0</v>
      </c>
      <c r="M220" s="418"/>
      <c r="N220" s="72"/>
      <c r="O220" s="136">
        <f t="shared" si="215"/>
        <v>0</v>
      </c>
      <c r="P220" s="419"/>
      <c r="Q220" s="311"/>
    </row>
    <row r="221" spans="1:17" ht="14.25" hidden="1" customHeight="1" x14ac:dyDescent="0.25">
      <c r="A221" s="43">
        <v>5237</v>
      </c>
      <c r="B221" s="69" t="s">
        <v>230</v>
      </c>
      <c r="C221" s="358">
        <f t="shared" si="166"/>
        <v>0</v>
      </c>
      <c r="D221" s="417"/>
      <c r="E221" s="136"/>
      <c r="F221" s="419">
        <f t="shared" si="212"/>
        <v>0</v>
      </c>
      <c r="G221" s="418"/>
      <c r="H221" s="72"/>
      <c r="I221" s="136">
        <f t="shared" si="213"/>
        <v>0</v>
      </c>
      <c r="J221" s="417"/>
      <c r="K221" s="72"/>
      <c r="L221" s="137">
        <f t="shared" si="214"/>
        <v>0</v>
      </c>
      <c r="M221" s="418"/>
      <c r="N221" s="72"/>
      <c r="O221" s="136">
        <f t="shared" si="215"/>
        <v>0</v>
      </c>
      <c r="P221" s="419"/>
      <c r="Q221" s="311"/>
    </row>
    <row r="222" spans="1:17" ht="24" hidden="1" x14ac:dyDescent="0.25">
      <c r="A222" s="43">
        <v>5238</v>
      </c>
      <c r="B222" s="69" t="s">
        <v>231</v>
      </c>
      <c r="C222" s="358">
        <f t="shared" si="166"/>
        <v>0</v>
      </c>
      <c r="D222" s="417"/>
      <c r="E222" s="136"/>
      <c r="F222" s="419">
        <f t="shared" si="212"/>
        <v>0</v>
      </c>
      <c r="G222" s="418"/>
      <c r="H222" s="72"/>
      <c r="I222" s="136">
        <f t="shared" si="213"/>
        <v>0</v>
      </c>
      <c r="J222" s="417"/>
      <c r="K222" s="72"/>
      <c r="L222" s="137">
        <f t="shared" si="214"/>
        <v>0</v>
      </c>
      <c r="M222" s="418"/>
      <c r="N222" s="72"/>
      <c r="O222" s="136">
        <f t="shared" si="215"/>
        <v>0</v>
      </c>
      <c r="P222" s="419"/>
      <c r="Q222" s="311"/>
    </row>
    <row r="223" spans="1:17" ht="24" hidden="1" x14ac:dyDescent="0.25">
      <c r="A223" s="43">
        <v>5239</v>
      </c>
      <c r="B223" s="69" t="s">
        <v>232</v>
      </c>
      <c r="C223" s="358">
        <f t="shared" si="166"/>
        <v>0</v>
      </c>
      <c r="D223" s="417"/>
      <c r="E223" s="136"/>
      <c r="F223" s="419">
        <f t="shared" si="212"/>
        <v>0</v>
      </c>
      <c r="G223" s="418"/>
      <c r="H223" s="72"/>
      <c r="I223" s="136">
        <f t="shared" si="213"/>
        <v>0</v>
      </c>
      <c r="J223" s="417"/>
      <c r="K223" s="72"/>
      <c r="L223" s="137">
        <f t="shared" si="214"/>
        <v>0</v>
      </c>
      <c r="M223" s="418"/>
      <c r="N223" s="72"/>
      <c r="O223" s="136">
        <f t="shared" si="215"/>
        <v>0</v>
      </c>
      <c r="P223" s="419"/>
      <c r="Q223" s="311"/>
    </row>
    <row r="224" spans="1:17" ht="24" hidden="1" x14ac:dyDescent="0.25">
      <c r="A224" s="138">
        <v>5240</v>
      </c>
      <c r="B224" s="69" t="s">
        <v>233</v>
      </c>
      <c r="C224" s="358">
        <f t="shared" si="166"/>
        <v>0</v>
      </c>
      <c r="D224" s="417"/>
      <c r="E224" s="136"/>
      <c r="F224" s="419">
        <f t="shared" si="212"/>
        <v>0</v>
      </c>
      <c r="G224" s="418"/>
      <c r="H224" s="72"/>
      <c r="I224" s="136">
        <f t="shared" si="213"/>
        <v>0</v>
      </c>
      <c r="J224" s="417"/>
      <c r="K224" s="72"/>
      <c r="L224" s="137">
        <f t="shared" si="214"/>
        <v>0</v>
      </c>
      <c r="M224" s="418"/>
      <c r="N224" s="72"/>
      <c r="O224" s="136">
        <f t="shared" si="215"/>
        <v>0</v>
      </c>
      <c r="P224" s="419"/>
      <c r="Q224" s="311"/>
    </row>
    <row r="225" spans="1:17" hidden="1" x14ac:dyDescent="0.25">
      <c r="A225" s="138">
        <v>5250</v>
      </c>
      <c r="B225" s="69" t="s">
        <v>234</v>
      </c>
      <c r="C225" s="358">
        <f t="shared" si="166"/>
        <v>0</v>
      </c>
      <c r="D225" s="417"/>
      <c r="E225" s="136"/>
      <c r="F225" s="419">
        <f t="shared" si="212"/>
        <v>0</v>
      </c>
      <c r="G225" s="418"/>
      <c r="H225" s="72"/>
      <c r="I225" s="136">
        <f t="shared" si="213"/>
        <v>0</v>
      </c>
      <c r="J225" s="417"/>
      <c r="K225" s="72"/>
      <c r="L225" s="137">
        <f t="shared" si="214"/>
        <v>0</v>
      </c>
      <c r="M225" s="418"/>
      <c r="N225" s="72"/>
      <c r="O225" s="136">
        <f t="shared" si="215"/>
        <v>0</v>
      </c>
      <c r="P225" s="419"/>
      <c r="Q225" s="311"/>
    </row>
    <row r="226" spans="1:17" hidden="1" x14ac:dyDescent="0.25">
      <c r="A226" s="138">
        <v>5260</v>
      </c>
      <c r="B226" s="69" t="s">
        <v>235</v>
      </c>
      <c r="C226" s="358">
        <f t="shared" si="166"/>
        <v>0</v>
      </c>
      <c r="D226" s="70">
        <f>SUM(D227)</f>
        <v>0</v>
      </c>
      <c r="E226" s="139">
        <f t="shared" ref="E226" si="216">SUM(E227)</f>
        <v>0</v>
      </c>
      <c r="F226" s="421">
        <f>SUM(F227)</f>
        <v>0</v>
      </c>
      <c r="G226" s="420">
        <f t="shared" ref="G226:N226" si="217">SUM(G227)</f>
        <v>0</v>
      </c>
      <c r="H226" s="135">
        <f t="shared" si="217"/>
        <v>0</v>
      </c>
      <c r="I226" s="139">
        <f t="shared" si="217"/>
        <v>0</v>
      </c>
      <c r="J226" s="70">
        <f t="shared" si="217"/>
        <v>0</v>
      </c>
      <c r="K226" s="135">
        <f t="shared" si="217"/>
        <v>0</v>
      </c>
      <c r="L226" s="140">
        <f t="shared" si="217"/>
        <v>0</v>
      </c>
      <c r="M226" s="420">
        <f t="shared" si="217"/>
        <v>0</v>
      </c>
      <c r="N226" s="135">
        <f t="shared" si="217"/>
        <v>0</v>
      </c>
      <c r="O226" s="139">
        <f>SUM(O227)</f>
        <v>0</v>
      </c>
      <c r="P226" s="421"/>
      <c r="Q226" s="311"/>
    </row>
    <row r="227" spans="1:17" ht="24" hidden="1" x14ac:dyDescent="0.25">
      <c r="A227" s="43">
        <v>5269</v>
      </c>
      <c r="B227" s="69" t="s">
        <v>236</v>
      </c>
      <c r="C227" s="358">
        <f t="shared" si="166"/>
        <v>0</v>
      </c>
      <c r="D227" s="417"/>
      <c r="E227" s="136"/>
      <c r="F227" s="419">
        <f t="shared" ref="F227:F228" si="218">D227+E227</f>
        <v>0</v>
      </c>
      <c r="G227" s="418"/>
      <c r="H227" s="72"/>
      <c r="I227" s="136">
        <f t="shared" ref="I227:I228" si="219">G227+H227</f>
        <v>0</v>
      </c>
      <c r="J227" s="417"/>
      <c r="K227" s="72"/>
      <c r="L227" s="137">
        <f t="shared" ref="L227:L228" si="220">J227+K227</f>
        <v>0</v>
      </c>
      <c r="M227" s="418"/>
      <c r="N227" s="72"/>
      <c r="O227" s="136">
        <f t="shared" ref="O227:O228" si="221">M227+N227</f>
        <v>0</v>
      </c>
      <c r="P227" s="419"/>
      <c r="Q227" s="311"/>
    </row>
    <row r="228" spans="1:17" ht="24" hidden="1" x14ac:dyDescent="0.25">
      <c r="A228" s="129">
        <v>5270</v>
      </c>
      <c r="B228" s="93" t="s">
        <v>237</v>
      </c>
      <c r="C228" s="390">
        <f t="shared" si="166"/>
        <v>0</v>
      </c>
      <c r="D228" s="391"/>
      <c r="E228" s="142"/>
      <c r="F228" s="423">
        <f t="shared" si="218"/>
        <v>0</v>
      </c>
      <c r="G228" s="422"/>
      <c r="H228" s="141"/>
      <c r="I228" s="142">
        <f t="shared" si="219"/>
        <v>0</v>
      </c>
      <c r="J228" s="391"/>
      <c r="K228" s="141"/>
      <c r="L228" s="143">
        <f t="shared" si="220"/>
        <v>0</v>
      </c>
      <c r="M228" s="422"/>
      <c r="N228" s="141"/>
      <c r="O228" s="142">
        <f t="shared" si="221"/>
        <v>0</v>
      </c>
      <c r="P228" s="423"/>
      <c r="Q228" s="311"/>
    </row>
    <row r="229" spans="1:17" hidden="1" x14ac:dyDescent="0.25">
      <c r="A229" s="123">
        <v>6000</v>
      </c>
      <c r="B229" s="123" t="s">
        <v>238</v>
      </c>
      <c r="C229" s="409">
        <f t="shared" si="166"/>
        <v>0</v>
      </c>
      <c r="D229" s="124">
        <f>D230+D250+D258</f>
        <v>0</v>
      </c>
      <c r="E229" s="157">
        <f t="shared" ref="E229" si="222">E230+E250+E258</f>
        <v>0</v>
      </c>
      <c r="F229" s="411">
        <f>F230+F250+F258</f>
        <v>0</v>
      </c>
      <c r="G229" s="410">
        <f t="shared" ref="G229:N229" si="223">G230+G250+G258</f>
        <v>0</v>
      </c>
      <c r="H229" s="125">
        <f t="shared" si="223"/>
        <v>0</v>
      </c>
      <c r="I229" s="157">
        <f t="shared" si="223"/>
        <v>0</v>
      </c>
      <c r="J229" s="124">
        <f t="shared" si="223"/>
        <v>0</v>
      </c>
      <c r="K229" s="125">
        <f t="shared" si="223"/>
        <v>0</v>
      </c>
      <c r="L229" s="126">
        <f t="shared" si="223"/>
        <v>0</v>
      </c>
      <c r="M229" s="410">
        <f t="shared" si="223"/>
        <v>0</v>
      </c>
      <c r="N229" s="125">
        <f t="shared" si="223"/>
        <v>0</v>
      </c>
      <c r="O229" s="157">
        <f>O230+O250+O258</f>
        <v>0</v>
      </c>
      <c r="P229" s="411"/>
      <c r="Q229" s="311"/>
    </row>
    <row r="230" spans="1:17" ht="14.25" hidden="1" customHeight="1" x14ac:dyDescent="0.25">
      <c r="A230" s="84">
        <v>6200</v>
      </c>
      <c r="B230" s="158" t="s">
        <v>239</v>
      </c>
      <c r="C230" s="437">
        <f t="shared" si="166"/>
        <v>0</v>
      </c>
      <c r="D230" s="167">
        <f>SUM(D231,D232,D234,D237,D243,D244,D245)</f>
        <v>0</v>
      </c>
      <c r="E230" s="159">
        <f t="shared" ref="E230" si="224">SUM(E231,E232,E234,E237,E243,E244,E245)</f>
        <v>0</v>
      </c>
      <c r="F230" s="413">
        <f>SUM(F231,F232,F234,F237,F243,F244,F245)</f>
        <v>0</v>
      </c>
      <c r="G230" s="438">
        <f t="shared" ref="G230:N230" si="225">SUM(G231,G232,G234,G237,G243,G244,G245)</f>
        <v>0</v>
      </c>
      <c r="H230" s="168">
        <f t="shared" si="225"/>
        <v>0</v>
      </c>
      <c r="I230" s="159">
        <f t="shared" si="225"/>
        <v>0</v>
      </c>
      <c r="J230" s="167">
        <f t="shared" si="225"/>
        <v>0</v>
      </c>
      <c r="K230" s="168">
        <f t="shared" si="225"/>
        <v>0</v>
      </c>
      <c r="L230" s="128">
        <f t="shared" si="225"/>
        <v>0</v>
      </c>
      <c r="M230" s="438">
        <f t="shared" si="225"/>
        <v>0</v>
      </c>
      <c r="N230" s="168">
        <f t="shared" si="225"/>
        <v>0</v>
      </c>
      <c r="O230" s="159">
        <f>SUM(O231,O232,O234,O237,O243,O244,O245)</f>
        <v>0</v>
      </c>
      <c r="P230" s="413"/>
      <c r="Q230" s="311"/>
    </row>
    <row r="231" spans="1:17" ht="24" hidden="1" x14ac:dyDescent="0.25">
      <c r="A231" s="513">
        <v>6220</v>
      </c>
      <c r="B231" s="63" t="s">
        <v>240</v>
      </c>
      <c r="C231" s="353">
        <f t="shared" si="166"/>
        <v>0</v>
      </c>
      <c r="D231" s="377"/>
      <c r="E231" s="133"/>
      <c r="F231" s="416">
        <f>D231+E231</f>
        <v>0</v>
      </c>
      <c r="G231" s="376"/>
      <c r="H231" s="66"/>
      <c r="I231" s="133">
        <f>G231+H231</f>
        <v>0</v>
      </c>
      <c r="J231" s="377"/>
      <c r="K231" s="66"/>
      <c r="L231" s="134">
        <f>J231+K231</f>
        <v>0</v>
      </c>
      <c r="M231" s="376"/>
      <c r="N231" s="66"/>
      <c r="O231" s="133">
        <f>M231+N231</f>
        <v>0</v>
      </c>
      <c r="P231" s="416"/>
      <c r="Q231" s="311"/>
    </row>
    <row r="232" spans="1:17" hidden="1" x14ac:dyDescent="0.25">
      <c r="A232" s="138">
        <v>6230</v>
      </c>
      <c r="B232" s="69" t="s">
        <v>241</v>
      </c>
      <c r="C232" s="358">
        <f t="shared" si="166"/>
        <v>0</v>
      </c>
      <c r="D232" s="70">
        <f>SUM(D233)</f>
        <v>0</v>
      </c>
      <c r="E232" s="139">
        <f t="shared" ref="E232:O232" si="226">SUM(E233)</f>
        <v>0</v>
      </c>
      <c r="F232" s="421">
        <f t="shared" si="226"/>
        <v>0</v>
      </c>
      <c r="G232" s="420">
        <f t="shared" si="226"/>
        <v>0</v>
      </c>
      <c r="H232" s="135">
        <f t="shared" si="226"/>
        <v>0</v>
      </c>
      <c r="I232" s="139">
        <f t="shared" si="226"/>
        <v>0</v>
      </c>
      <c r="J232" s="70">
        <f t="shared" si="226"/>
        <v>0</v>
      </c>
      <c r="K232" s="135">
        <f t="shared" si="226"/>
        <v>0</v>
      </c>
      <c r="L232" s="140">
        <f t="shared" si="226"/>
        <v>0</v>
      </c>
      <c r="M232" s="420">
        <f t="shared" si="226"/>
        <v>0</v>
      </c>
      <c r="N232" s="135">
        <f t="shared" si="226"/>
        <v>0</v>
      </c>
      <c r="O232" s="139">
        <f t="shared" si="226"/>
        <v>0</v>
      </c>
      <c r="P232" s="421"/>
      <c r="Q232" s="311"/>
    </row>
    <row r="233" spans="1:17" ht="24" hidden="1" x14ac:dyDescent="0.25">
      <c r="A233" s="43">
        <v>6239</v>
      </c>
      <c r="B233" s="63" t="s">
        <v>242</v>
      </c>
      <c r="C233" s="358">
        <f t="shared" si="166"/>
        <v>0</v>
      </c>
      <c r="D233" s="377"/>
      <c r="E233" s="133"/>
      <c r="F233" s="416">
        <f>D233+E233</f>
        <v>0</v>
      </c>
      <c r="G233" s="376"/>
      <c r="H233" s="66"/>
      <c r="I233" s="133">
        <f>G233+H233</f>
        <v>0</v>
      </c>
      <c r="J233" s="377"/>
      <c r="K233" s="66"/>
      <c r="L233" s="134">
        <f>J233+K233</f>
        <v>0</v>
      </c>
      <c r="M233" s="376"/>
      <c r="N233" s="66"/>
      <c r="O233" s="133">
        <f>M233+N233</f>
        <v>0</v>
      </c>
      <c r="P233" s="416"/>
      <c r="Q233" s="311"/>
    </row>
    <row r="234" spans="1:17" ht="24" hidden="1" x14ac:dyDescent="0.25">
      <c r="A234" s="138">
        <v>6240</v>
      </c>
      <c r="B234" s="69" t="s">
        <v>243</v>
      </c>
      <c r="C234" s="358">
        <f t="shared" si="166"/>
        <v>0</v>
      </c>
      <c r="D234" s="70">
        <f>SUM(D235:D236)</f>
        <v>0</v>
      </c>
      <c r="E234" s="139">
        <f t="shared" ref="E234" si="227">SUM(E235:E236)</f>
        <v>0</v>
      </c>
      <c r="F234" s="421">
        <f>SUM(F235:F236)</f>
        <v>0</v>
      </c>
      <c r="G234" s="420">
        <f t="shared" ref="G234:N234" si="228">SUM(G235:G236)</f>
        <v>0</v>
      </c>
      <c r="H234" s="135">
        <f t="shared" si="228"/>
        <v>0</v>
      </c>
      <c r="I234" s="139">
        <f t="shared" si="228"/>
        <v>0</v>
      </c>
      <c r="J234" s="70">
        <f t="shared" si="228"/>
        <v>0</v>
      </c>
      <c r="K234" s="135">
        <f t="shared" si="228"/>
        <v>0</v>
      </c>
      <c r="L234" s="140">
        <f t="shared" si="228"/>
        <v>0</v>
      </c>
      <c r="M234" s="420">
        <f t="shared" si="228"/>
        <v>0</v>
      </c>
      <c r="N234" s="135">
        <f t="shared" si="228"/>
        <v>0</v>
      </c>
      <c r="O234" s="139">
        <f>SUM(O235:O236)</f>
        <v>0</v>
      </c>
      <c r="P234" s="421"/>
      <c r="Q234" s="311"/>
    </row>
    <row r="235" spans="1:17" hidden="1" x14ac:dyDescent="0.25">
      <c r="A235" s="43">
        <v>6241</v>
      </c>
      <c r="B235" s="69" t="s">
        <v>244</v>
      </c>
      <c r="C235" s="358">
        <f t="shared" si="166"/>
        <v>0</v>
      </c>
      <c r="D235" s="417"/>
      <c r="E235" s="136"/>
      <c r="F235" s="419">
        <f t="shared" ref="F235:F236" si="229">D235+E235</f>
        <v>0</v>
      </c>
      <c r="G235" s="418"/>
      <c r="H235" s="72"/>
      <c r="I235" s="136">
        <f t="shared" ref="I235:I236" si="230">G235+H235</f>
        <v>0</v>
      </c>
      <c r="J235" s="417"/>
      <c r="K235" s="72"/>
      <c r="L235" s="137">
        <f t="shared" ref="L235:L236" si="231">J235+K235</f>
        <v>0</v>
      </c>
      <c r="M235" s="418"/>
      <c r="N235" s="72"/>
      <c r="O235" s="136">
        <f t="shared" ref="O235:O236" si="232">M235+N235</f>
        <v>0</v>
      </c>
      <c r="P235" s="419"/>
      <c r="Q235" s="311"/>
    </row>
    <row r="236" spans="1:17" hidden="1" x14ac:dyDescent="0.25">
      <c r="A236" s="43">
        <v>6242</v>
      </c>
      <c r="B236" s="69" t="s">
        <v>245</v>
      </c>
      <c r="C236" s="358">
        <f t="shared" si="166"/>
        <v>0</v>
      </c>
      <c r="D236" s="417"/>
      <c r="E236" s="136"/>
      <c r="F236" s="419">
        <f t="shared" si="229"/>
        <v>0</v>
      </c>
      <c r="G236" s="418"/>
      <c r="H236" s="72"/>
      <c r="I236" s="136">
        <f t="shared" si="230"/>
        <v>0</v>
      </c>
      <c r="J236" s="417"/>
      <c r="K236" s="72"/>
      <c r="L236" s="137">
        <f t="shared" si="231"/>
        <v>0</v>
      </c>
      <c r="M236" s="418"/>
      <c r="N236" s="72"/>
      <c r="O236" s="136">
        <f t="shared" si="232"/>
        <v>0</v>
      </c>
      <c r="P236" s="419"/>
      <c r="Q236" s="311"/>
    </row>
    <row r="237" spans="1:17" ht="25.5" hidden="1" customHeight="1" x14ac:dyDescent="0.25">
      <c r="A237" s="138">
        <v>6250</v>
      </c>
      <c r="B237" s="69" t="s">
        <v>246</v>
      </c>
      <c r="C237" s="358">
        <f t="shared" si="166"/>
        <v>0</v>
      </c>
      <c r="D237" s="70">
        <f>SUM(D238:D242)</f>
        <v>0</v>
      </c>
      <c r="E237" s="139">
        <f t="shared" ref="E237" si="233">SUM(E238:E242)</f>
        <v>0</v>
      </c>
      <c r="F237" s="421">
        <f>SUM(F238:F242)</f>
        <v>0</v>
      </c>
      <c r="G237" s="420">
        <f t="shared" ref="G237:N237" si="234">SUM(G238:G242)</f>
        <v>0</v>
      </c>
      <c r="H237" s="135">
        <f t="shared" si="234"/>
        <v>0</v>
      </c>
      <c r="I237" s="139">
        <f t="shared" si="234"/>
        <v>0</v>
      </c>
      <c r="J237" s="70">
        <f t="shared" si="234"/>
        <v>0</v>
      </c>
      <c r="K237" s="135">
        <f t="shared" si="234"/>
        <v>0</v>
      </c>
      <c r="L237" s="140">
        <f t="shared" si="234"/>
        <v>0</v>
      </c>
      <c r="M237" s="420">
        <f t="shared" si="234"/>
        <v>0</v>
      </c>
      <c r="N237" s="135">
        <f t="shared" si="234"/>
        <v>0</v>
      </c>
      <c r="O237" s="139">
        <f>SUM(O238:O242)</f>
        <v>0</v>
      </c>
      <c r="P237" s="421"/>
      <c r="Q237" s="311"/>
    </row>
    <row r="238" spans="1:17" ht="14.25" hidden="1" customHeight="1" x14ac:dyDescent="0.25">
      <c r="A238" s="43">
        <v>6252</v>
      </c>
      <c r="B238" s="69" t="s">
        <v>247</v>
      </c>
      <c r="C238" s="358">
        <f t="shared" si="166"/>
        <v>0</v>
      </c>
      <c r="D238" s="417"/>
      <c r="E238" s="136"/>
      <c r="F238" s="419">
        <f t="shared" ref="F238:F244" si="235">D238+E238</f>
        <v>0</v>
      </c>
      <c r="G238" s="418"/>
      <c r="H238" s="72"/>
      <c r="I238" s="136">
        <f t="shared" ref="I238:I244" si="236">G238+H238</f>
        <v>0</v>
      </c>
      <c r="J238" s="417"/>
      <c r="K238" s="72"/>
      <c r="L238" s="137">
        <f t="shared" ref="L238:L244" si="237">J238+K238</f>
        <v>0</v>
      </c>
      <c r="M238" s="418"/>
      <c r="N238" s="72"/>
      <c r="O238" s="136">
        <f t="shared" ref="O238:O244" si="238">M238+N238</f>
        <v>0</v>
      </c>
      <c r="P238" s="419"/>
      <c r="Q238" s="311"/>
    </row>
    <row r="239" spans="1:17" ht="14.25" hidden="1" customHeight="1" x14ac:dyDescent="0.25">
      <c r="A239" s="43">
        <v>6253</v>
      </c>
      <c r="B239" s="69" t="s">
        <v>248</v>
      </c>
      <c r="C239" s="358">
        <f t="shared" si="166"/>
        <v>0</v>
      </c>
      <c r="D239" s="417"/>
      <c r="E239" s="136"/>
      <c r="F239" s="419">
        <f t="shared" si="235"/>
        <v>0</v>
      </c>
      <c r="G239" s="418"/>
      <c r="H239" s="72"/>
      <c r="I239" s="136">
        <f t="shared" si="236"/>
        <v>0</v>
      </c>
      <c r="J239" s="417"/>
      <c r="K239" s="72"/>
      <c r="L239" s="137">
        <f t="shared" si="237"/>
        <v>0</v>
      </c>
      <c r="M239" s="418"/>
      <c r="N239" s="72"/>
      <c r="O239" s="136">
        <f t="shared" si="238"/>
        <v>0</v>
      </c>
      <c r="P239" s="419"/>
      <c r="Q239" s="311"/>
    </row>
    <row r="240" spans="1:17" ht="24" hidden="1" x14ac:dyDescent="0.25">
      <c r="A240" s="43">
        <v>6254</v>
      </c>
      <c r="B240" s="69" t="s">
        <v>249</v>
      </c>
      <c r="C240" s="358">
        <f t="shared" si="166"/>
        <v>0</v>
      </c>
      <c r="D240" s="417"/>
      <c r="E240" s="136"/>
      <c r="F240" s="419">
        <f t="shared" si="235"/>
        <v>0</v>
      </c>
      <c r="G240" s="418"/>
      <c r="H240" s="72"/>
      <c r="I240" s="136">
        <f t="shared" si="236"/>
        <v>0</v>
      </c>
      <c r="J240" s="417"/>
      <c r="K240" s="72"/>
      <c r="L240" s="137">
        <f t="shared" si="237"/>
        <v>0</v>
      </c>
      <c r="M240" s="418"/>
      <c r="N240" s="72"/>
      <c r="O240" s="136">
        <f t="shared" si="238"/>
        <v>0</v>
      </c>
      <c r="P240" s="419"/>
      <c r="Q240" s="311"/>
    </row>
    <row r="241" spans="1:17" ht="24" hidden="1" x14ac:dyDescent="0.25">
      <c r="A241" s="43">
        <v>6255</v>
      </c>
      <c r="B241" s="69" t="s">
        <v>250</v>
      </c>
      <c r="C241" s="358">
        <f t="shared" ref="C241:C295" si="239">SUM(F241,I241,L241,O241)</f>
        <v>0</v>
      </c>
      <c r="D241" s="417"/>
      <c r="E241" s="136"/>
      <c r="F241" s="419">
        <f t="shared" si="235"/>
        <v>0</v>
      </c>
      <c r="G241" s="418"/>
      <c r="H241" s="72"/>
      <c r="I241" s="136">
        <f t="shared" si="236"/>
        <v>0</v>
      </c>
      <c r="J241" s="417"/>
      <c r="K241" s="72"/>
      <c r="L241" s="137">
        <f t="shared" si="237"/>
        <v>0</v>
      </c>
      <c r="M241" s="418"/>
      <c r="N241" s="72"/>
      <c r="O241" s="136">
        <f t="shared" si="238"/>
        <v>0</v>
      </c>
      <c r="P241" s="419"/>
      <c r="Q241" s="311"/>
    </row>
    <row r="242" spans="1:17" hidden="1" x14ac:dyDescent="0.25">
      <c r="A242" s="43">
        <v>6259</v>
      </c>
      <c r="B242" s="69" t="s">
        <v>251</v>
      </c>
      <c r="C242" s="358">
        <f t="shared" si="239"/>
        <v>0</v>
      </c>
      <c r="D242" s="417"/>
      <c r="E242" s="136"/>
      <c r="F242" s="419">
        <f t="shared" si="235"/>
        <v>0</v>
      </c>
      <c r="G242" s="418"/>
      <c r="H242" s="72"/>
      <c r="I242" s="136">
        <f t="shared" si="236"/>
        <v>0</v>
      </c>
      <c r="J242" s="417"/>
      <c r="K242" s="72"/>
      <c r="L242" s="137">
        <f t="shared" si="237"/>
        <v>0</v>
      </c>
      <c r="M242" s="418"/>
      <c r="N242" s="72"/>
      <c r="O242" s="136">
        <f t="shared" si="238"/>
        <v>0</v>
      </c>
      <c r="P242" s="419"/>
      <c r="Q242" s="311"/>
    </row>
    <row r="243" spans="1:17" ht="24" hidden="1" x14ac:dyDescent="0.25">
      <c r="A243" s="138">
        <v>6260</v>
      </c>
      <c r="B243" s="69" t="s">
        <v>252</v>
      </c>
      <c r="C243" s="358">
        <f t="shared" si="239"/>
        <v>0</v>
      </c>
      <c r="D243" s="417"/>
      <c r="E243" s="136"/>
      <c r="F243" s="419">
        <f t="shared" si="235"/>
        <v>0</v>
      </c>
      <c r="G243" s="418"/>
      <c r="H243" s="72"/>
      <c r="I243" s="136">
        <f t="shared" si="236"/>
        <v>0</v>
      </c>
      <c r="J243" s="417"/>
      <c r="K243" s="72"/>
      <c r="L243" s="137">
        <f t="shared" si="237"/>
        <v>0</v>
      </c>
      <c r="M243" s="418"/>
      <c r="N243" s="72"/>
      <c r="O243" s="136">
        <f t="shared" si="238"/>
        <v>0</v>
      </c>
      <c r="P243" s="419"/>
      <c r="Q243" s="311"/>
    </row>
    <row r="244" spans="1:17" hidden="1" x14ac:dyDescent="0.25">
      <c r="A244" s="138">
        <v>6270</v>
      </c>
      <c r="B244" s="69" t="s">
        <v>253</v>
      </c>
      <c r="C244" s="358">
        <f t="shared" si="239"/>
        <v>0</v>
      </c>
      <c r="D244" s="417"/>
      <c r="E244" s="136"/>
      <c r="F244" s="419">
        <f t="shared" si="235"/>
        <v>0</v>
      </c>
      <c r="G244" s="418"/>
      <c r="H244" s="72"/>
      <c r="I244" s="136">
        <f t="shared" si="236"/>
        <v>0</v>
      </c>
      <c r="J244" s="417"/>
      <c r="K244" s="72"/>
      <c r="L244" s="137">
        <f t="shared" si="237"/>
        <v>0</v>
      </c>
      <c r="M244" s="418"/>
      <c r="N244" s="72"/>
      <c r="O244" s="136">
        <f t="shared" si="238"/>
        <v>0</v>
      </c>
      <c r="P244" s="419"/>
      <c r="Q244" s="311"/>
    </row>
    <row r="245" spans="1:17" ht="24" hidden="1" x14ac:dyDescent="0.25">
      <c r="A245" s="513">
        <v>6290</v>
      </c>
      <c r="B245" s="63" t="s">
        <v>254</v>
      </c>
      <c r="C245" s="432">
        <f t="shared" si="239"/>
        <v>0</v>
      </c>
      <c r="D245" s="64">
        <f>SUM(D246:D249)</f>
        <v>0</v>
      </c>
      <c r="E245" s="150">
        <f t="shared" ref="E245" si="240">SUM(E246:E249)</f>
        <v>0</v>
      </c>
      <c r="F245" s="427">
        <f>SUM(F246:F249)</f>
        <v>0</v>
      </c>
      <c r="G245" s="426">
        <f t="shared" ref="G245:O245" si="241">SUM(G246:G249)</f>
        <v>0</v>
      </c>
      <c r="H245" s="132">
        <f t="shared" si="241"/>
        <v>0</v>
      </c>
      <c r="I245" s="150">
        <f t="shared" si="241"/>
        <v>0</v>
      </c>
      <c r="J245" s="64">
        <f t="shared" si="241"/>
        <v>0</v>
      </c>
      <c r="K245" s="132">
        <f t="shared" si="241"/>
        <v>0</v>
      </c>
      <c r="L245" s="146">
        <f t="shared" si="241"/>
        <v>0</v>
      </c>
      <c r="M245" s="426">
        <f t="shared" si="241"/>
        <v>0</v>
      </c>
      <c r="N245" s="132">
        <f t="shared" si="241"/>
        <v>0</v>
      </c>
      <c r="O245" s="150">
        <f t="shared" si="241"/>
        <v>0</v>
      </c>
      <c r="P245" s="433"/>
      <c r="Q245" s="311"/>
    </row>
    <row r="246" spans="1:17" hidden="1" x14ac:dyDescent="0.25">
      <c r="A246" s="43">
        <v>6291</v>
      </c>
      <c r="B246" s="69" t="s">
        <v>255</v>
      </c>
      <c r="C246" s="358">
        <f t="shared" si="239"/>
        <v>0</v>
      </c>
      <c r="D246" s="417"/>
      <c r="E246" s="136"/>
      <c r="F246" s="419">
        <f t="shared" ref="F246:F249" si="242">D246+E246</f>
        <v>0</v>
      </c>
      <c r="G246" s="418"/>
      <c r="H246" s="72"/>
      <c r="I246" s="136">
        <f t="shared" ref="I246:I249" si="243">G246+H246</f>
        <v>0</v>
      </c>
      <c r="J246" s="417"/>
      <c r="K246" s="72"/>
      <c r="L246" s="137">
        <f t="shared" ref="L246:L249" si="244">J246+K246</f>
        <v>0</v>
      </c>
      <c r="M246" s="418"/>
      <c r="N246" s="72"/>
      <c r="O246" s="136">
        <f t="shared" ref="O246:O249" si="245">M246+N246</f>
        <v>0</v>
      </c>
      <c r="P246" s="419"/>
      <c r="Q246" s="311"/>
    </row>
    <row r="247" spans="1:17" hidden="1" x14ac:dyDescent="0.25">
      <c r="A247" s="43">
        <v>6292</v>
      </c>
      <c r="B247" s="69" t="s">
        <v>256</v>
      </c>
      <c r="C247" s="358">
        <f t="shared" si="239"/>
        <v>0</v>
      </c>
      <c r="D247" s="417"/>
      <c r="E247" s="136"/>
      <c r="F247" s="419">
        <f t="shared" si="242"/>
        <v>0</v>
      </c>
      <c r="G247" s="418"/>
      <c r="H247" s="72"/>
      <c r="I247" s="136">
        <f t="shared" si="243"/>
        <v>0</v>
      </c>
      <c r="J247" s="417"/>
      <c r="K247" s="72"/>
      <c r="L247" s="137">
        <f t="shared" si="244"/>
        <v>0</v>
      </c>
      <c r="M247" s="418"/>
      <c r="N247" s="72"/>
      <c r="O247" s="136">
        <f t="shared" si="245"/>
        <v>0</v>
      </c>
      <c r="P247" s="419"/>
      <c r="Q247" s="311"/>
    </row>
    <row r="248" spans="1:17" ht="72" hidden="1" x14ac:dyDescent="0.25">
      <c r="A248" s="43">
        <v>6296</v>
      </c>
      <c r="B248" s="69" t="s">
        <v>257</v>
      </c>
      <c r="C248" s="358">
        <f t="shared" si="239"/>
        <v>0</v>
      </c>
      <c r="D248" s="417"/>
      <c r="E248" s="136"/>
      <c r="F248" s="419">
        <f t="shared" si="242"/>
        <v>0</v>
      </c>
      <c r="G248" s="418"/>
      <c r="H248" s="72"/>
      <c r="I248" s="136">
        <f t="shared" si="243"/>
        <v>0</v>
      </c>
      <c r="J248" s="417"/>
      <c r="K248" s="72"/>
      <c r="L248" s="137">
        <f t="shared" si="244"/>
        <v>0</v>
      </c>
      <c r="M248" s="418"/>
      <c r="N248" s="72"/>
      <c r="O248" s="136">
        <f t="shared" si="245"/>
        <v>0</v>
      </c>
      <c r="P248" s="419"/>
      <c r="Q248" s="311"/>
    </row>
    <row r="249" spans="1:17" ht="39.75" hidden="1" customHeight="1" x14ac:dyDescent="0.25">
      <c r="A249" s="43">
        <v>6299</v>
      </c>
      <c r="B249" s="69" t="s">
        <v>258</v>
      </c>
      <c r="C249" s="358">
        <f t="shared" si="239"/>
        <v>0</v>
      </c>
      <c r="D249" s="417"/>
      <c r="E249" s="136"/>
      <c r="F249" s="419">
        <f t="shared" si="242"/>
        <v>0</v>
      </c>
      <c r="G249" s="418"/>
      <c r="H249" s="72"/>
      <c r="I249" s="136">
        <f t="shared" si="243"/>
        <v>0</v>
      </c>
      <c r="J249" s="417"/>
      <c r="K249" s="72"/>
      <c r="L249" s="137">
        <f t="shared" si="244"/>
        <v>0</v>
      </c>
      <c r="M249" s="418"/>
      <c r="N249" s="72"/>
      <c r="O249" s="136">
        <f t="shared" si="245"/>
        <v>0</v>
      </c>
      <c r="P249" s="419"/>
      <c r="Q249" s="311"/>
    </row>
    <row r="250" spans="1:17" hidden="1" x14ac:dyDescent="0.25">
      <c r="A250" s="55">
        <v>6300</v>
      </c>
      <c r="B250" s="127" t="s">
        <v>259</v>
      </c>
      <c r="C250" s="347">
        <f t="shared" si="239"/>
        <v>0</v>
      </c>
      <c r="D250" s="56">
        <f>SUM(D251,D256,D257)</f>
        <v>0</v>
      </c>
      <c r="E250" s="144">
        <f t="shared" ref="E250" si="246">SUM(E251,E256,E257)</f>
        <v>0</v>
      </c>
      <c r="F250" s="424">
        <f>SUM(F251,F256,F257)</f>
        <v>0</v>
      </c>
      <c r="G250" s="412">
        <f t="shared" ref="G250:O250" si="247">SUM(G251,G256,G257)</f>
        <v>0</v>
      </c>
      <c r="H250" s="57">
        <f t="shared" si="247"/>
        <v>0</v>
      </c>
      <c r="I250" s="144">
        <f t="shared" si="247"/>
        <v>0</v>
      </c>
      <c r="J250" s="56">
        <f t="shared" si="247"/>
        <v>0</v>
      </c>
      <c r="K250" s="57">
        <f t="shared" si="247"/>
        <v>0</v>
      </c>
      <c r="L250" s="145">
        <f t="shared" si="247"/>
        <v>0</v>
      </c>
      <c r="M250" s="412">
        <f t="shared" si="247"/>
        <v>0</v>
      </c>
      <c r="N250" s="57">
        <f t="shared" si="247"/>
        <v>0</v>
      </c>
      <c r="O250" s="144">
        <f t="shared" si="247"/>
        <v>0</v>
      </c>
      <c r="P250" s="428"/>
      <c r="Q250" s="311"/>
    </row>
    <row r="251" spans="1:17" ht="24" hidden="1" x14ac:dyDescent="0.25">
      <c r="A251" s="513">
        <v>6320</v>
      </c>
      <c r="B251" s="63" t="s">
        <v>260</v>
      </c>
      <c r="C251" s="432">
        <f t="shared" si="239"/>
        <v>0</v>
      </c>
      <c r="D251" s="64">
        <f>SUM(D252:D255)</f>
        <v>0</v>
      </c>
      <c r="E251" s="150">
        <f t="shared" ref="E251" si="248">SUM(E252:E255)</f>
        <v>0</v>
      </c>
      <c r="F251" s="427">
        <f>SUM(F252:F255)</f>
        <v>0</v>
      </c>
      <c r="G251" s="426">
        <f t="shared" ref="G251:O251" si="249">SUM(G252:G255)</f>
        <v>0</v>
      </c>
      <c r="H251" s="132">
        <f t="shared" si="249"/>
        <v>0</v>
      </c>
      <c r="I251" s="150">
        <f t="shared" si="249"/>
        <v>0</v>
      </c>
      <c r="J251" s="64">
        <f t="shared" si="249"/>
        <v>0</v>
      </c>
      <c r="K251" s="132">
        <f t="shared" si="249"/>
        <v>0</v>
      </c>
      <c r="L251" s="146">
        <f t="shared" si="249"/>
        <v>0</v>
      </c>
      <c r="M251" s="426">
        <f t="shared" si="249"/>
        <v>0</v>
      </c>
      <c r="N251" s="132">
        <f t="shared" si="249"/>
        <v>0</v>
      </c>
      <c r="O251" s="150">
        <f t="shared" si="249"/>
        <v>0</v>
      </c>
      <c r="P251" s="427"/>
      <c r="Q251" s="311"/>
    </row>
    <row r="252" spans="1:17" hidden="1" x14ac:dyDescent="0.25">
      <c r="A252" s="43">
        <v>6322</v>
      </c>
      <c r="B252" s="69" t="s">
        <v>261</v>
      </c>
      <c r="C252" s="358">
        <f t="shared" si="239"/>
        <v>0</v>
      </c>
      <c r="D252" s="417"/>
      <c r="E252" s="136"/>
      <c r="F252" s="419">
        <f t="shared" ref="F252:F257" si="250">D252+E252</f>
        <v>0</v>
      </c>
      <c r="G252" s="418"/>
      <c r="H252" s="72"/>
      <c r="I252" s="136">
        <f t="shared" ref="I252:I257" si="251">G252+H252</f>
        <v>0</v>
      </c>
      <c r="J252" s="417"/>
      <c r="K252" s="72"/>
      <c r="L252" s="137">
        <f t="shared" ref="L252:L257" si="252">J252+K252</f>
        <v>0</v>
      </c>
      <c r="M252" s="418"/>
      <c r="N252" s="72"/>
      <c r="O252" s="136">
        <f t="shared" ref="O252:O257" si="253">M252+N252</f>
        <v>0</v>
      </c>
      <c r="P252" s="419"/>
      <c r="Q252" s="311"/>
    </row>
    <row r="253" spans="1:17" ht="24" hidden="1" x14ac:dyDescent="0.25">
      <c r="A253" s="43">
        <v>6323</v>
      </c>
      <c r="B253" s="69" t="s">
        <v>262</v>
      </c>
      <c r="C253" s="358">
        <f t="shared" si="239"/>
        <v>0</v>
      </c>
      <c r="D253" s="417"/>
      <c r="E253" s="136"/>
      <c r="F253" s="419">
        <f t="shared" si="250"/>
        <v>0</v>
      </c>
      <c r="G253" s="418"/>
      <c r="H253" s="72"/>
      <c r="I253" s="136">
        <f t="shared" si="251"/>
        <v>0</v>
      </c>
      <c r="J253" s="417"/>
      <c r="K253" s="72"/>
      <c r="L253" s="137">
        <f t="shared" si="252"/>
        <v>0</v>
      </c>
      <c r="M253" s="418"/>
      <c r="N253" s="72"/>
      <c r="O253" s="136">
        <f t="shared" si="253"/>
        <v>0</v>
      </c>
      <c r="P253" s="419"/>
      <c r="Q253" s="311"/>
    </row>
    <row r="254" spans="1:17" ht="24" hidden="1" x14ac:dyDescent="0.25">
      <c r="A254" s="43">
        <v>6324</v>
      </c>
      <c r="B254" s="69" t="s">
        <v>263</v>
      </c>
      <c r="C254" s="358">
        <f t="shared" si="239"/>
        <v>0</v>
      </c>
      <c r="D254" s="417"/>
      <c r="E254" s="136"/>
      <c r="F254" s="419">
        <f t="shared" si="250"/>
        <v>0</v>
      </c>
      <c r="G254" s="418"/>
      <c r="H254" s="72"/>
      <c r="I254" s="136">
        <f t="shared" si="251"/>
        <v>0</v>
      </c>
      <c r="J254" s="417"/>
      <c r="K254" s="72"/>
      <c r="L254" s="137">
        <f t="shared" si="252"/>
        <v>0</v>
      </c>
      <c r="M254" s="418"/>
      <c r="N254" s="72"/>
      <c r="O254" s="136">
        <f t="shared" si="253"/>
        <v>0</v>
      </c>
      <c r="P254" s="419"/>
      <c r="Q254" s="311"/>
    </row>
    <row r="255" spans="1:17" hidden="1" x14ac:dyDescent="0.25">
      <c r="A255" s="37">
        <v>6329</v>
      </c>
      <c r="B255" s="63" t="s">
        <v>264</v>
      </c>
      <c r="C255" s="353">
        <f t="shared" si="239"/>
        <v>0</v>
      </c>
      <c r="D255" s="377"/>
      <c r="E255" s="133"/>
      <c r="F255" s="416">
        <f t="shared" si="250"/>
        <v>0</v>
      </c>
      <c r="G255" s="376"/>
      <c r="H255" s="66"/>
      <c r="I255" s="133">
        <f t="shared" si="251"/>
        <v>0</v>
      </c>
      <c r="J255" s="377"/>
      <c r="K255" s="66"/>
      <c r="L255" s="134">
        <f t="shared" si="252"/>
        <v>0</v>
      </c>
      <c r="M255" s="376"/>
      <c r="N255" s="66"/>
      <c r="O255" s="133">
        <f t="shared" si="253"/>
        <v>0</v>
      </c>
      <c r="P255" s="416"/>
      <c r="Q255" s="311"/>
    </row>
    <row r="256" spans="1:17" ht="24" hidden="1" x14ac:dyDescent="0.25">
      <c r="A256" s="174">
        <v>6330</v>
      </c>
      <c r="B256" s="175" t="s">
        <v>265</v>
      </c>
      <c r="C256" s="432">
        <f t="shared" si="239"/>
        <v>0</v>
      </c>
      <c r="D256" s="434"/>
      <c r="E256" s="165"/>
      <c r="F256" s="436">
        <f t="shared" si="250"/>
        <v>0</v>
      </c>
      <c r="G256" s="435"/>
      <c r="H256" s="164"/>
      <c r="I256" s="165">
        <f t="shared" si="251"/>
        <v>0</v>
      </c>
      <c r="J256" s="434"/>
      <c r="K256" s="164"/>
      <c r="L256" s="166">
        <f t="shared" si="252"/>
        <v>0</v>
      </c>
      <c r="M256" s="435"/>
      <c r="N256" s="164"/>
      <c r="O256" s="165">
        <f t="shared" si="253"/>
        <v>0</v>
      </c>
      <c r="P256" s="436"/>
      <c r="Q256" s="311"/>
    </row>
    <row r="257" spans="1:17" hidden="1" x14ac:dyDescent="0.25">
      <c r="A257" s="138">
        <v>6360</v>
      </c>
      <c r="B257" s="69" t="s">
        <v>266</v>
      </c>
      <c r="C257" s="358">
        <f t="shared" si="239"/>
        <v>0</v>
      </c>
      <c r="D257" s="417"/>
      <c r="E257" s="136"/>
      <c r="F257" s="419">
        <f t="shared" si="250"/>
        <v>0</v>
      </c>
      <c r="G257" s="418"/>
      <c r="H257" s="72"/>
      <c r="I257" s="136">
        <f t="shared" si="251"/>
        <v>0</v>
      </c>
      <c r="J257" s="417"/>
      <c r="K257" s="72"/>
      <c r="L257" s="137">
        <f t="shared" si="252"/>
        <v>0</v>
      </c>
      <c r="M257" s="418"/>
      <c r="N257" s="72"/>
      <c r="O257" s="136">
        <f t="shared" si="253"/>
        <v>0</v>
      </c>
      <c r="P257" s="419"/>
      <c r="Q257" s="311"/>
    </row>
    <row r="258" spans="1:17" ht="36" hidden="1" x14ac:dyDescent="0.25">
      <c r="A258" s="55">
        <v>6400</v>
      </c>
      <c r="B258" s="127" t="s">
        <v>267</v>
      </c>
      <c r="C258" s="347">
        <f t="shared" si="239"/>
        <v>0</v>
      </c>
      <c r="D258" s="56">
        <f>SUM(D259,D263)</f>
        <v>0</v>
      </c>
      <c r="E258" s="144">
        <f t="shared" ref="E258" si="254">SUM(E259,E263)</f>
        <v>0</v>
      </c>
      <c r="F258" s="424">
        <f>SUM(F259,F263)</f>
        <v>0</v>
      </c>
      <c r="G258" s="412">
        <f t="shared" ref="G258:O258" si="255">SUM(G259,G263)</f>
        <v>0</v>
      </c>
      <c r="H258" s="57">
        <f t="shared" si="255"/>
        <v>0</v>
      </c>
      <c r="I258" s="144">
        <f t="shared" si="255"/>
        <v>0</v>
      </c>
      <c r="J258" s="56">
        <f t="shared" si="255"/>
        <v>0</v>
      </c>
      <c r="K258" s="57">
        <f t="shared" si="255"/>
        <v>0</v>
      </c>
      <c r="L258" s="145">
        <f t="shared" si="255"/>
        <v>0</v>
      </c>
      <c r="M258" s="412">
        <f t="shared" si="255"/>
        <v>0</v>
      </c>
      <c r="N258" s="57">
        <f t="shared" si="255"/>
        <v>0</v>
      </c>
      <c r="O258" s="144">
        <f t="shared" si="255"/>
        <v>0</v>
      </c>
      <c r="P258" s="428"/>
      <c r="Q258" s="311"/>
    </row>
    <row r="259" spans="1:17" ht="24" hidden="1" x14ac:dyDescent="0.25">
      <c r="A259" s="513">
        <v>6410</v>
      </c>
      <c r="B259" s="63" t="s">
        <v>268</v>
      </c>
      <c r="C259" s="353">
        <f t="shared" si="239"/>
        <v>0</v>
      </c>
      <c r="D259" s="64">
        <f>SUM(D260:D262)</f>
        <v>0</v>
      </c>
      <c r="E259" s="150">
        <f t="shared" ref="E259" si="256">SUM(E260:E262)</f>
        <v>0</v>
      </c>
      <c r="F259" s="427">
        <f>SUM(F260:F262)</f>
        <v>0</v>
      </c>
      <c r="G259" s="426">
        <f t="shared" ref="G259:O259" si="257">SUM(G260:G262)</f>
        <v>0</v>
      </c>
      <c r="H259" s="132">
        <f t="shared" si="257"/>
        <v>0</v>
      </c>
      <c r="I259" s="150">
        <f t="shared" si="257"/>
        <v>0</v>
      </c>
      <c r="J259" s="64">
        <f t="shared" si="257"/>
        <v>0</v>
      </c>
      <c r="K259" s="132">
        <f t="shared" si="257"/>
        <v>0</v>
      </c>
      <c r="L259" s="146">
        <f t="shared" si="257"/>
        <v>0</v>
      </c>
      <c r="M259" s="426">
        <f t="shared" si="257"/>
        <v>0</v>
      </c>
      <c r="N259" s="132">
        <f t="shared" si="257"/>
        <v>0</v>
      </c>
      <c r="O259" s="154">
        <f t="shared" si="257"/>
        <v>0</v>
      </c>
      <c r="P259" s="431"/>
      <c r="Q259" s="311"/>
    </row>
    <row r="260" spans="1:17" hidden="1" x14ac:dyDescent="0.25">
      <c r="A260" s="43">
        <v>6411</v>
      </c>
      <c r="B260" s="148" t="s">
        <v>269</v>
      </c>
      <c r="C260" s="358">
        <f t="shared" si="239"/>
        <v>0</v>
      </c>
      <c r="D260" s="417"/>
      <c r="E260" s="136"/>
      <c r="F260" s="419">
        <f t="shared" ref="F260:F262" si="258">D260+E260</f>
        <v>0</v>
      </c>
      <c r="G260" s="418"/>
      <c r="H260" s="72"/>
      <c r="I260" s="136">
        <f t="shared" ref="I260:I262" si="259">G260+H260</f>
        <v>0</v>
      </c>
      <c r="J260" s="417"/>
      <c r="K260" s="72"/>
      <c r="L260" s="137">
        <f t="shared" ref="L260:L262" si="260">J260+K260</f>
        <v>0</v>
      </c>
      <c r="M260" s="418"/>
      <c r="N260" s="72"/>
      <c r="O260" s="136">
        <f t="shared" ref="O260:O262" si="261">M260+N260</f>
        <v>0</v>
      </c>
      <c r="P260" s="419"/>
      <c r="Q260" s="311"/>
    </row>
    <row r="261" spans="1:17" ht="36" hidden="1" x14ac:dyDescent="0.25">
      <c r="A261" s="43">
        <v>6412</v>
      </c>
      <c r="B261" s="69" t="s">
        <v>270</v>
      </c>
      <c r="C261" s="358">
        <f t="shared" si="239"/>
        <v>0</v>
      </c>
      <c r="D261" s="417"/>
      <c r="E261" s="136"/>
      <c r="F261" s="419">
        <f t="shared" si="258"/>
        <v>0</v>
      </c>
      <c r="G261" s="418"/>
      <c r="H261" s="72"/>
      <c r="I261" s="136">
        <f t="shared" si="259"/>
        <v>0</v>
      </c>
      <c r="J261" s="417"/>
      <c r="K261" s="72"/>
      <c r="L261" s="137">
        <f t="shared" si="260"/>
        <v>0</v>
      </c>
      <c r="M261" s="418"/>
      <c r="N261" s="72"/>
      <c r="O261" s="136">
        <f t="shared" si="261"/>
        <v>0</v>
      </c>
      <c r="P261" s="419"/>
      <c r="Q261" s="311"/>
    </row>
    <row r="262" spans="1:17" ht="36" hidden="1" x14ac:dyDescent="0.25">
      <c r="A262" s="43">
        <v>6419</v>
      </c>
      <c r="B262" s="69" t="s">
        <v>271</v>
      </c>
      <c r="C262" s="358">
        <f t="shared" si="239"/>
        <v>0</v>
      </c>
      <c r="D262" s="417"/>
      <c r="E262" s="136"/>
      <c r="F262" s="419">
        <f t="shared" si="258"/>
        <v>0</v>
      </c>
      <c r="G262" s="418"/>
      <c r="H262" s="72"/>
      <c r="I262" s="136">
        <f t="shared" si="259"/>
        <v>0</v>
      </c>
      <c r="J262" s="417"/>
      <c r="K262" s="72"/>
      <c r="L262" s="137">
        <f t="shared" si="260"/>
        <v>0</v>
      </c>
      <c r="M262" s="418"/>
      <c r="N262" s="72"/>
      <c r="O262" s="136">
        <f t="shared" si="261"/>
        <v>0</v>
      </c>
      <c r="P262" s="419"/>
      <c r="Q262" s="311"/>
    </row>
    <row r="263" spans="1:17" ht="36" hidden="1" x14ac:dyDescent="0.25">
      <c r="A263" s="138">
        <v>6420</v>
      </c>
      <c r="B263" s="69" t="s">
        <v>272</v>
      </c>
      <c r="C263" s="358">
        <f t="shared" si="239"/>
        <v>0</v>
      </c>
      <c r="D263" s="70">
        <f>SUM(D264:D267)</f>
        <v>0</v>
      </c>
      <c r="E263" s="139">
        <f t="shared" ref="E263" si="262">SUM(E264:E267)</f>
        <v>0</v>
      </c>
      <c r="F263" s="421">
        <f>SUM(F264:F267)</f>
        <v>0</v>
      </c>
      <c r="G263" s="420">
        <f t="shared" ref="G263:N263" si="263">SUM(G264:G267)</f>
        <v>0</v>
      </c>
      <c r="H263" s="135">
        <f t="shared" si="263"/>
        <v>0</v>
      </c>
      <c r="I263" s="139">
        <f t="shared" si="263"/>
        <v>0</v>
      </c>
      <c r="J263" s="70">
        <f t="shared" si="263"/>
        <v>0</v>
      </c>
      <c r="K263" s="135">
        <f t="shared" si="263"/>
        <v>0</v>
      </c>
      <c r="L263" s="140">
        <f t="shared" si="263"/>
        <v>0</v>
      </c>
      <c r="M263" s="420">
        <f t="shared" si="263"/>
        <v>0</v>
      </c>
      <c r="N263" s="135">
        <f t="shared" si="263"/>
        <v>0</v>
      </c>
      <c r="O263" s="139">
        <f>SUM(O264:O267)</f>
        <v>0</v>
      </c>
      <c r="P263" s="421"/>
      <c r="Q263" s="311"/>
    </row>
    <row r="264" spans="1:17" hidden="1" x14ac:dyDescent="0.25">
      <c r="A264" s="43">
        <v>6421</v>
      </c>
      <c r="B264" s="69" t="s">
        <v>273</v>
      </c>
      <c r="C264" s="358">
        <f t="shared" si="239"/>
        <v>0</v>
      </c>
      <c r="D264" s="417"/>
      <c r="E264" s="136"/>
      <c r="F264" s="419">
        <f t="shared" ref="F264:F267" si="264">D264+E264</f>
        <v>0</v>
      </c>
      <c r="G264" s="418"/>
      <c r="H264" s="72"/>
      <c r="I264" s="136">
        <f t="shared" ref="I264:I267" si="265">G264+H264</f>
        <v>0</v>
      </c>
      <c r="J264" s="417"/>
      <c r="K264" s="72"/>
      <c r="L264" s="137">
        <f t="shared" ref="L264:L267" si="266">J264+K264</f>
        <v>0</v>
      </c>
      <c r="M264" s="418"/>
      <c r="N264" s="72"/>
      <c r="O264" s="136">
        <f t="shared" ref="O264:O267" si="267">M264+N264</f>
        <v>0</v>
      </c>
      <c r="P264" s="419"/>
      <c r="Q264" s="311"/>
    </row>
    <row r="265" spans="1:17" hidden="1" x14ac:dyDescent="0.25">
      <c r="A265" s="43">
        <v>6422</v>
      </c>
      <c r="B265" s="69" t="s">
        <v>274</v>
      </c>
      <c r="C265" s="358">
        <f t="shared" si="239"/>
        <v>0</v>
      </c>
      <c r="D265" s="417"/>
      <c r="E265" s="136"/>
      <c r="F265" s="419">
        <f t="shared" si="264"/>
        <v>0</v>
      </c>
      <c r="G265" s="418"/>
      <c r="H265" s="72"/>
      <c r="I265" s="136">
        <f t="shared" si="265"/>
        <v>0</v>
      </c>
      <c r="J265" s="417"/>
      <c r="K265" s="72"/>
      <c r="L265" s="137">
        <f t="shared" si="266"/>
        <v>0</v>
      </c>
      <c r="M265" s="418"/>
      <c r="N265" s="72"/>
      <c r="O265" s="136">
        <f t="shared" si="267"/>
        <v>0</v>
      </c>
      <c r="P265" s="419"/>
      <c r="Q265" s="311"/>
    </row>
    <row r="266" spans="1:17" ht="24" hidden="1" x14ac:dyDescent="0.25">
      <c r="A266" s="43">
        <v>6423</v>
      </c>
      <c r="B266" s="69" t="s">
        <v>275</v>
      </c>
      <c r="C266" s="358">
        <f t="shared" si="239"/>
        <v>0</v>
      </c>
      <c r="D266" s="417"/>
      <c r="E266" s="136"/>
      <c r="F266" s="419">
        <f t="shared" si="264"/>
        <v>0</v>
      </c>
      <c r="G266" s="418"/>
      <c r="H266" s="72"/>
      <c r="I266" s="136">
        <f t="shared" si="265"/>
        <v>0</v>
      </c>
      <c r="J266" s="417"/>
      <c r="K266" s="72"/>
      <c r="L266" s="137">
        <f t="shared" si="266"/>
        <v>0</v>
      </c>
      <c r="M266" s="418"/>
      <c r="N266" s="72"/>
      <c r="O266" s="136">
        <f t="shared" si="267"/>
        <v>0</v>
      </c>
      <c r="P266" s="419"/>
      <c r="Q266" s="311"/>
    </row>
    <row r="267" spans="1:17" ht="36" hidden="1" x14ac:dyDescent="0.25">
      <c r="A267" s="43">
        <v>6424</v>
      </c>
      <c r="B267" s="69" t="s">
        <v>276</v>
      </c>
      <c r="C267" s="358">
        <f t="shared" si="239"/>
        <v>0</v>
      </c>
      <c r="D267" s="417"/>
      <c r="E267" s="136"/>
      <c r="F267" s="419">
        <f t="shared" si="264"/>
        <v>0</v>
      </c>
      <c r="G267" s="418"/>
      <c r="H267" s="72"/>
      <c r="I267" s="136">
        <f t="shared" si="265"/>
        <v>0</v>
      </c>
      <c r="J267" s="417"/>
      <c r="K267" s="72"/>
      <c r="L267" s="137">
        <f t="shared" si="266"/>
        <v>0</v>
      </c>
      <c r="M267" s="418"/>
      <c r="N267" s="72"/>
      <c r="O267" s="136">
        <f t="shared" si="267"/>
        <v>0</v>
      </c>
      <c r="P267" s="419"/>
      <c r="Q267" s="311"/>
    </row>
    <row r="268" spans="1:17" ht="36" hidden="1" x14ac:dyDescent="0.25">
      <c r="A268" s="176">
        <v>7000</v>
      </c>
      <c r="B268" s="176" t="s">
        <v>277</v>
      </c>
      <c r="C268" s="441">
        <f>SUM(F268,I268,L268,O268)</f>
        <v>0</v>
      </c>
      <c r="D268" s="177">
        <f>SUM(D269,D279)</f>
        <v>0</v>
      </c>
      <c r="E268" s="444">
        <f t="shared" ref="E268" si="268">SUM(E269,E279)</f>
        <v>0</v>
      </c>
      <c r="F268" s="476">
        <f>SUM(F269,F279)</f>
        <v>0</v>
      </c>
      <c r="G268" s="443">
        <f t="shared" ref="G268:N268" si="269">SUM(G269,G279)</f>
        <v>0</v>
      </c>
      <c r="H268" s="178">
        <f t="shared" si="269"/>
        <v>0</v>
      </c>
      <c r="I268" s="444">
        <f t="shared" si="269"/>
        <v>0</v>
      </c>
      <c r="J268" s="177">
        <f t="shared" si="269"/>
        <v>0</v>
      </c>
      <c r="K268" s="178">
        <f t="shared" si="269"/>
        <v>0</v>
      </c>
      <c r="L268" s="442">
        <f t="shared" si="269"/>
        <v>0</v>
      </c>
      <c r="M268" s="443">
        <f t="shared" si="269"/>
        <v>0</v>
      </c>
      <c r="N268" s="178">
        <f t="shared" si="269"/>
        <v>0</v>
      </c>
      <c r="O268" s="179">
        <f>SUM(O269,O279)</f>
        <v>0</v>
      </c>
      <c r="P268" s="445"/>
      <c r="Q268" s="311"/>
    </row>
    <row r="269" spans="1:17" ht="24" hidden="1" x14ac:dyDescent="0.25">
      <c r="A269" s="55">
        <v>7200</v>
      </c>
      <c r="B269" s="127" t="s">
        <v>278</v>
      </c>
      <c r="C269" s="347">
        <f t="shared" si="239"/>
        <v>0</v>
      </c>
      <c r="D269" s="56">
        <f>SUM(D270,D271,D274,D275,D278)</f>
        <v>0</v>
      </c>
      <c r="E269" s="144">
        <f t="shared" ref="E269" si="270">SUM(E270,E271,E274,E275,E278)</f>
        <v>0</v>
      </c>
      <c r="F269" s="424">
        <f>SUM(F270,F271,F274,F275,F278)</f>
        <v>0</v>
      </c>
      <c r="G269" s="412"/>
      <c r="H269" s="57"/>
      <c r="I269" s="144">
        <f>SUM(I270,I271,I274,I275,I278)</f>
        <v>0</v>
      </c>
      <c r="J269" s="56"/>
      <c r="K269" s="57"/>
      <c r="L269" s="145">
        <f>SUM(L270,L271,L274,L275,L278)</f>
        <v>0</v>
      </c>
      <c r="M269" s="412"/>
      <c r="N269" s="57"/>
      <c r="O269" s="159">
        <f>SUM(O270,O271,O274,O275,O278)</f>
        <v>0</v>
      </c>
      <c r="P269" s="413"/>
      <c r="Q269" s="311"/>
    </row>
    <row r="270" spans="1:17" ht="24" hidden="1" x14ac:dyDescent="0.25">
      <c r="A270" s="513">
        <v>7210</v>
      </c>
      <c r="B270" s="63" t="s">
        <v>279</v>
      </c>
      <c r="C270" s="353">
        <f t="shared" si="239"/>
        <v>0</v>
      </c>
      <c r="D270" s="377"/>
      <c r="E270" s="133"/>
      <c r="F270" s="416">
        <f>D270+E270</f>
        <v>0</v>
      </c>
      <c r="G270" s="376"/>
      <c r="H270" s="66"/>
      <c r="I270" s="133">
        <f>G270+H270</f>
        <v>0</v>
      </c>
      <c r="J270" s="377"/>
      <c r="K270" s="66"/>
      <c r="L270" s="134">
        <f>J270+K270</f>
        <v>0</v>
      </c>
      <c r="M270" s="376"/>
      <c r="N270" s="66"/>
      <c r="O270" s="133">
        <f>M270+N270</f>
        <v>0</v>
      </c>
      <c r="P270" s="416"/>
      <c r="Q270" s="311"/>
    </row>
    <row r="271" spans="1:17" s="181" customFormat="1" ht="36" hidden="1" x14ac:dyDescent="0.25">
      <c r="A271" s="138">
        <v>7220</v>
      </c>
      <c r="B271" s="69" t="s">
        <v>280</v>
      </c>
      <c r="C271" s="358">
        <f t="shared" si="239"/>
        <v>0</v>
      </c>
      <c r="D271" s="70">
        <f>SUM(D272:D273)</f>
        <v>0</v>
      </c>
      <c r="E271" s="139">
        <f t="shared" ref="E271" si="271">SUM(E272:E273)</f>
        <v>0</v>
      </c>
      <c r="F271" s="421">
        <f>SUM(F272:F273)</f>
        <v>0</v>
      </c>
      <c r="G271" s="420">
        <f t="shared" ref="G271:O271" si="272">SUM(G272:G273)</f>
        <v>0</v>
      </c>
      <c r="H271" s="135">
        <f t="shared" si="272"/>
        <v>0</v>
      </c>
      <c r="I271" s="139">
        <f t="shared" si="272"/>
        <v>0</v>
      </c>
      <c r="J271" s="70">
        <f t="shared" si="272"/>
        <v>0</v>
      </c>
      <c r="K271" s="135">
        <f t="shared" si="272"/>
        <v>0</v>
      </c>
      <c r="L271" s="140">
        <f t="shared" si="272"/>
        <v>0</v>
      </c>
      <c r="M271" s="420">
        <f t="shared" si="272"/>
        <v>0</v>
      </c>
      <c r="N271" s="135">
        <f t="shared" si="272"/>
        <v>0</v>
      </c>
      <c r="O271" s="139">
        <f t="shared" si="272"/>
        <v>0</v>
      </c>
      <c r="P271" s="421"/>
      <c r="Q271" s="466"/>
    </row>
    <row r="272" spans="1:17" s="181" customFormat="1" ht="36" hidden="1" x14ac:dyDescent="0.25">
      <c r="A272" s="43">
        <v>7221</v>
      </c>
      <c r="B272" s="69" t="s">
        <v>281</v>
      </c>
      <c r="C272" s="358">
        <f t="shared" si="239"/>
        <v>0</v>
      </c>
      <c r="D272" s="417"/>
      <c r="E272" s="136"/>
      <c r="F272" s="419">
        <f t="shared" ref="F272:F274" si="273">D272+E272</f>
        <v>0</v>
      </c>
      <c r="G272" s="418"/>
      <c r="H272" s="72"/>
      <c r="I272" s="136">
        <f t="shared" ref="I272:I274" si="274">G272+H272</f>
        <v>0</v>
      </c>
      <c r="J272" s="417"/>
      <c r="K272" s="72"/>
      <c r="L272" s="137">
        <f t="shared" ref="L272:L274" si="275">J272+K272</f>
        <v>0</v>
      </c>
      <c r="M272" s="418"/>
      <c r="N272" s="72"/>
      <c r="O272" s="136">
        <f t="shared" ref="O272:O274" si="276">M272+N272</f>
        <v>0</v>
      </c>
      <c r="P272" s="419"/>
      <c r="Q272" s="466"/>
    </row>
    <row r="273" spans="1:17" s="181" customFormat="1" ht="36" hidden="1" x14ac:dyDescent="0.25">
      <c r="A273" s="43">
        <v>7222</v>
      </c>
      <c r="B273" s="69" t="s">
        <v>282</v>
      </c>
      <c r="C273" s="358">
        <f t="shared" si="239"/>
        <v>0</v>
      </c>
      <c r="D273" s="417"/>
      <c r="E273" s="136"/>
      <c r="F273" s="419">
        <f t="shared" si="273"/>
        <v>0</v>
      </c>
      <c r="G273" s="418"/>
      <c r="H273" s="72"/>
      <c r="I273" s="136">
        <f t="shared" si="274"/>
        <v>0</v>
      </c>
      <c r="J273" s="417"/>
      <c r="K273" s="72"/>
      <c r="L273" s="137">
        <f t="shared" si="275"/>
        <v>0</v>
      </c>
      <c r="M273" s="418"/>
      <c r="N273" s="72"/>
      <c r="O273" s="136">
        <f t="shared" si="276"/>
        <v>0</v>
      </c>
      <c r="P273" s="419"/>
      <c r="Q273" s="466"/>
    </row>
    <row r="274" spans="1:17" ht="24" hidden="1" x14ac:dyDescent="0.25">
      <c r="A274" s="138">
        <v>7230</v>
      </c>
      <c r="B274" s="69" t="s">
        <v>283</v>
      </c>
      <c r="C274" s="358">
        <f t="shared" si="239"/>
        <v>0</v>
      </c>
      <c r="D274" s="417"/>
      <c r="E274" s="136"/>
      <c r="F274" s="419">
        <f t="shared" si="273"/>
        <v>0</v>
      </c>
      <c r="G274" s="418"/>
      <c r="H274" s="72"/>
      <c r="I274" s="136">
        <f t="shared" si="274"/>
        <v>0</v>
      </c>
      <c r="J274" s="417"/>
      <c r="K274" s="72"/>
      <c r="L274" s="137">
        <f t="shared" si="275"/>
        <v>0</v>
      </c>
      <c r="M274" s="418"/>
      <c r="N274" s="72"/>
      <c r="O274" s="136">
        <f t="shared" si="276"/>
        <v>0</v>
      </c>
      <c r="P274" s="419"/>
      <c r="Q274" s="311"/>
    </row>
    <row r="275" spans="1:17" ht="24" hidden="1" x14ac:dyDescent="0.25">
      <c r="A275" s="138">
        <v>7240</v>
      </c>
      <c r="B275" s="69" t="s">
        <v>284</v>
      </c>
      <c r="C275" s="358">
        <f t="shared" si="239"/>
        <v>0</v>
      </c>
      <c r="D275" s="70">
        <f>SUM(D276:D277)</f>
        <v>0</v>
      </c>
      <c r="E275" s="139">
        <f t="shared" ref="E275" si="277">SUM(E276:E277)</f>
        <v>0</v>
      </c>
      <c r="F275" s="421">
        <f>SUM(F276:F277)</f>
        <v>0</v>
      </c>
      <c r="G275" s="420">
        <f t="shared" ref="G275:O275" si="278">SUM(G276:G277)</f>
        <v>0</v>
      </c>
      <c r="H275" s="135">
        <f t="shared" si="278"/>
        <v>0</v>
      </c>
      <c r="I275" s="139">
        <f t="shared" si="278"/>
        <v>0</v>
      </c>
      <c r="J275" s="70">
        <f t="shared" si="278"/>
        <v>0</v>
      </c>
      <c r="K275" s="135">
        <f t="shared" si="278"/>
        <v>0</v>
      </c>
      <c r="L275" s="140">
        <f t="shared" si="278"/>
        <v>0</v>
      </c>
      <c r="M275" s="420">
        <f t="shared" si="278"/>
        <v>0</v>
      </c>
      <c r="N275" s="135">
        <f t="shared" si="278"/>
        <v>0</v>
      </c>
      <c r="O275" s="139">
        <f t="shared" si="278"/>
        <v>0</v>
      </c>
      <c r="P275" s="421"/>
      <c r="Q275" s="311"/>
    </row>
    <row r="276" spans="1:17" ht="48" hidden="1" x14ac:dyDescent="0.25">
      <c r="A276" s="43">
        <v>7245</v>
      </c>
      <c r="B276" s="69" t="s">
        <v>285</v>
      </c>
      <c r="C276" s="358">
        <f t="shared" si="239"/>
        <v>0</v>
      </c>
      <c r="D276" s="417"/>
      <c r="E276" s="136"/>
      <c r="F276" s="419">
        <f t="shared" ref="F276:F278" si="279">D276+E276</f>
        <v>0</v>
      </c>
      <c r="G276" s="418"/>
      <c r="H276" s="72"/>
      <c r="I276" s="136">
        <f t="shared" ref="I276:I278" si="280">G276+H276</f>
        <v>0</v>
      </c>
      <c r="J276" s="417"/>
      <c r="K276" s="72"/>
      <c r="L276" s="137">
        <f t="shared" ref="L276:L278" si="281">J276+K276</f>
        <v>0</v>
      </c>
      <c r="M276" s="418"/>
      <c r="N276" s="72"/>
      <c r="O276" s="136">
        <f t="shared" ref="O276:O278" si="282">M276+N276</f>
        <v>0</v>
      </c>
      <c r="P276" s="419"/>
      <c r="Q276" s="311"/>
    </row>
    <row r="277" spans="1:17" ht="96" hidden="1" x14ac:dyDescent="0.25">
      <c r="A277" s="43">
        <v>7246</v>
      </c>
      <c r="B277" s="69" t="s">
        <v>286</v>
      </c>
      <c r="C277" s="358">
        <f t="shared" si="239"/>
        <v>0</v>
      </c>
      <c r="D277" s="417"/>
      <c r="E277" s="136"/>
      <c r="F277" s="419">
        <f t="shared" si="279"/>
        <v>0</v>
      </c>
      <c r="G277" s="418"/>
      <c r="H277" s="72"/>
      <c r="I277" s="136">
        <f t="shared" si="280"/>
        <v>0</v>
      </c>
      <c r="J277" s="417"/>
      <c r="K277" s="72"/>
      <c r="L277" s="137">
        <f t="shared" si="281"/>
        <v>0</v>
      </c>
      <c r="M277" s="418"/>
      <c r="N277" s="72"/>
      <c r="O277" s="136">
        <f t="shared" si="282"/>
        <v>0</v>
      </c>
      <c r="P277" s="419"/>
      <c r="Q277" s="311"/>
    </row>
    <row r="278" spans="1:17" ht="24" hidden="1" x14ac:dyDescent="0.25">
      <c r="A278" s="174">
        <v>7260</v>
      </c>
      <c r="B278" s="63" t="s">
        <v>287</v>
      </c>
      <c r="C278" s="353">
        <f t="shared" si="239"/>
        <v>0</v>
      </c>
      <c r="D278" s="377"/>
      <c r="E278" s="133"/>
      <c r="F278" s="416">
        <f t="shared" si="279"/>
        <v>0</v>
      </c>
      <c r="G278" s="376"/>
      <c r="H278" s="66"/>
      <c r="I278" s="133">
        <f t="shared" si="280"/>
        <v>0</v>
      </c>
      <c r="J278" s="377"/>
      <c r="K278" s="66"/>
      <c r="L278" s="134">
        <f t="shared" si="281"/>
        <v>0</v>
      </c>
      <c r="M278" s="376"/>
      <c r="N278" s="66"/>
      <c r="O278" s="133">
        <f t="shared" si="282"/>
        <v>0</v>
      </c>
      <c r="P278" s="416"/>
      <c r="Q278" s="311"/>
    </row>
    <row r="279" spans="1:17" hidden="1" x14ac:dyDescent="0.25">
      <c r="A279" s="88">
        <v>7700</v>
      </c>
      <c r="B279" s="182" t="s">
        <v>288</v>
      </c>
      <c r="C279" s="446">
        <f t="shared" si="239"/>
        <v>0</v>
      </c>
      <c r="D279" s="183">
        <f>D280</f>
        <v>0</v>
      </c>
      <c r="E279" s="448">
        <f t="shared" ref="E279:O279" si="283">E280</f>
        <v>0</v>
      </c>
      <c r="F279" s="428">
        <f t="shared" si="283"/>
        <v>0</v>
      </c>
      <c r="G279" s="447">
        <f t="shared" si="283"/>
        <v>0</v>
      </c>
      <c r="H279" s="184">
        <f t="shared" si="283"/>
        <v>0</v>
      </c>
      <c r="I279" s="448">
        <f t="shared" si="283"/>
        <v>0</v>
      </c>
      <c r="J279" s="183">
        <f t="shared" si="283"/>
        <v>0</v>
      </c>
      <c r="K279" s="184">
        <f t="shared" si="283"/>
        <v>0</v>
      </c>
      <c r="L279" s="147">
        <f t="shared" si="283"/>
        <v>0</v>
      </c>
      <c r="M279" s="447">
        <f t="shared" si="283"/>
        <v>0</v>
      </c>
      <c r="N279" s="184">
        <f t="shared" si="283"/>
        <v>0</v>
      </c>
      <c r="O279" s="448">
        <f t="shared" si="283"/>
        <v>0</v>
      </c>
      <c r="P279" s="428"/>
      <c r="Q279" s="311"/>
    </row>
    <row r="280" spans="1:17" hidden="1" x14ac:dyDescent="0.25">
      <c r="A280" s="129">
        <v>7720</v>
      </c>
      <c r="B280" s="63" t="s">
        <v>289</v>
      </c>
      <c r="C280" s="363">
        <f t="shared" si="239"/>
        <v>0</v>
      </c>
      <c r="D280" s="375"/>
      <c r="E280" s="185"/>
      <c r="F280" s="450">
        <f>D280+E280</f>
        <v>0</v>
      </c>
      <c r="G280" s="449"/>
      <c r="H280" s="79"/>
      <c r="I280" s="185">
        <f>G280+H280</f>
        <v>0</v>
      </c>
      <c r="J280" s="375"/>
      <c r="K280" s="79"/>
      <c r="L280" s="186">
        <f>J280+K280</f>
        <v>0</v>
      </c>
      <c r="M280" s="449"/>
      <c r="N280" s="79"/>
      <c r="O280" s="185">
        <f>M280+N280</f>
        <v>0</v>
      </c>
      <c r="P280" s="450"/>
      <c r="Q280" s="311"/>
    </row>
    <row r="281" spans="1:17" hidden="1" x14ac:dyDescent="0.25">
      <c r="A281" s="148"/>
      <c r="B281" s="69" t="s">
        <v>290</v>
      </c>
      <c r="C281" s="358">
        <f t="shared" si="239"/>
        <v>0</v>
      </c>
      <c r="D281" s="70">
        <f>SUM(D282:D283)</f>
        <v>0</v>
      </c>
      <c r="E281" s="139">
        <f t="shared" ref="E281" si="284">SUM(E282:E283)</f>
        <v>0</v>
      </c>
      <c r="F281" s="421">
        <f>SUM(F282:F283)</f>
        <v>0</v>
      </c>
      <c r="G281" s="420">
        <f t="shared" ref="G281:O281" si="285">SUM(G282:G283)</f>
        <v>0</v>
      </c>
      <c r="H281" s="135">
        <f t="shared" si="285"/>
        <v>0</v>
      </c>
      <c r="I281" s="139">
        <f t="shared" si="285"/>
        <v>0</v>
      </c>
      <c r="J281" s="70">
        <f t="shared" si="285"/>
        <v>0</v>
      </c>
      <c r="K281" s="135">
        <f t="shared" si="285"/>
        <v>0</v>
      </c>
      <c r="L281" s="140">
        <f t="shared" si="285"/>
        <v>0</v>
      </c>
      <c r="M281" s="420">
        <f t="shared" si="285"/>
        <v>0</v>
      </c>
      <c r="N281" s="135">
        <f t="shared" si="285"/>
        <v>0</v>
      </c>
      <c r="O281" s="139">
        <f t="shared" si="285"/>
        <v>0</v>
      </c>
      <c r="P281" s="421"/>
      <c r="Q281" s="311"/>
    </row>
    <row r="282" spans="1:17" hidden="1" x14ac:dyDescent="0.25">
      <c r="A282" s="148" t="s">
        <v>291</v>
      </c>
      <c r="B282" s="43" t="s">
        <v>292</v>
      </c>
      <c r="C282" s="358">
        <f t="shared" si="239"/>
        <v>0</v>
      </c>
      <c r="D282" s="417"/>
      <c r="E282" s="136"/>
      <c r="F282" s="419">
        <f>E282+D282</f>
        <v>0</v>
      </c>
      <c r="G282" s="418"/>
      <c r="H282" s="72"/>
      <c r="I282" s="136">
        <f>H282+G282</f>
        <v>0</v>
      </c>
      <c r="J282" s="417"/>
      <c r="K282" s="72"/>
      <c r="L282" s="137">
        <f>K282+J282</f>
        <v>0</v>
      </c>
      <c r="M282" s="418"/>
      <c r="N282" s="72"/>
      <c r="O282" s="136">
        <f>N282+M282</f>
        <v>0</v>
      </c>
      <c r="P282" s="419"/>
      <c r="Q282" s="311"/>
    </row>
    <row r="283" spans="1:17" ht="24" hidden="1" x14ac:dyDescent="0.25">
      <c r="A283" s="148" t="s">
        <v>293</v>
      </c>
      <c r="B283" s="187" t="s">
        <v>294</v>
      </c>
      <c r="C283" s="353">
        <f t="shared" si="239"/>
        <v>0</v>
      </c>
      <c r="D283" s="377"/>
      <c r="E283" s="133"/>
      <c r="F283" s="416">
        <f>E283+D283</f>
        <v>0</v>
      </c>
      <c r="G283" s="376"/>
      <c r="H283" s="66"/>
      <c r="I283" s="133">
        <f>H283+G283</f>
        <v>0</v>
      </c>
      <c r="J283" s="377"/>
      <c r="K283" s="66"/>
      <c r="L283" s="134">
        <f>K283+J283</f>
        <v>0</v>
      </c>
      <c r="M283" s="376"/>
      <c r="N283" s="66"/>
      <c r="O283" s="133">
        <f>N283+M283</f>
        <v>0</v>
      </c>
      <c r="P283" s="416"/>
      <c r="Q283" s="311"/>
    </row>
    <row r="284" spans="1:17" ht="12.75" thickBot="1" x14ac:dyDescent="0.3">
      <c r="A284" s="188"/>
      <c r="B284" s="188" t="s">
        <v>295</v>
      </c>
      <c r="C284" s="451">
        <f t="shared" si="239"/>
        <v>244548</v>
      </c>
      <c r="D284" s="189">
        <f>SUM(D281,D268,D229,D194,D186,D172,D74,D52)</f>
        <v>244324</v>
      </c>
      <c r="E284" s="453">
        <f t="shared" ref="E284:O284" si="286">SUM(E281,E268,E229,E194,E186,E172,E74,E52)</f>
        <v>224</v>
      </c>
      <c r="F284" s="454">
        <f t="shared" si="286"/>
        <v>244548</v>
      </c>
      <c r="G284" s="452">
        <f t="shared" si="286"/>
        <v>0</v>
      </c>
      <c r="H284" s="190">
        <f t="shared" si="286"/>
        <v>0</v>
      </c>
      <c r="I284" s="453">
        <f t="shared" si="286"/>
        <v>0</v>
      </c>
      <c r="J284" s="189">
        <f t="shared" si="286"/>
        <v>0</v>
      </c>
      <c r="K284" s="453">
        <f t="shared" si="286"/>
        <v>0</v>
      </c>
      <c r="L284" s="454">
        <f t="shared" si="286"/>
        <v>0</v>
      </c>
      <c r="M284" s="452">
        <f t="shared" si="286"/>
        <v>0</v>
      </c>
      <c r="N284" s="190">
        <f t="shared" si="286"/>
        <v>0</v>
      </c>
      <c r="O284" s="453">
        <f t="shared" si="286"/>
        <v>0</v>
      </c>
      <c r="P284" s="454"/>
      <c r="Q284" s="311"/>
    </row>
    <row r="285" spans="1:17" s="25" customFormat="1" ht="13.5" hidden="1" thickTop="1" thickBot="1" x14ac:dyDescent="0.3">
      <c r="A285" s="578" t="s">
        <v>296</v>
      </c>
      <c r="B285" s="579"/>
      <c r="C285" s="455">
        <f t="shared" si="239"/>
        <v>0</v>
      </c>
      <c r="D285" s="192">
        <f>SUM(D24,D25,D41)-D50</f>
        <v>0</v>
      </c>
      <c r="E285" s="194">
        <f t="shared" ref="E285:N285" si="287">SUM(E24,E25,E41)-E50</f>
        <v>0</v>
      </c>
      <c r="F285" s="457">
        <f>SUM(F24,F25,F41)-F50</f>
        <v>0</v>
      </c>
      <c r="G285" s="456">
        <f t="shared" si="287"/>
        <v>0</v>
      </c>
      <c r="H285" s="193">
        <f t="shared" si="287"/>
        <v>0</v>
      </c>
      <c r="I285" s="194">
        <f t="shared" si="287"/>
        <v>0</v>
      </c>
      <c r="J285" s="192">
        <f t="shared" si="287"/>
        <v>0</v>
      </c>
      <c r="K285" s="193">
        <f t="shared" si="287"/>
        <v>0</v>
      </c>
      <c r="L285" s="195">
        <f t="shared" si="287"/>
        <v>0</v>
      </c>
      <c r="M285" s="456">
        <f t="shared" si="287"/>
        <v>0</v>
      </c>
      <c r="N285" s="193">
        <f t="shared" si="287"/>
        <v>0</v>
      </c>
      <c r="O285" s="194">
        <f>O44-O50</f>
        <v>0</v>
      </c>
      <c r="P285" s="457"/>
      <c r="Q285" s="314"/>
    </row>
    <row r="286" spans="1:17" s="25" customFormat="1" ht="12.75" hidden="1" thickTop="1" x14ac:dyDescent="0.25">
      <c r="A286" s="580" t="s">
        <v>297</v>
      </c>
      <c r="B286" s="581"/>
      <c r="C286" s="458">
        <f t="shared" si="239"/>
        <v>0</v>
      </c>
      <c r="D286" s="196">
        <f>SUM(D287,D288)-D295+D296</f>
        <v>0</v>
      </c>
      <c r="E286" s="198">
        <f t="shared" ref="E286:O286" si="288">SUM(E287,E288)-E295+E296</f>
        <v>0</v>
      </c>
      <c r="F286" s="460">
        <f t="shared" si="288"/>
        <v>0</v>
      </c>
      <c r="G286" s="459">
        <f t="shared" si="288"/>
        <v>0</v>
      </c>
      <c r="H286" s="197">
        <f t="shared" si="288"/>
        <v>0</v>
      </c>
      <c r="I286" s="198">
        <f t="shared" si="288"/>
        <v>0</v>
      </c>
      <c r="J286" s="196">
        <f t="shared" si="288"/>
        <v>0</v>
      </c>
      <c r="K286" s="197">
        <f t="shared" si="288"/>
        <v>0</v>
      </c>
      <c r="L286" s="199">
        <f t="shared" si="288"/>
        <v>0</v>
      </c>
      <c r="M286" s="459">
        <f t="shared" si="288"/>
        <v>0</v>
      </c>
      <c r="N286" s="197">
        <f t="shared" si="288"/>
        <v>0</v>
      </c>
      <c r="O286" s="198">
        <f t="shared" si="288"/>
        <v>0</v>
      </c>
      <c r="P286" s="460"/>
      <c r="Q286" s="314"/>
    </row>
    <row r="287" spans="1:17" s="25" customFormat="1" ht="13.5" hidden="1" thickTop="1" thickBot="1" x14ac:dyDescent="0.3">
      <c r="A287" s="110" t="s">
        <v>298</v>
      </c>
      <c r="B287" s="110" t="s">
        <v>299</v>
      </c>
      <c r="C287" s="398">
        <f t="shared" si="239"/>
        <v>0</v>
      </c>
      <c r="D287" s="111">
        <f>D21-D281</f>
        <v>0</v>
      </c>
      <c r="E287" s="200">
        <f t="shared" ref="E287:O287" si="289">E21-E281</f>
        <v>0</v>
      </c>
      <c r="F287" s="400">
        <f t="shared" si="289"/>
        <v>0</v>
      </c>
      <c r="G287" s="399">
        <f t="shared" si="289"/>
        <v>0</v>
      </c>
      <c r="H287" s="112">
        <f t="shared" si="289"/>
        <v>0</v>
      </c>
      <c r="I287" s="200">
        <f t="shared" si="289"/>
        <v>0</v>
      </c>
      <c r="J287" s="111">
        <f t="shared" si="289"/>
        <v>0</v>
      </c>
      <c r="K287" s="112">
        <f t="shared" si="289"/>
        <v>0</v>
      </c>
      <c r="L287" s="113">
        <f t="shared" si="289"/>
        <v>0</v>
      </c>
      <c r="M287" s="399">
        <f t="shared" si="289"/>
        <v>0</v>
      </c>
      <c r="N287" s="112">
        <f t="shared" si="289"/>
        <v>0</v>
      </c>
      <c r="O287" s="200">
        <f t="shared" si="289"/>
        <v>0</v>
      </c>
      <c r="P287" s="400"/>
      <c r="Q287" s="314"/>
    </row>
    <row r="288" spans="1:17" s="25" customFormat="1" ht="12.75" hidden="1" thickTop="1" x14ac:dyDescent="0.25">
      <c r="A288" s="201" t="s">
        <v>300</v>
      </c>
      <c r="B288" s="201" t="s">
        <v>301</v>
      </c>
      <c r="C288" s="458">
        <f t="shared" si="239"/>
        <v>0</v>
      </c>
      <c r="D288" s="196">
        <f>SUM(D289,D291,D293)-SUM(D290,D292,D294)</f>
        <v>0</v>
      </c>
      <c r="E288" s="198">
        <f t="shared" ref="E288:O288" si="290">SUM(E289,E291,E293)-SUM(E290,E292,E294)</f>
        <v>0</v>
      </c>
      <c r="F288" s="460">
        <f t="shared" si="290"/>
        <v>0</v>
      </c>
      <c r="G288" s="459">
        <f t="shared" si="290"/>
        <v>0</v>
      </c>
      <c r="H288" s="197">
        <f t="shared" si="290"/>
        <v>0</v>
      </c>
      <c r="I288" s="198">
        <f t="shared" si="290"/>
        <v>0</v>
      </c>
      <c r="J288" s="196">
        <f t="shared" si="290"/>
        <v>0</v>
      </c>
      <c r="K288" s="197">
        <f t="shared" si="290"/>
        <v>0</v>
      </c>
      <c r="L288" s="199">
        <f t="shared" si="290"/>
        <v>0</v>
      </c>
      <c r="M288" s="459">
        <f t="shared" si="290"/>
        <v>0</v>
      </c>
      <c r="N288" s="197">
        <f t="shared" si="290"/>
        <v>0</v>
      </c>
      <c r="O288" s="198">
        <f t="shared" si="290"/>
        <v>0</v>
      </c>
      <c r="P288" s="460"/>
      <c r="Q288" s="314"/>
    </row>
    <row r="289" spans="1:17" ht="12.75" hidden="1" thickTop="1" x14ac:dyDescent="0.25">
      <c r="A289" s="202" t="s">
        <v>302</v>
      </c>
      <c r="B289" s="98" t="s">
        <v>303</v>
      </c>
      <c r="C289" s="363">
        <f t="shared" si="239"/>
        <v>0</v>
      </c>
      <c r="D289" s="375"/>
      <c r="E289" s="185"/>
      <c r="F289" s="450">
        <f t="shared" ref="F289:F296" si="291">E289+D289</f>
        <v>0</v>
      </c>
      <c r="G289" s="449"/>
      <c r="H289" s="79"/>
      <c r="I289" s="185">
        <f t="shared" ref="I289:I296" si="292">H289+G289</f>
        <v>0</v>
      </c>
      <c r="J289" s="375"/>
      <c r="K289" s="79"/>
      <c r="L289" s="186">
        <f t="shared" ref="L289:L296" si="293">K289+J289</f>
        <v>0</v>
      </c>
      <c r="M289" s="449"/>
      <c r="N289" s="79"/>
      <c r="O289" s="185">
        <f t="shared" ref="O289:O296" si="294">N289+M289</f>
        <v>0</v>
      </c>
      <c r="P289" s="450"/>
      <c r="Q289" s="311"/>
    </row>
    <row r="290" spans="1:17" ht="24.75" hidden="1" thickTop="1" x14ac:dyDescent="0.25">
      <c r="A290" s="148" t="s">
        <v>304</v>
      </c>
      <c r="B290" s="42" t="s">
        <v>305</v>
      </c>
      <c r="C290" s="358">
        <f t="shared" si="239"/>
        <v>0</v>
      </c>
      <c r="D290" s="417"/>
      <c r="E290" s="136"/>
      <c r="F290" s="419">
        <f t="shared" si="291"/>
        <v>0</v>
      </c>
      <c r="G290" s="418"/>
      <c r="H290" s="72"/>
      <c r="I290" s="136">
        <f t="shared" si="292"/>
        <v>0</v>
      </c>
      <c r="J290" s="417"/>
      <c r="K290" s="72"/>
      <c r="L290" s="137">
        <f t="shared" si="293"/>
        <v>0</v>
      </c>
      <c r="M290" s="418"/>
      <c r="N290" s="72"/>
      <c r="O290" s="136">
        <f t="shared" si="294"/>
        <v>0</v>
      </c>
      <c r="P290" s="419"/>
      <c r="Q290" s="311"/>
    </row>
    <row r="291" spans="1:17" ht="12.75" hidden="1" thickTop="1" x14ac:dyDescent="0.25">
      <c r="A291" s="148" t="s">
        <v>306</v>
      </c>
      <c r="B291" s="42" t="s">
        <v>307</v>
      </c>
      <c r="C291" s="358">
        <f t="shared" si="239"/>
        <v>0</v>
      </c>
      <c r="D291" s="417"/>
      <c r="E291" s="136"/>
      <c r="F291" s="419">
        <f t="shared" si="291"/>
        <v>0</v>
      </c>
      <c r="G291" s="418"/>
      <c r="H291" s="72"/>
      <c r="I291" s="136">
        <f t="shared" si="292"/>
        <v>0</v>
      </c>
      <c r="J291" s="417"/>
      <c r="K291" s="72"/>
      <c r="L291" s="137">
        <f t="shared" si="293"/>
        <v>0</v>
      </c>
      <c r="M291" s="418"/>
      <c r="N291" s="72"/>
      <c r="O291" s="136">
        <f t="shared" si="294"/>
        <v>0</v>
      </c>
      <c r="P291" s="419"/>
      <c r="Q291" s="311"/>
    </row>
    <row r="292" spans="1:17" ht="24.75" hidden="1" thickTop="1" x14ac:dyDescent="0.25">
      <c r="A292" s="148" t="s">
        <v>308</v>
      </c>
      <c r="B292" s="42" t="s">
        <v>309</v>
      </c>
      <c r="C292" s="358">
        <f>SUM(F292,I292,L292,O292)</f>
        <v>0</v>
      </c>
      <c r="D292" s="417"/>
      <c r="E292" s="136"/>
      <c r="F292" s="419">
        <f t="shared" si="291"/>
        <v>0</v>
      </c>
      <c r="G292" s="418"/>
      <c r="H292" s="72"/>
      <c r="I292" s="136">
        <f t="shared" si="292"/>
        <v>0</v>
      </c>
      <c r="J292" s="417"/>
      <c r="K292" s="72"/>
      <c r="L292" s="137">
        <f t="shared" si="293"/>
        <v>0</v>
      </c>
      <c r="M292" s="418"/>
      <c r="N292" s="72"/>
      <c r="O292" s="136">
        <f t="shared" si="294"/>
        <v>0</v>
      </c>
      <c r="P292" s="419"/>
      <c r="Q292" s="311"/>
    </row>
    <row r="293" spans="1:17" ht="12.75" hidden="1" thickTop="1" x14ac:dyDescent="0.25">
      <c r="A293" s="148" t="s">
        <v>310</v>
      </c>
      <c r="B293" s="42" t="s">
        <v>311</v>
      </c>
      <c r="C293" s="358">
        <f t="shared" si="239"/>
        <v>0</v>
      </c>
      <c r="D293" s="417"/>
      <c r="E293" s="136"/>
      <c r="F293" s="419">
        <f t="shared" si="291"/>
        <v>0</v>
      </c>
      <c r="G293" s="418"/>
      <c r="H293" s="72"/>
      <c r="I293" s="136">
        <f t="shared" si="292"/>
        <v>0</v>
      </c>
      <c r="J293" s="417"/>
      <c r="K293" s="72"/>
      <c r="L293" s="137">
        <f t="shared" si="293"/>
        <v>0</v>
      </c>
      <c r="M293" s="418"/>
      <c r="N293" s="72"/>
      <c r="O293" s="136">
        <f t="shared" si="294"/>
        <v>0</v>
      </c>
      <c r="P293" s="419"/>
      <c r="Q293" s="311"/>
    </row>
    <row r="294" spans="1:17" ht="24.75" hidden="1" thickTop="1" x14ac:dyDescent="0.25">
      <c r="A294" s="203" t="s">
        <v>312</v>
      </c>
      <c r="B294" s="204" t="s">
        <v>313</v>
      </c>
      <c r="C294" s="432">
        <f t="shared" si="239"/>
        <v>0</v>
      </c>
      <c r="D294" s="434"/>
      <c r="E294" s="165"/>
      <c r="F294" s="436">
        <f t="shared" si="291"/>
        <v>0</v>
      </c>
      <c r="G294" s="435"/>
      <c r="H294" s="164"/>
      <c r="I294" s="165">
        <f t="shared" si="292"/>
        <v>0</v>
      </c>
      <c r="J294" s="434"/>
      <c r="K294" s="164"/>
      <c r="L294" s="166">
        <f t="shared" si="293"/>
        <v>0</v>
      </c>
      <c r="M294" s="435"/>
      <c r="N294" s="164"/>
      <c r="O294" s="165">
        <f t="shared" si="294"/>
        <v>0</v>
      </c>
      <c r="P294" s="436"/>
      <c r="Q294" s="311"/>
    </row>
    <row r="295" spans="1:17" s="25" customFormat="1" ht="13.5" hidden="1" thickTop="1" thickBot="1" x14ac:dyDescent="0.3">
      <c r="A295" s="205" t="s">
        <v>314</v>
      </c>
      <c r="B295" s="205" t="s">
        <v>315</v>
      </c>
      <c r="C295" s="455">
        <f t="shared" si="239"/>
        <v>0</v>
      </c>
      <c r="D295" s="461"/>
      <c r="E295" s="207"/>
      <c r="F295" s="463">
        <f t="shared" si="291"/>
        <v>0</v>
      </c>
      <c r="G295" s="462"/>
      <c r="H295" s="206"/>
      <c r="I295" s="207">
        <f t="shared" si="292"/>
        <v>0</v>
      </c>
      <c r="J295" s="461"/>
      <c r="K295" s="206"/>
      <c r="L295" s="208">
        <f t="shared" si="293"/>
        <v>0</v>
      </c>
      <c r="M295" s="462"/>
      <c r="N295" s="206"/>
      <c r="O295" s="207">
        <f t="shared" si="294"/>
        <v>0</v>
      </c>
      <c r="P295" s="463"/>
      <c r="Q295" s="314"/>
    </row>
    <row r="296" spans="1:17" s="25" customFormat="1" ht="48.75" hidden="1" thickTop="1" x14ac:dyDescent="0.25">
      <c r="A296" s="201" t="s">
        <v>316</v>
      </c>
      <c r="B296" s="209" t="s">
        <v>317</v>
      </c>
      <c r="C296" s="458">
        <f>SUM(F296,I296,L296,O296)</f>
        <v>0</v>
      </c>
      <c r="D296" s="464"/>
      <c r="E296" s="469"/>
      <c r="F296" s="430">
        <f t="shared" si="291"/>
        <v>0</v>
      </c>
      <c r="G296" s="429"/>
      <c r="H296" s="151"/>
      <c r="I296" s="152">
        <f t="shared" si="292"/>
        <v>0</v>
      </c>
      <c r="J296" s="348"/>
      <c r="K296" s="151"/>
      <c r="L296" s="153">
        <f t="shared" si="293"/>
        <v>0</v>
      </c>
      <c r="M296" s="429"/>
      <c r="N296" s="151"/>
      <c r="O296" s="152">
        <f t="shared" si="294"/>
        <v>0</v>
      </c>
      <c r="P296" s="430"/>
      <c r="Q296" s="314"/>
    </row>
    <row r="297" spans="1:17" ht="12.75" thickTop="1" x14ac:dyDescent="0.25">
      <c r="A297" s="1"/>
      <c r="B297" s="1"/>
      <c r="C297" s="1"/>
      <c r="D297" s="1"/>
      <c r="E297" s="1"/>
      <c r="F297" s="1"/>
      <c r="G297" s="1"/>
      <c r="H297" s="1"/>
      <c r="I297" s="1"/>
      <c r="J297" s="1"/>
      <c r="K297" s="1"/>
      <c r="L297" s="1"/>
      <c r="M297" s="1"/>
      <c r="N297" s="1"/>
      <c r="O297" s="1"/>
    </row>
    <row r="298" spans="1:17" x14ac:dyDescent="0.25">
      <c r="A298" s="1"/>
      <c r="B298" s="1"/>
      <c r="C298" s="1"/>
      <c r="D298" s="1"/>
      <c r="E298" s="1"/>
      <c r="F298" s="1"/>
      <c r="G298" s="1"/>
      <c r="H298" s="1"/>
      <c r="I298" s="1"/>
      <c r="J298" s="1"/>
      <c r="K298" s="1"/>
      <c r="L298" s="1"/>
      <c r="M298" s="1"/>
      <c r="N298" s="1"/>
      <c r="O298" s="1"/>
    </row>
    <row r="299" spans="1:17" x14ac:dyDescent="0.25">
      <c r="A299" s="1"/>
      <c r="B299" s="1"/>
      <c r="C299" s="1"/>
      <c r="D299" s="1"/>
      <c r="E299" s="1"/>
      <c r="F299" s="1"/>
      <c r="G299" s="1"/>
      <c r="H299" s="1"/>
      <c r="I299" s="1"/>
      <c r="J299" s="1"/>
      <c r="K299" s="1"/>
      <c r="L299" s="1"/>
      <c r="M299" s="1"/>
      <c r="N299" s="1"/>
      <c r="O299" s="1"/>
    </row>
    <row r="300" spans="1:17" x14ac:dyDescent="0.25">
      <c r="A300" s="1"/>
      <c r="B300" s="1"/>
      <c r="C300" s="1"/>
      <c r="D300" s="1"/>
      <c r="E300" s="1"/>
      <c r="F300" s="1"/>
      <c r="G300" s="1"/>
      <c r="H300" s="1"/>
      <c r="I300" s="1"/>
      <c r="J300" s="1"/>
      <c r="K300" s="1"/>
      <c r="L300" s="1"/>
      <c r="M300" s="1"/>
      <c r="N300" s="1"/>
      <c r="O300" s="1"/>
    </row>
    <row r="301" spans="1:17" x14ac:dyDescent="0.25">
      <c r="A301" s="1"/>
      <c r="B301" s="1"/>
      <c r="C301" s="1"/>
      <c r="D301" s="1"/>
      <c r="E301" s="1"/>
      <c r="F301" s="1"/>
      <c r="G301" s="1"/>
      <c r="H301" s="1"/>
      <c r="I301" s="1"/>
      <c r="J301" s="1"/>
      <c r="K301" s="1"/>
      <c r="L301" s="1"/>
      <c r="M301" s="1"/>
      <c r="N301" s="1"/>
      <c r="O301" s="1"/>
    </row>
    <row r="302" spans="1:17" x14ac:dyDescent="0.25">
      <c r="A302" s="1"/>
      <c r="B302" s="1"/>
      <c r="C302" s="1"/>
      <c r="D302" s="1"/>
      <c r="E302" s="1"/>
      <c r="F302" s="1"/>
      <c r="G302" s="1"/>
      <c r="H302" s="1"/>
      <c r="I302" s="1"/>
      <c r="J302" s="1"/>
      <c r="K302" s="1"/>
      <c r="L302" s="1"/>
      <c r="M302" s="1"/>
      <c r="N302" s="1"/>
      <c r="O302" s="1"/>
    </row>
    <row r="303" spans="1:17" x14ac:dyDescent="0.25">
      <c r="A303" s="1"/>
      <c r="B303" s="1"/>
      <c r="C303" s="1"/>
      <c r="D303" s="1"/>
      <c r="E303" s="1"/>
      <c r="F303" s="1"/>
      <c r="G303" s="1"/>
      <c r="H303" s="1"/>
      <c r="I303" s="1"/>
      <c r="J303" s="1"/>
      <c r="K303" s="1"/>
      <c r="L303" s="1"/>
      <c r="M303" s="1"/>
      <c r="N303" s="1"/>
      <c r="O303" s="1"/>
    </row>
    <row r="304" spans="1:17"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sheetData>
  <sheetProtection algorithmName="SHA-512" hashValue="eby7C3GDJrxwHMIz0AOXoeLSSCXvYTXwDydArl++y968xFd9zFm6dHhGj29CHl2n6JJ3e5NLR/nBd/BjzRbWKA==" saltValue="stHdDfCD+tLYCc/hs2bBHw==" spinCount="100000" sheet="1" objects="1" scenarios="1" formatCells="0" formatColumns="0" formatRows="0"/>
  <autoFilter ref="A18:P296">
    <filterColumn colId="2">
      <filters>
        <filter val="244 324"/>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53.pielikums Jūrmalas pilsētas domes
2017.gada 30.janvāra saistošajiem noteikumiem Nr.10
(Protokols Nr.4, 1.punkts)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Q314"/>
  <sheetViews>
    <sheetView showGridLines="0" view="pageLayout" zoomScaleNormal="100" workbookViewId="0">
      <selection activeCell="T4" sqref="T4"/>
    </sheetView>
  </sheetViews>
  <sheetFormatPr defaultRowHeight="12" outlineLevelCol="1" x14ac:dyDescent="0.25"/>
  <cols>
    <col min="1" max="1" width="10.42578125" style="210" customWidth="1"/>
    <col min="2" max="2" width="28" style="210" customWidth="1"/>
    <col min="3" max="3" width="8" style="210" customWidth="1"/>
    <col min="4" max="4" width="8"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324</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325</v>
      </c>
      <c r="D3" s="551"/>
      <c r="E3" s="551"/>
      <c r="F3" s="551"/>
      <c r="G3" s="551"/>
      <c r="H3" s="551"/>
      <c r="I3" s="551"/>
      <c r="J3" s="551"/>
      <c r="K3" s="551"/>
      <c r="L3" s="551"/>
      <c r="M3" s="551"/>
      <c r="N3" s="551"/>
      <c r="O3" s="551"/>
      <c r="P3" s="552"/>
      <c r="Q3" s="311"/>
    </row>
    <row r="4" spans="1:17" ht="12.75" customHeight="1" x14ac:dyDescent="0.25">
      <c r="A4" s="2" t="s">
        <v>2</v>
      </c>
      <c r="B4" s="3"/>
      <c r="C4" s="551" t="s">
        <v>320</v>
      </c>
      <c r="D4" s="551"/>
      <c r="E4" s="551"/>
      <c r="F4" s="551"/>
      <c r="G4" s="551"/>
      <c r="H4" s="551"/>
      <c r="I4" s="551"/>
      <c r="J4" s="551"/>
      <c r="K4" s="551"/>
      <c r="L4" s="551"/>
      <c r="M4" s="551"/>
      <c r="N4" s="551"/>
      <c r="O4" s="551"/>
      <c r="P4" s="552"/>
      <c r="Q4" s="311"/>
    </row>
    <row r="5" spans="1:17" ht="12.75" customHeight="1" x14ac:dyDescent="0.25">
      <c r="A5" s="4" t="s">
        <v>3</v>
      </c>
      <c r="B5" s="5"/>
      <c r="C5" s="545" t="s">
        <v>326</v>
      </c>
      <c r="D5" s="545"/>
      <c r="E5" s="545"/>
      <c r="F5" s="545"/>
      <c r="G5" s="545"/>
      <c r="H5" s="545"/>
      <c r="I5" s="545"/>
      <c r="J5" s="545"/>
      <c r="K5" s="545"/>
      <c r="L5" s="545"/>
      <c r="M5" s="545"/>
      <c r="N5" s="545"/>
      <c r="O5" s="545"/>
      <c r="P5" s="546"/>
      <c r="Q5" s="311"/>
    </row>
    <row r="6" spans="1:17" ht="12.75" customHeight="1" x14ac:dyDescent="0.25">
      <c r="A6" s="4" t="s">
        <v>4</v>
      </c>
      <c r="B6" s="5"/>
      <c r="C6" s="545" t="s">
        <v>327</v>
      </c>
      <c r="D6" s="545"/>
      <c r="E6" s="545"/>
      <c r="F6" s="545"/>
      <c r="G6" s="545"/>
      <c r="H6" s="545"/>
      <c r="I6" s="545"/>
      <c r="J6" s="545"/>
      <c r="K6" s="545"/>
      <c r="L6" s="545"/>
      <c r="M6" s="545"/>
      <c r="N6" s="545"/>
      <c r="O6" s="545"/>
      <c r="P6" s="546"/>
      <c r="Q6" s="311"/>
    </row>
    <row r="7" spans="1:17" ht="24.75" customHeight="1" x14ac:dyDescent="0.25">
      <c r="A7" s="4" t="s">
        <v>5</v>
      </c>
      <c r="B7" s="5"/>
      <c r="C7" s="551" t="s">
        <v>328</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329</v>
      </c>
      <c r="D9" s="545"/>
      <c r="E9" s="545"/>
      <c r="F9" s="545"/>
      <c r="G9" s="545"/>
      <c r="H9" s="545"/>
      <c r="I9" s="545"/>
      <c r="J9" s="545"/>
      <c r="K9" s="545"/>
      <c r="L9" s="545"/>
      <c r="M9" s="545"/>
      <c r="N9" s="545"/>
      <c r="O9" s="545"/>
      <c r="P9" s="546"/>
      <c r="Q9" s="311"/>
    </row>
    <row r="10" spans="1:17" ht="12.75" customHeight="1" x14ac:dyDescent="0.25">
      <c r="A10" s="4"/>
      <c r="B10" s="5" t="s">
        <v>8</v>
      </c>
      <c r="C10" s="545"/>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c r="D12" s="545"/>
      <c r="E12" s="545"/>
      <c r="F12" s="545"/>
      <c r="G12" s="545"/>
      <c r="H12" s="545"/>
      <c r="I12" s="545"/>
      <c r="J12" s="545"/>
      <c r="K12" s="545"/>
      <c r="L12" s="545"/>
      <c r="M12" s="545"/>
      <c r="N12" s="545"/>
      <c r="O12" s="545"/>
      <c r="P12" s="546"/>
      <c r="Q12" s="311"/>
    </row>
    <row r="13" spans="1:17" ht="12.75" customHeight="1" x14ac:dyDescent="0.25">
      <c r="A13" s="4"/>
      <c r="B13" s="5" t="s">
        <v>11</v>
      </c>
      <c r="C13" s="545"/>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11"/>
      <c r="Q15" s="312"/>
    </row>
    <row r="16" spans="1:17" s="12" customFormat="1" ht="12.75" customHeight="1" x14ac:dyDescent="0.25">
      <c r="A16" s="556"/>
      <c r="B16" s="559"/>
      <c r="C16" s="562" t="s">
        <v>15</v>
      </c>
      <c r="D16" s="564" t="s">
        <v>16</v>
      </c>
      <c r="E16" s="566" t="s">
        <v>17</v>
      </c>
      <c r="F16" s="568" t="s">
        <v>18</v>
      </c>
      <c r="G16" s="570" t="s">
        <v>19</v>
      </c>
      <c r="H16" s="564" t="s">
        <v>20</v>
      </c>
      <c r="I16" s="582" t="s">
        <v>21</v>
      </c>
      <c r="J16" s="564" t="s">
        <v>22</v>
      </c>
      <c r="K16" s="566" t="s">
        <v>23</v>
      </c>
      <c r="L16" s="574" t="s">
        <v>24</v>
      </c>
      <c r="M16" s="576" t="s">
        <v>25</v>
      </c>
      <c r="N16" s="564" t="s">
        <v>26</v>
      </c>
      <c r="O16" s="566" t="s">
        <v>27</v>
      </c>
      <c r="P16" s="572" t="s">
        <v>28</v>
      </c>
      <c r="Q16" s="312"/>
    </row>
    <row r="17" spans="1:17" s="13" customFormat="1" ht="66" customHeight="1" thickBot="1" x14ac:dyDescent="0.3">
      <c r="A17" s="557"/>
      <c r="B17" s="559"/>
      <c r="C17" s="563"/>
      <c r="D17" s="565"/>
      <c r="E17" s="567"/>
      <c r="F17" s="569"/>
      <c r="G17" s="571"/>
      <c r="H17" s="565"/>
      <c r="I17" s="583"/>
      <c r="J17" s="565"/>
      <c r="K17" s="567"/>
      <c r="L17" s="575"/>
      <c r="M17" s="577"/>
      <c r="N17" s="565"/>
      <c r="O17" s="567"/>
      <c r="P17" s="573"/>
      <c r="Q17" s="313"/>
    </row>
    <row r="18" spans="1:17" s="13" customFormat="1" ht="9.75" customHeight="1" thickTop="1" x14ac:dyDescent="0.25">
      <c r="A18" s="14" t="s">
        <v>29</v>
      </c>
      <c r="B18" s="14">
        <v>2</v>
      </c>
      <c r="C18" s="15">
        <v>3</v>
      </c>
      <c r="D18" s="16">
        <v>4</v>
      </c>
      <c r="E18" s="17">
        <v>5</v>
      </c>
      <c r="F18" s="14">
        <v>6</v>
      </c>
      <c r="G18" s="318">
        <v>7</v>
      </c>
      <c r="H18" s="16">
        <v>8</v>
      </c>
      <c r="I18" s="16">
        <v>9</v>
      </c>
      <c r="J18" s="16">
        <v>10</v>
      </c>
      <c r="K18" s="17">
        <v>11</v>
      </c>
      <c r="L18" s="14">
        <v>12</v>
      </c>
      <c r="M18" s="318">
        <v>13</v>
      </c>
      <c r="N18" s="16">
        <v>14</v>
      </c>
      <c r="O18" s="17">
        <v>15</v>
      </c>
      <c r="P18" s="18">
        <v>16</v>
      </c>
      <c r="Q18" s="313"/>
    </row>
    <row r="19" spans="1:17" s="25" customFormat="1" x14ac:dyDescent="0.25">
      <c r="A19" s="19"/>
      <c r="B19" s="20" t="s">
        <v>30</v>
      </c>
      <c r="C19" s="21"/>
      <c r="D19" s="22"/>
      <c r="E19" s="23"/>
      <c r="F19" s="321"/>
      <c r="G19" s="320"/>
      <c r="H19" s="22"/>
      <c r="I19" s="22"/>
      <c r="J19" s="22"/>
      <c r="K19" s="23"/>
      <c r="L19" s="321"/>
      <c r="M19" s="320"/>
      <c r="N19" s="22"/>
      <c r="O19" s="23"/>
      <c r="P19" s="24"/>
      <c r="Q19" s="314"/>
    </row>
    <row r="20" spans="1:17" s="25" customFormat="1" ht="12.75" thickBot="1" x14ac:dyDescent="0.3">
      <c r="A20" s="26"/>
      <c r="B20" s="27" t="s">
        <v>31</v>
      </c>
      <c r="C20" s="28">
        <f>SUM(F20,I20,L20,O20)</f>
        <v>1583948</v>
      </c>
      <c r="D20" s="29">
        <f t="shared" ref="D20" si="0">SUM(D21,D24,D25,D41,D42)</f>
        <v>1579713</v>
      </c>
      <c r="E20" s="324">
        <f>SUM(E21,E24,E25,E41,E42)</f>
        <v>4235</v>
      </c>
      <c r="F20" s="325">
        <f>SUM(F21,F24,F25,F41,F42)</f>
        <v>1583948</v>
      </c>
      <c r="G20" s="323">
        <f t="shared" ref="G20:O20" si="1">SUM(G21,G24,G25,G41,G42)</f>
        <v>0</v>
      </c>
      <c r="H20" s="29">
        <f t="shared" si="1"/>
        <v>0</v>
      </c>
      <c r="I20" s="29">
        <f t="shared" si="1"/>
        <v>0</v>
      </c>
      <c r="J20" s="29">
        <f t="shared" si="1"/>
        <v>0</v>
      </c>
      <c r="K20" s="324">
        <f t="shared" si="1"/>
        <v>0</v>
      </c>
      <c r="L20" s="325">
        <f t="shared" si="1"/>
        <v>0</v>
      </c>
      <c r="M20" s="323">
        <f t="shared" si="1"/>
        <v>0</v>
      </c>
      <c r="N20" s="29">
        <f t="shared" si="1"/>
        <v>0</v>
      </c>
      <c r="O20" s="29">
        <f t="shared" si="1"/>
        <v>0</v>
      </c>
      <c r="P20" s="30"/>
      <c r="Q20" s="314"/>
    </row>
    <row r="21" spans="1:17" ht="12.75" hidden="1" thickTop="1" x14ac:dyDescent="0.25">
      <c r="A21" s="31"/>
      <c r="B21" s="32" t="s">
        <v>32</v>
      </c>
      <c r="C21" s="33">
        <f t="shared" ref="C21" si="2">SUM(F21,I21,L21,O21)</f>
        <v>0</v>
      </c>
      <c r="D21" s="34">
        <f t="shared" ref="D21:E21" si="3">SUM(D22:D23)</f>
        <v>0</v>
      </c>
      <c r="E21" s="34">
        <f t="shared" si="3"/>
        <v>0</v>
      </c>
      <c r="F21" s="34">
        <f>SUM(F22:F23)</f>
        <v>0</v>
      </c>
      <c r="G21" s="34">
        <f t="shared" ref="G21:O21" si="4">SUM(G22:G23)</f>
        <v>0</v>
      </c>
      <c r="H21" s="34">
        <f t="shared" si="4"/>
        <v>0</v>
      </c>
      <c r="I21" s="34">
        <f t="shared" si="4"/>
        <v>0</v>
      </c>
      <c r="J21" s="34">
        <f t="shared" si="4"/>
        <v>0</v>
      </c>
      <c r="K21" s="34">
        <f t="shared" si="4"/>
        <v>0</v>
      </c>
      <c r="L21" s="34">
        <f t="shared" si="4"/>
        <v>0</v>
      </c>
      <c r="M21" s="34">
        <f>SUM(M22:M23)</f>
        <v>0</v>
      </c>
      <c r="N21" s="34">
        <f t="shared" si="4"/>
        <v>0</v>
      </c>
      <c r="O21" s="34">
        <f t="shared" si="4"/>
        <v>0</v>
      </c>
      <c r="P21" s="35"/>
    </row>
    <row r="22" spans="1:17" ht="12.75" hidden="1" thickTop="1" x14ac:dyDescent="0.25">
      <c r="A22" s="36"/>
      <c r="B22" s="37" t="s">
        <v>33</v>
      </c>
      <c r="C22" s="38">
        <f>SUM(F22,I22,L22,O22)</f>
        <v>0</v>
      </c>
      <c r="D22" s="39"/>
      <c r="E22" s="39"/>
      <c r="F22" s="39">
        <f>D22+E22</f>
        <v>0</v>
      </c>
      <c r="G22" s="39"/>
      <c r="H22" s="39"/>
      <c r="I22" s="39">
        <f>G22+H22</f>
        <v>0</v>
      </c>
      <c r="J22" s="39"/>
      <c r="K22" s="39"/>
      <c r="L22" s="39">
        <f>J22+K22</f>
        <v>0</v>
      </c>
      <c r="M22" s="39"/>
      <c r="N22" s="39"/>
      <c r="O22" s="40">
        <f t="shared" ref="O22" si="5">M22+N22</f>
        <v>0</v>
      </c>
      <c r="P22" s="41"/>
    </row>
    <row r="23" spans="1:17" ht="12.75" hidden="1" thickTop="1" x14ac:dyDescent="0.25">
      <c r="A23" s="42"/>
      <c r="B23" s="43" t="s">
        <v>34</v>
      </c>
      <c r="C23" s="44">
        <f t="shared" ref="C23" si="6">SUM(F23,I23,L23,O23)</f>
        <v>0</v>
      </c>
      <c r="D23" s="45"/>
      <c r="E23" s="45"/>
      <c r="F23" s="45">
        <f t="shared" ref="F23:F24" si="7">D23+E23</f>
        <v>0</v>
      </c>
      <c r="G23" s="45"/>
      <c r="H23" s="45"/>
      <c r="I23" s="45">
        <f t="shared" ref="I23:I24" si="8">G23+H23</f>
        <v>0</v>
      </c>
      <c r="J23" s="45"/>
      <c r="K23" s="45"/>
      <c r="L23" s="45">
        <f>J23+K23</f>
        <v>0</v>
      </c>
      <c r="M23" s="45"/>
      <c r="N23" s="45"/>
      <c r="O23" s="46">
        <f>M23+N23</f>
        <v>0</v>
      </c>
      <c r="P23" s="47"/>
    </row>
    <row r="24" spans="1:17" s="25" customFormat="1" ht="25.5" thickTop="1" thickBot="1" x14ac:dyDescent="0.3">
      <c r="A24" s="48">
        <v>19300</v>
      </c>
      <c r="B24" s="48" t="s">
        <v>35</v>
      </c>
      <c r="C24" s="49">
        <f>SUM(F24,I24)</f>
        <v>1583948</v>
      </c>
      <c r="D24" s="50">
        <v>1579713</v>
      </c>
      <c r="E24" s="343">
        <v>4235</v>
      </c>
      <c r="F24" s="471">
        <f t="shared" si="7"/>
        <v>1583948</v>
      </c>
      <c r="G24" s="342"/>
      <c r="H24" s="50"/>
      <c r="I24" s="50">
        <f t="shared" si="8"/>
        <v>0</v>
      </c>
      <c r="J24" s="51" t="s">
        <v>36</v>
      </c>
      <c r="K24" s="52" t="s">
        <v>36</v>
      </c>
      <c r="L24" s="346" t="s">
        <v>36</v>
      </c>
      <c r="M24" s="345" t="s">
        <v>36</v>
      </c>
      <c r="N24" s="52" t="s">
        <v>36</v>
      </c>
      <c r="O24" s="52" t="s">
        <v>36</v>
      </c>
      <c r="P24" s="53"/>
      <c r="Q24" s="314"/>
    </row>
    <row r="25" spans="1:17" s="25" customFormat="1" ht="24.75" hidden="1" thickTop="1" x14ac:dyDescent="0.25">
      <c r="A25" s="54"/>
      <c r="B25" s="55" t="s">
        <v>37</v>
      </c>
      <c r="C25" s="56">
        <f>SUM(F25)</f>
        <v>0</v>
      </c>
      <c r="D25" s="151"/>
      <c r="E25" s="151"/>
      <c r="F25" s="58">
        <f>D25+E25</f>
        <v>0</v>
      </c>
      <c r="G25" s="59" t="s">
        <v>36</v>
      </c>
      <c r="H25" s="59" t="s">
        <v>36</v>
      </c>
      <c r="I25" s="59" t="s">
        <v>36</v>
      </c>
      <c r="J25" s="59" t="s">
        <v>36</v>
      </c>
      <c r="K25" s="59" t="s">
        <v>36</v>
      </c>
      <c r="L25" s="59" t="s">
        <v>36</v>
      </c>
      <c r="M25" s="60" t="s">
        <v>36</v>
      </c>
      <c r="N25" s="60" t="s">
        <v>36</v>
      </c>
      <c r="O25" s="60" t="s">
        <v>36</v>
      </c>
      <c r="P25" s="61"/>
    </row>
    <row r="26" spans="1:17" s="25" customFormat="1" ht="36.75" hidden="1" thickTop="1" x14ac:dyDescent="0.25">
      <c r="A26" s="55">
        <v>21300</v>
      </c>
      <c r="B26" s="55" t="s">
        <v>38</v>
      </c>
      <c r="C26" s="56">
        <f>SUM(L26)</f>
        <v>0</v>
      </c>
      <c r="D26" s="59" t="s">
        <v>36</v>
      </c>
      <c r="E26" s="59" t="s">
        <v>36</v>
      </c>
      <c r="F26" s="59" t="s">
        <v>36</v>
      </c>
      <c r="G26" s="59" t="s">
        <v>36</v>
      </c>
      <c r="H26" s="59" t="s">
        <v>36</v>
      </c>
      <c r="I26" s="59" t="s">
        <v>36</v>
      </c>
      <c r="J26" s="57">
        <f t="shared" ref="J26:K26" si="9">SUM(J27,J31,J33,J36)</f>
        <v>0</v>
      </c>
      <c r="K26" s="57">
        <f t="shared" si="9"/>
        <v>0</v>
      </c>
      <c r="L26" s="57">
        <f>SUM(L27,L31,L33,L36)</f>
        <v>0</v>
      </c>
      <c r="M26" s="60" t="s">
        <v>36</v>
      </c>
      <c r="N26" s="60" t="s">
        <v>36</v>
      </c>
      <c r="O26" s="60" t="s">
        <v>36</v>
      </c>
      <c r="P26" s="61"/>
    </row>
    <row r="27" spans="1:17" s="25" customFormat="1" ht="24.75" hidden="1" thickTop="1" x14ac:dyDescent="0.25">
      <c r="A27" s="62">
        <v>21350</v>
      </c>
      <c r="B27" s="55" t="s">
        <v>39</v>
      </c>
      <c r="C27" s="56">
        <f t="shared" ref="C27:C40" si="10">SUM(L27)</f>
        <v>0</v>
      </c>
      <c r="D27" s="59" t="s">
        <v>36</v>
      </c>
      <c r="E27" s="59" t="s">
        <v>36</v>
      </c>
      <c r="F27" s="59" t="s">
        <v>36</v>
      </c>
      <c r="G27" s="59" t="s">
        <v>36</v>
      </c>
      <c r="H27" s="59" t="s">
        <v>36</v>
      </c>
      <c r="I27" s="59" t="s">
        <v>36</v>
      </c>
      <c r="J27" s="57">
        <f t="shared" ref="J27:K27" si="11">SUM(J28:J30)</f>
        <v>0</v>
      </c>
      <c r="K27" s="57">
        <f t="shared" si="11"/>
        <v>0</v>
      </c>
      <c r="L27" s="57">
        <f>SUM(L28:L30)</f>
        <v>0</v>
      </c>
      <c r="M27" s="60" t="s">
        <v>36</v>
      </c>
      <c r="N27" s="60" t="s">
        <v>36</v>
      </c>
      <c r="O27" s="60" t="s">
        <v>36</v>
      </c>
      <c r="P27" s="61"/>
    </row>
    <row r="28" spans="1:17" ht="12.75" hidden="1" thickTop="1" x14ac:dyDescent="0.25">
      <c r="A28" s="36">
        <v>21351</v>
      </c>
      <c r="B28" s="63" t="s">
        <v>40</v>
      </c>
      <c r="C28" s="64">
        <f t="shared" si="10"/>
        <v>0</v>
      </c>
      <c r="D28" s="65" t="s">
        <v>36</v>
      </c>
      <c r="E28" s="65" t="s">
        <v>36</v>
      </c>
      <c r="F28" s="65" t="s">
        <v>36</v>
      </c>
      <c r="G28" s="65" t="s">
        <v>36</v>
      </c>
      <c r="H28" s="65" t="s">
        <v>36</v>
      </c>
      <c r="I28" s="65" t="s">
        <v>36</v>
      </c>
      <c r="J28" s="65"/>
      <c r="K28" s="65"/>
      <c r="L28" s="66">
        <f t="shared" ref="L28:L30" si="12">J28+K28</f>
        <v>0</v>
      </c>
      <c r="M28" s="67" t="s">
        <v>36</v>
      </c>
      <c r="N28" s="67" t="s">
        <v>36</v>
      </c>
      <c r="O28" s="67" t="s">
        <v>36</v>
      </c>
      <c r="P28" s="68"/>
    </row>
    <row r="29" spans="1:17" ht="12.75" hidden="1" thickTop="1" x14ac:dyDescent="0.25">
      <c r="A29" s="42">
        <v>21352</v>
      </c>
      <c r="B29" s="69" t="s">
        <v>41</v>
      </c>
      <c r="C29" s="70">
        <f t="shared" si="10"/>
        <v>0</v>
      </c>
      <c r="D29" s="71" t="s">
        <v>36</v>
      </c>
      <c r="E29" s="71" t="s">
        <v>36</v>
      </c>
      <c r="F29" s="71" t="s">
        <v>36</v>
      </c>
      <c r="G29" s="71" t="s">
        <v>36</v>
      </c>
      <c r="H29" s="71" t="s">
        <v>36</v>
      </c>
      <c r="I29" s="71" t="s">
        <v>36</v>
      </c>
      <c r="J29" s="71"/>
      <c r="K29" s="71"/>
      <c r="L29" s="72">
        <f t="shared" si="12"/>
        <v>0</v>
      </c>
      <c r="M29" s="73" t="s">
        <v>36</v>
      </c>
      <c r="N29" s="73" t="s">
        <v>36</v>
      </c>
      <c r="O29" s="73" t="s">
        <v>36</v>
      </c>
      <c r="P29" s="74"/>
    </row>
    <row r="30" spans="1:17" ht="24.75" hidden="1" thickTop="1" x14ac:dyDescent="0.25">
      <c r="A30" s="42">
        <v>21359</v>
      </c>
      <c r="B30" s="69" t="s">
        <v>42</v>
      </c>
      <c r="C30" s="70">
        <f t="shared" si="10"/>
        <v>0</v>
      </c>
      <c r="D30" s="71" t="s">
        <v>36</v>
      </c>
      <c r="E30" s="71" t="s">
        <v>36</v>
      </c>
      <c r="F30" s="71" t="s">
        <v>36</v>
      </c>
      <c r="G30" s="71" t="s">
        <v>36</v>
      </c>
      <c r="H30" s="71" t="s">
        <v>36</v>
      </c>
      <c r="I30" s="71" t="s">
        <v>36</v>
      </c>
      <c r="J30" s="71"/>
      <c r="K30" s="71"/>
      <c r="L30" s="72">
        <f t="shared" si="12"/>
        <v>0</v>
      </c>
      <c r="M30" s="73" t="s">
        <v>36</v>
      </c>
      <c r="N30" s="73" t="s">
        <v>36</v>
      </c>
      <c r="O30" s="73" t="s">
        <v>36</v>
      </c>
      <c r="P30" s="74"/>
    </row>
    <row r="31" spans="1:17" s="25" customFormat="1" ht="36.75" hidden="1" thickTop="1" x14ac:dyDescent="0.25">
      <c r="A31" s="62">
        <v>21370</v>
      </c>
      <c r="B31" s="55" t="s">
        <v>43</v>
      </c>
      <c r="C31" s="56">
        <f t="shared" si="10"/>
        <v>0</v>
      </c>
      <c r="D31" s="59" t="s">
        <v>36</v>
      </c>
      <c r="E31" s="59" t="s">
        <v>36</v>
      </c>
      <c r="F31" s="59" t="s">
        <v>36</v>
      </c>
      <c r="G31" s="59" t="s">
        <v>36</v>
      </c>
      <c r="H31" s="59" t="s">
        <v>36</v>
      </c>
      <c r="I31" s="59" t="s">
        <v>36</v>
      </c>
      <c r="J31" s="57">
        <f t="shared" ref="J31:K31" si="13">SUM(J32)</f>
        <v>0</v>
      </c>
      <c r="K31" s="57">
        <f t="shared" si="13"/>
        <v>0</v>
      </c>
      <c r="L31" s="57">
        <f>SUM(L32)</f>
        <v>0</v>
      </c>
      <c r="M31" s="60" t="s">
        <v>36</v>
      </c>
      <c r="N31" s="60" t="s">
        <v>36</v>
      </c>
      <c r="O31" s="60" t="s">
        <v>36</v>
      </c>
      <c r="P31" s="61"/>
    </row>
    <row r="32" spans="1:17" ht="36.75" hidden="1" thickTop="1" x14ac:dyDescent="0.25">
      <c r="A32" s="75">
        <v>21379</v>
      </c>
      <c r="B32" s="76" t="s">
        <v>44</v>
      </c>
      <c r="C32" s="77">
        <f t="shared" si="10"/>
        <v>0</v>
      </c>
      <c r="D32" s="78" t="s">
        <v>36</v>
      </c>
      <c r="E32" s="78" t="s">
        <v>36</v>
      </c>
      <c r="F32" s="78" t="s">
        <v>36</v>
      </c>
      <c r="G32" s="78" t="s">
        <v>36</v>
      </c>
      <c r="H32" s="78" t="s">
        <v>36</v>
      </c>
      <c r="I32" s="78" t="s">
        <v>36</v>
      </c>
      <c r="J32" s="78"/>
      <c r="K32" s="78"/>
      <c r="L32" s="79">
        <f>J32+K32</f>
        <v>0</v>
      </c>
      <c r="M32" s="80" t="s">
        <v>36</v>
      </c>
      <c r="N32" s="80" t="s">
        <v>36</v>
      </c>
      <c r="O32" s="80" t="s">
        <v>36</v>
      </c>
      <c r="P32" s="81"/>
    </row>
    <row r="33" spans="1:17" s="25" customFormat="1" ht="12.75" hidden="1" thickTop="1" x14ac:dyDescent="0.25">
      <c r="A33" s="62">
        <v>21380</v>
      </c>
      <c r="B33" s="55" t="s">
        <v>45</v>
      </c>
      <c r="C33" s="56">
        <f t="shared" si="10"/>
        <v>0</v>
      </c>
      <c r="D33" s="59" t="s">
        <v>36</v>
      </c>
      <c r="E33" s="59" t="s">
        <v>36</v>
      </c>
      <c r="F33" s="59" t="s">
        <v>36</v>
      </c>
      <c r="G33" s="59" t="s">
        <v>36</v>
      </c>
      <c r="H33" s="59" t="s">
        <v>36</v>
      </c>
      <c r="I33" s="59" t="s">
        <v>36</v>
      </c>
      <c r="J33" s="57">
        <f t="shared" ref="J33:K33" si="14">SUM(J34:J35)</f>
        <v>0</v>
      </c>
      <c r="K33" s="57">
        <f t="shared" si="14"/>
        <v>0</v>
      </c>
      <c r="L33" s="57">
        <f>SUM(L34:L35)</f>
        <v>0</v>
      </c>
      <c r="M33" s="60" t="s">
        <v>36</v>
      </c>
      <c r="N33" s="60" t="s">
        <v>36</v>
      </c>
      <c r="O33" s="60" t="s">
        <v>36</v>
      </c>
      <c r="P33" s="61"/>
    </row>
    <row r="34" spans="1:17" ht="12.75" hidden="1" thickTop="1" x14ac:dyDescent="0.25">
      <c r="A34" s="37">
        <v>21381</v>
      </c>
      <c r="B34" s="63" t="s">
        <v>46</v>
      </c>
      <c r="C34" s="64">
        <f t="shared" si="10"/>
        <v>0</v>
      </c>
      <c r="D34" s="65" t="s">
        <v>36</v>
      </c>
      <c r="E34" s="65" t="s">
        <v>36</v>
      </c>
      <c r="F34" s="65" t="s">
        <v>36</v>
      </c>
      <c r="G34" s="65" t="s">
        <v>36</v>
      </c>
      <c r="H34" s="65" t="s">
        <v>36</v>
      </c>
      <c r="I34" s="65" t="s">
        <v>36</v>
      </c>
      <c r="J34" s="65"/>
      <c r="K34" s="65"/>
      <c r="L34" s="66">
        <f t="shared" ref="L34:L35" si="15">J34+K34</f>
        <v>0</v>
      </c>
      <c r="M34" s="67" t="s">
        <v>36</v>
      </c>
      <c r="N34" s="67" t="s">
        <v>36</v>
      </c>
      <c r="O34" s="67" t="s">
        <v>36</v>
      </c>
      <c r="P34" s="68"/>
    </row>
    <row r="35" spans="1:17" ht="24.75" hidden="1" thickTop="1" x14ac:dyDescent="0.25">
      <c r="A35" s="43">
        <v>21383</v>
      </c>
      <c r="B35" s="69" t="s">
        <v>47</v>
      </c>
      <c r="C35" s="70">
        <f t="shared" si="10"/>
        <v>0</v>
      </c>
      <c r="D35" s="71" t="s">
        <v>36</v>
      </c>
      <c r="E35" s="71" t="s">
        <v>36</v>
      </c>
      <c r="F35" s="71" t="s">
        <v>36</v>
      </c>
      <c r="G35" s="71" t="s">
        <v>36</v>
      </c>
      <c r="H35" s="71" t="s">
        <v>36</v>
      </c>
      <c r="I35" s="71" t="s">
        <v>36</v>
      </c>
      <c r="J35" s="71"/>
      <c r="K35" s="71"/>
      <c r="L35" s="72">
        <f t="shared" si="15"/>
        <v>0</v>
      </c>
      <c r="M35" s="73" t="s">
        <v>36</v>
      </c>
      <c r="N35" s="73" t="s">
        <v>36</v>
      </c>
      <c r="O35" s="73" t="s">
        <v>36</v>
      </c>
      <c r="P35" s="74"/>
    </row>
    <row r="36" spans="1:17" s="25" customFormat="1" ht="24.75" hidden="1" thickTop="1" x14ac:dyDescent="0.25">
      <c r="A36" s="62">
        <v>21390</v>
      </c>
      <c r="B36" s="55" t="s">
        <v>48</v>
      </c>
      <c r="C36" s="56">
        <f t="shared" si="10"/>
        <v>0</v>
      </c>
      <c r="D36" s="59" t="s">
        <v>36</v>
      </c>
      <c r="E36" s="59" t="s">
        <v>36</v>
      </c>
      <c r="F36" s="59" t="s">
        <v>36</v>
      </c>
      <c r="G36" s="59" t="s">
        <v>36</v>
      </c>
      <c r="H36" s="59" t="s">
        <v>36</v>
      </c>
      <c r="I36" s="59" t="s">
        <v>36</v>
      </c>
      <c r="J36" s="57">
        <f t="shared" ref="J36:K36" si="16">SUM(J37:J40)</f>
        <v>0</v>
      </c>
      <c r="K36" s="57">
        <f t="shared" si="16"/>
        <v>0</v>
      </c>
      <c r="L36" s="57">
        <f>SUM(L37:L40)</f>
        <v>0</v>
      </c>
      <c r="M36" s="60" t="s">
        <v>36</v>
      </c>
      <c r="N36" s="60" t="s">
        <v>36</v>
      </c>
      <c r="O36" s="60" t="s">
        <v>36</v>
      </c>
      <c r="P36" s="61"/>
    </row>
    <row r="37" spans="1:17" ht="24.75" hidden="1" thickTop="1" x14ac:dyDescent="0.25">
      <c r="A37" s="37">
        <v>21391</v>
      </c>
      <c r="B37" s="63" t="s">
        <v>49</v>
      </c>
      <c r="C37" s="64">
        <f t="shared" si="10"/>
        <v>0</v>
      </c>
      <c r="D37" s="65" t="s">
        <v>36</v>
      </c>
      <c r="E37" s="65" t="s">
        <v>36</v>
      </c>
      <c r="F37" s="65" t="s">
        <v>36</v>
      </c>
      <c r="G37" s="65" t="s">
        <v>36</v>
      </c>
      <c r="H37" s="65" t="s">
        <v>36</v>
      </c>
      <c r="I37" s="65" t="s">
        <v>36</v>
      </c>
      <c r="J37" s="65"/>
      <c r="K37" s="65"/>
      <c r="L37" s="66">
        <f t="shared" ref="L37:L40" si="17">J37+K37</f>
        <v>0</v>
      </c>
      <c r="M37" s="67" t="s">
        <v>36</v>
      </c>
      <c r="N37" s="67" t="s">
        <v>36</v>
      </c>
      <c r="O37" s="67" t="s">
        <v>36</v>
      </c>
      <c r="P37" s="68"/>
    </row>
    <row r="38" spans="1:17" ht="12.75" hidden="1" thickTop="1" x14ac:dyDescent="0.25">
      <c r="A38" s="43">
        <v>21393</v>
      </c>
      <c r="B38" s="69" t="s">
        <v>50</v>
      </c>
      <c r="C38" s="70">
        <f t="shared" si="10"/>
        <v>0</v>
      </c>
      <c r="D38" s="71" t="s">
        <v>36</v>
      </c>
      <c r="E38" s="71" t="s">
        <v>36</v>
      </c>
      <c r="F38" s="71" t="s">
        <v>36</v>
      </c>
      <c r="G38" s="71" t="s">
        <v>36</v>
      </c>
      <c r="H38" s="71" t="s">
        <v>36</v>
      </c>
      <c r="I38" s="71" t="s">
        <v>36</v>
      </c>
      <c r="J38" s="71"/>
      <c r="K38" s="71"/>
      <c r="L38" s="72">
        <f t="shared" si="17"/>
        <v>0</v>
      </c>
      <c r="M38" s="73" t="s">
        <v>36</v>
      </c>
      <c r="N38" s="73" t="s">
        <v>36</v>
      </c>
      <c r="O38" s="73" t="s">
        <v>36</v>
      </c>
      <c r="P38" s="74"/>
    </row>
    <row r="39" spans="1:17" ht="12.75" hidden="1" thickTop="1" x14ac:dyDescent="0.25">
      <c r="A39" s="43">
        <v>21395</v>
      </c>
      <c r="B39" s="69" t="s">
        <v>51</v>
      </c>
      <c r="C39" s="70">
        <f t="shared" si="10"/>
        <v>0</v>
      </c>
      <c r="D39" s="71" t="s">
        <v>36</v>
      </c>
      <c r="E39" s="71" t="s">
        <v>36</v>
      </c>
      <c r="F39" s="71" t="s">
        <v>36</v>
      </c>
      <c r="G39" s="71" t="s">
        <v>36</v>
      </c>
      <c r="H39" s="71" t="s">
        <v>36</v>
      </c>
      <c r="I39" s="71" t="s">
        <v>36</v>
      </c>
      <c r="J39" s="71"/>
      <c r="K39" s="71"/>
      <c r="L39" s="72">
        <f t="shared" si="17"/>
        <v>0</v>
      </c>
      <c r="M39" s="73" t="s">
        <v>36</v>
      </c>
      <c r="N39" s="73" t="s">
        <v>36</v>
      </c>
      <c r="O39" s="73" t="s">
        <v>36</v>
      </c>
      <c r="P39" s="74"/>
    </row>
    <row r="40" spans="1:17" ht="24.75" hidden="1" thickTop="1" x14ac:dyDescent="0.25">
      <c r="A40" s="43">
        <v>21399</v>
      </c>
      <c r="B40" s="69" t="s">
        <v>52</v>
      </c>
      <c r="C40" s="70">
        <f t="shared" si="10"/>
        <v>0</v>
      </c>
      <c r="D40" s="71" t="s">
        <v>36</v>
      </c>
      <c r="E40" s="71" t="s">
        <v>36</v>
      </c>
      <c r="F40" s="71" t="s">
        <v>36</v>
      </c>
      <c r="G40" s="71" t="s">
        <v>36</v>
      </c>
      <c r="H40" s="71" t="s">
        <v>36</v>
      </c>
      <c r="I40" s="71" t="s">
        <v>36</v>
      </c>
      <c r="J40" s="71"/>
      <c r="K40" s="71"/>
      <c r="L40" s="72">
        <f t="shared" si="17"/>
        <v>0</v>
      </c>
      <c r="M40" s="73" t="s">
        <v>36</v>
      </c>
      <c r="N40" s="73" t="s">
        <v>36</v>
      </c>
      <c r="O40" s="73" t="s">
        <v>36</v>
      </c>
      <c r="P40" s="74"/>
    </row>
    <row r="41" spans="1:17" s="25" customFormat="1" ht="36.75" hidden="1" customHeight="1" x14ac:dyDescent="0.25">
      <c r="A41" s="62">
        <v>21420</v>
      </c>
      <c r="B41" s="55" t="s">
        <v>53</v>
      </c>
      <c r="C41" s="82">
        <f>SUM(F41)</f>
        <v>0</v>
      </c>
      <c r="D41" s="58"/>
      <c r="E41" s="58"/>
      <c r="F41" s="58">
        <f>D41+E41</f>
        <v>0</v>
      </c>
      <c r="G41" s="59" t="s">
        <v>36</v>
      </c>
      <c r="H41" s="59" t="s">
        <v>36</v>
      </c>
      <c r="I41" s="59" t="s">
        <v>36</v>
      </c>
      <c r="J41" s="59" t="s">
        <v>36</v>
      </c>
      <c r="K41" s="59" t="s">
        <v>36</v>
      </c>
      <c r="L41" s="59" t="s">
        <v>36</v>
      </c>
      <c r="M41" s="60" t="s">
        <v>36</v>
      </c>
      <c r="N41" s="60" t="s">
        <v>36</v>
      </c>
      <c r="O41" s="60" t="s">
        <v>36</v>
      </c>
      <c r="P41" s="61"/>
    </row>
    <row r="42" spans="1:17" s="25" customFormat="1" ht="24.75" hidden="1" thickTop="1" x14ac:dyDescent="0.25">
      <c r="A42" s="83">
        <v>21490</v>
      </c>
      <c r="B42" s="84" t="s">
        <v>54</v>
      </c>
      <c r="C42" s="82">
        <f>SUM(F42,I42,L42)</f>
        <v>0</v>
      </c>
      <c r="D42" s="85">
        <f t="shared" ref="D42:E42" si="18">D43</f>
        <v>0</v>
      </c>
      <c r="E42" s="85">
        <f t="shared" si="18"/>
        <v>0</v>
      </c>
      <c r="F42" s="85">
        <f>F43</f>
        <v>0</v>
      </c>
      <c r="G42" s="85">
        <f t="shared" ref="G42:K42" si="19">G43</f>
        <v>0</v>
      </c>
      <c r="H42" s="85">
        <f t="shared" si="19"/>
        <v>0</v>
      </c>
      <c r="I42" s="85">
        <f t="shared" si="19"/>
        <v>0</v>
      </c>
      <c r="J42" s="85">
        <f t="shared" si="19"/>
        <v>0</v>
      </c>
      <c r="K42" s="85">
        <f t="shared" si="19"/>
        <v>0</v>
      </c>
      <c r="L42" s="85">
        <f>L43</f>
        <v>0</v>
      </c>
      <c r="M42" s="60" t="s">
        <v>36</v>
      </c>
      <c r="N42" s="60" t="s">
        <v>36</v>
      </c>
      <c r="O42" s="60" t="s">
        <v>36</v>
      </c>
      <c r="P42" s="61"/>
    </row>
    <row r="43" spans="1:17" s="25" customFormat="1" ht="24.75" hidden="1" thickTop="1" x14ac:dyDescent="0.25">
      <c r="A43" s="43">
        <v>21499</v>
      </c>
      <c r="B43" s="69" t="s">
        <v>55</v>
      </c>
      <c r="C43" s="86">
        <f>SUM(F43,I43,L43)</f>
        <v>0</v>
      </c>
      <c r="D43" s="79"/>
      <c r="E43" s="79"/>
      <c r="F43" s="66">
        <f>D43+E43</f>
        <v>0</v>
      </c>
      <c r="G43" s="66"/>
      <c r="H43" s="66"/>
      <c r="I43" s="66">
        <f>G43+H43</f>
        <v>0</v>
      </c>
      <c r="J43" s="66"/>
      <c r="K43" s="66"/>
      <c r="L43" s="66">
        <f>J43+K43</f>
        <v>0</v>
      </c>
      <c r="M43" s="80" t="s">
        <v>36</v>
      </c>
      <c r="N43" s="80" t="s">
        <v>36</v>
      </c>
      <c r="O43" s="80" t="s">
        <v>36</v>
      </c>
      <c r="P43" s="81"/>
    </row>
    <row r="44" spans="1:17" ht="24.75" hidden="1" thickTop="1" x14ac:dyDescent="0.25">
      <c r="A44" s="87">
        <v>23000</v>
      </c>
      <c r="B44" s="88" t="s">
        <v>56</v>
      </c>
      <c r="C44" s="82">
        <f>SUM(O44)</f>
        <v>0</v>
      </c>
      <c r="D44" s="89" t="s">
        <v>36</v>
      </c>
      <c r="E44" s="89" t="s">
        <v>36</v>
      </c>
      <c r="F44" s="89" t="s">
        <v>36</v>
      </c>
      <c r="G44" s="89" t="s">
        <v>36</v>
      </c>
      <c r="H44" s="89" t="s">
        <v>36</v>
      </c>
      <c r="I44" s="89" t="s">
        <v>36</v>
      </c>
      <c r="J44" s="89" t="s">
        <v>36</v>
      </c>
      <c r="K44" s="89" t="s">
        <v>36</v>
      </c>
      <c r="L44" s="89" t="s">
        <v>36</v>
      </c>
      <c r="M44" s="90">
        <f t="shared" ref="M44:N44" si="20">SUM(M45:M46)</f>
        <v>0</v>
      </c>
      <c r="N44" s="90">
        <f t="shared" si="20"/>
        <v>0</v>
      </c>
      <c r="O44" s="90">
        <f>SUM(O45:O46)</f>
        <v>0</v>
      </c>
      <c r="P44" s="91"/>
    </row>
    <row r="45" spans="1:17" ht="24.75" hidden="1" thickTop="1" x14ac:dyDescent="0.25">
      <c r="A45" s="92">
        <v>23410</v>
      </c>
      <c r="B45" s="93" t="s">
        <v>57</v>
      </c>
      <c r="C45" s="94">
        <f t="shared" ref="C45:C46" si="21">SUM(O45)</f>
        <v>0</v>
      </c>
      <c r="D45" s="95" t="s">
        <v>36</v>
      </c>
      <c r="E45" s="95" t="s">
        <v>36</v>
      </c>
      <c r="F45" s="95" t="s">
        <v>36</v>
      </c>
      <c r="G45" s="95" t="s">
        <v>36</v>
      </c>
      <c r="H45" s="95" t="s">
        <v>36</v>
      </c>
      <c r="I45" s="95" t="s">
        <v>36</v>
      </c>
      <c r="J45" s="95" t="s">
        <v>36</v>
      </c>
      <c r="K45" s="95" t="s">
        <v>36</v>
      </c>
      <c r="L45" s="95" t="s">
        <v>36</v>
      </c>
      <c r="M45" s="95"/>
      <c r="N45" s="95"/>
      <c r="O45" s="96">
        <f t="shared" ref="O45:O46" si="22">M45+N45</f>
        <v>0</v>
      </c>
      <c r="P45" s="97"/>
    </row>
    <row r="46" spans="1:17" ht="24.75" hidden="1" thickTop="1" x14ac:dyDescent="0.25">
      <c r="A46" s="92">
        <v>23510</v>
      </c>
      <c r="B46" s="93" t="s">
        <v>58</v>
      </c>
      <c r="C46" s="94">
        <f t="shared" si="21"/>
        <v>0</v>
      </c>
      <c r="D46" s="95" t="s">
        <v>36</v>
      </c>
      <c r="E46" s="95" t="s">
        <v>36</v>
      </c>
      <c r="F46" s="95" t="s">
        <v>36</v>
      </c>
      <c r="G46" s="95" t="s">
        <v>36</v>
      </c>
      <c r="H46" s="95" t="s">
        <v>36</v>
      </c>
      <c r="I46" s="95" t="s">
        <v>36</v>
      </c>
      <c r="J46" s="95" t="s">
        <v>36</v>
      </c>
      <c r="K46" s="95" t="s">
        <v>36</v>
      </c>
      <c r="L46" s="95" t="s">
        <v>36</v>
      </c>
      <c r="M46" s="95"/>
      <c r="N46" s="95"/>
      <c r="O46" s="96">
        <f t="shared" si="22"/>
        <v>0</v>
      </c>
      <c r="P46" s="97"/>
    </row>
    <row r="47" spans="1:17" ht="12.75" thickTop="1" x14ac:dyDescent="0.25">
      <c r="A47" s="98"/>
      <c r="B47" s="93"/>
      <c r="C47" s="99"/>
      <c r="D47" s="141"/>
      <c r="E47" s="142"/>
      <c r="F47" s="475"/>
      <c r="G47" s="387"/>
      <c r="H47" s="95"/>
      <c r="I47" s="95"/>
      <c r="J47" s="95"/>
      <c r="K47" s="388"/>
      <c r="L47" s="393"/>
      <c r="M47" s="392"/>
      <c r="N47" s="101"/>
      <c r="O47" s="102"/>
      <c r="P47" s="103"/>
      <c r="Q47" s="311"/>
    </row>
    <row r="48" spans="1:17" s="25" customFormat="1" x14ac:dyDescent="0.25">
      <c r="A48" s="104"/>
      <c r="B48" s="105" t="s">
        <v>59</v>
      </c>
      <c r="C48" s="106"/>
      <c r="D48" s="212"/>
      <c r="E48" s="468"/>
      <c r="F48" s="397"/>
      <c r="G48" s="396"/>
      <c r="H48" s="107"/>
      <c r="I48" s="107"/>
      <c r="J48" s="107"/>
      <c r="K48" s="108"/>
      <c r="L48" s="397"/>
      <c r="M48" s="396"/>
      <c r="N48" s="107"/>
      <c r="O48" s="108"/>
      <c r="P48" s="109"/>
      <c r="Q48" s="314"/>
    </row>
    <row r="49" spans="1:17" s="25" customFormat="1" ht="12.75" thickBot="1" x14ac:dyDescent="0.3">
      <c r="A49" s="110"/>
      <c r="B49" s="26" t="s">
        <v>60</v>
      </c>
      <c r="C49" s="111">
        <f t="shared" ref="C49:C112" si="23">SUM(F49,I49,L49,O49)</f>
        <v>1583948</v>
      </c>
      <c r="D49" s="112">
        <f t="shared" ref="D49:E49" si="24">SUM(D50,D281)</f>
        <v>1579713</v>
      </c>
      <c r="E49" s="200">
        <f t="shared" si="24"/>
        <v>4235</v>
      </c>
      <c r="F49" s="400">
        <f>SUM(F50,F281)</f>
        <v>1583948</v>
      </c>
      <c r="G49" s="399">
        <f t="shared" ref="G49:O49" si="25">SUM(G50,G281)</f>
        <v>0</v>
      </c>
      <c r="H49" s="112">
        <f t="shared" si="25"/>
        <v>0</v>
      </c>
      <c r="I49" s="112">
        <f t="shared" si="25"/>
        <v>0</v>
      </c>
      <c r="J49" s="112">
        <f t="shared" si="25"/>
        <v>0</v>
      </c>
      <c r="K49" s="200">
        <f t="shared" si="25"/>
        <v>0</v>
      </c>
      <c r="L49" s="400">
        <f t="shared" si="25"/>
        <v>0</v>
      </c>
      <c r="M49" s="399">
        <f t="shared" si="25"/>
        <v>0</v>
      </c>
      <c r="N49" s="112">
        <f t="shared" si="25"/>
        <v>0</v>
      </c>
      <c r="O49" s="112">
        <f t="shared" si="25"/>
        <v>0</v>
      </c>
      <c r="P49" s="113"/>
      <c r="Q49" s="314"/>
    </row>
    <row r="50" spans="1:17" s="25" customFormat="1" ht="36.75" thickTop="1" x14ac:dyDescent="0.25">
      <c r="A50" s="114"/>
      <c r="B50" s="115" t="s">
        <v>61</v>
      </c>
      <c r="C50" s="116">
        <f t="shared" si="23"/>
        <v>1583948</v>
      </c>
      <c r="D50" s="117">
        <f t="shared" ref="D50:E50" si="26">SUM(D51,D193)</f>
        <v>1579713</v>
      </c>
      <c r="E50" s="403">
        <f t="shared" si="26"/>
        <v>4235</v>
      </c>
      <c r="F50" s="404">
        <f>SUM(F51,F193)</f>
        <v>1583948</v>
      </c>
      <c r="G50" s="402">
        <f t="shared" ref="G50:O50" si="27">SUM(G51,G193)</f>
        <v>0</v>
      </c>
      <c r="H50" s="117">
        <f t="shared" si="27"/>
        <v>0</v>
      </c>
      <c r="I50" s="117">
        <f t="shared" si="27"/>
        <v>0</v>
      </c>
      <c r="J50" s="117">
        <f t="shared" si="27"/>
        <v>0</v>
      </c>
      <c r="K50" s="403">
        <f t="shared" si="27"/>
        <v>0</v>
      </c>
      <c r="L50" s="404">
        <f t="shared" si="27"/>
        <v>0</v>
      </c>
      <c r="M50" s="402">
        <f t="shared" si="27"/>
        <v>0</v>
      </c>
      <c r="N50" s="117">
        <f t="shared" si="27"/>
        <v>0</v>
      </c>
      <c r="O50" s="117">
        <f t="shared" si="27"/>
        <v>0</v>
      </c>
      <c r="P50" s="118"/>
      <c r="Q50" s="314"/>
    </row>
    <row r="51" spans="1:17" s="25" customFormat="1" ht="24" x14ac:dyDescent="0.25">
      <c r="A51" s="119"/>
      <c r="B51" s="19" t="s">
        <v>62</v>
      </c>
      <c r="C51" s="120">
        <f t="shared" si="23"/>
        <v>73983</v>
      </c>
      <c r="D51" s="121">
        <f t="shared" ref="D51:E51" si="28">SUM(D52,D74,D172,D186)</f>
        <v>69748</v>
      </c>
      <c r="E51" s="407">
        <f t="shared" si="28"/>
        <v>4235</v>
      </c>
      <c r="F51" s="408">
        <f>SUM(F52,F74,F172,F186)</f>
        <v>73983</v>
      </c>
      <c r="G51" s="406">
        <f t="shared" ref="G51:O51" si="29">SUM(G52,G74,G172,G186)</f>
        <v>0</v>
      </c>
      <c r="H51" s="121">
        <f t="shared" si="29"/>
        <v>0</v>
      </c>
      <c r="I51" s="121">
        <f t="shared" si="29"/>
        <v>0</v>
      </c>
      <c r="J51" s="121">
        <f t="shared" si="29"/>
        <v>0</v>
      </c>
      <c r="K51" s="407">
        <f t="shared" si="29"/>
        <v>0</v>
      </c>
      <c r="L51" s="408">
        <f t="shared" si="29"/>
        <v>0</v>
      </c>
      <c r="M51" s="406">
        <f t="shared" si="29"/>
        <v>0</v>
      </c>
      <c r="N51" s="121">
        <f t="shared" si="29"/>
        <v>0</v>
      </c>
      <c r="O51" s="121">
        <f t="shared" si="29"/>
        <v>0</v>
      </c>
      <c r="P51" s="122"/>
      <c r="Q51" s="314"/>
    </row>
    <row r="52" spans="1:17" s="25" customFormat="1" hidden="1" x14ac:dyDescent="0.25">
      <c r="A52" s="123">
        <v>1000</v>
      </c>
      <c r="B52" s="123" t="s">
        <v>63</v>
      </c>
      <c r="C52" s="124">
        <f t="shared" si="23"/>
        <v>0</v>
      </c>
      <c r="D52" s="125">
        <f t="shared" ref="D52:E52" si="30">SUM(D53,D66)</f>
        <v>0</v>
      </c>
      <c r="E52" s="125">
        <f t="shared" si="30"/>
        <v>0</v>
      </c>
      <c r="F52" s="125">
        <f>SUM(F53,F66)</f>
        <v>0</v>
      </c>
      <c r="G52" s="125">
        <f t="shared" ref="G52:O52" si="31">SUM(G53,G66)</f>
        <v>0</v>
      </c>
      <c r="H52" s="125">
        <f t="shared" si="31"/>
        <v>0</v>
      </c>
      <c r="I52" s="125">
        <f t="shared" si="31"/>
        <v>0</v>
      </c>
      <c r="J52" s="125">
        <f t="shared" si="31"/>
        <v>0</v>
      </c>
      <c r="K52" s="125">
        <f t="shared" si="31"/>
        <v>0</v>
      </c>
      <c r="L52" s="125">
        <f t="shared" si="31"/>
        <v>0</v>
      </c>
      <c r="M52" s="125">
        <f t="shared" si="31"/>
        <v>0</v>
      </c>
      <c r="N52" s="125">
        <f t="shared" si="31"/>
        <v>0</v>
      </c>
      <c r="O52" s="125">
        <f t="shared" si="31"/>
        <v>0</v>
      </c>
      <c r="P52" s="126"/>
    </row>
    <row r="53" spans="1:17" hidden="1" x14ac:dyDescent="0.25">
      <c r="A53" s="55">
        <v>1100</v>
      </c>
      <c r="B53" s="127" t="s">
        <v>64</v>
      </c>
      <c r="C53" s="56">
        <f t="shared" si="23"/>
        <v>0</v>
      </c>
      <c r="D53" s="57">
        <f t="shared" ref="D53:E53" si="32">SUM(D54,D57,D65)</f>
        <v>0</v>
      </c>
      <c r="E53" s="57">
        <f t="shared" si="32"/>
        <v>0</v>
      </c>
      <c r="F53" s="57">
        <f>SUM(F54,F57,F65)</f>
        <v>0</v>
      </c>
      <c r="G53" s="57">
        <f t="shared" ref="G53:N53" si="33">SUM(G54,G57,G65)</f>
        <v>0</v>
      </c>
      <c r="H53" s="57">
        <f t="shared" si="33"/>
        <v>0</v>
      </c>
      <c r="I53" s="57">
        <f t="shared" si="33"/>
        <v>0</v>
      </c>
      <c r="J53" s="57">
        <f t="shared" si="33"/>
        <v>0</v>
      </c>
      <c r="K53" s="57">
        <f t="shared" si="33"/>
        <v>0</v>
      </c>
      <c r="L53" s="57">
        <f t="shared" si="33"/>
        <v>0</v>
      </c>
      <c r="M53" s="57">
        <f t="shared" si="33"/>
        <v>0</v>
      </c>
      <c r="N53" s="57">
        <f t="shared" si="33"/>
        <v>0</v>
      </c>
      <c r="O53" s="57">
        <f>SUM(O54,O57,O65)</f>
        <v>0</v>
      </c>
      <c r="P53" s="128"/>
    </row>
    <row r="54" spans="1:17" hidden="1" x14ac:dyDescent="0.25">
      <c r="A54" s="129">
        <v>1110</v>
      </c>
      <c r="B54" s="93" t="s">
        <v>65</v>
      </c>
      <c r="C54" s="99">
        <f t="shared" si="23"/>
        <v>0</v>
      </c>
      <c r="D54" s="141"/>
      <c r="E54" s="141"/>
      <c r="F54" s="100">
        <f>SUM(F55:F56)</f>
        <v>0</v>
      </c>
      <c r="G54" s="100"/>
      <c r="H54" s="100"/>
      <c r="I54" s="100">
        <f>SUM(I55:I56)</f>
        <v>0</v>
      </c>
      <c r="J54" s="100"/>
      <c r="K54" s="100"/>
      <c r="L54" s="100">
        <f>SUM(L55:L56)</f>
        <v>0</v>
      </c>
      <c r="M54" s="100"/>
      <c r="N54" s="100"/>
      <c r="O54" s="130">
        <f>SUM(O55:O56)</f>
        <v>0</v>
      </c>
      <c r="P54" s="131"/>
    </row>
    <row r="55" spans="1:17" hidden="1" x14ac:dyDescent="0.25">
      <c r="A55" s="37">
        <v>1111</v>
      </c>
      <c r="B55" s="63" t="s">
        <v>66</v>
      </c>
      <c r="C55" s="64">
        <f t="shared" si="23"/>
        <v>0</v>
      </c>
      <c r="D55" s="66"/>
      <c r="E55" s="66"/>
      <c r="F55" s="66">
        <f>D55+E55</f>
        <v>0</v>
      </c>
      <c r="G55" s="66"/>
      <c r="H55" s="66"/>
      <c r="I55" s="66">
        <f>G55+H55</f>
        <v>0</v>
      </c>
      <c r="J55" s="66"/>
      <c r="K55" s="66"/>
      <c r="L55" s="66">
        <f>J55+K55</f>
        <v>0</v>
      </c>
      <c r="M55" s="66"/>
      <c r="N55" s="66"/>
      <c r="O55" s="133">
        <f>M55+N55</f>
        <v>0</v>
      </c>
      <c r="P55" s="134"/>
    </row>
    <row r="56" spans="1:17" ht="24" hidden="1" customHeight="1" x14ac:dyDescent="0.25">
      <c r="A56" s="43">
        <v>1119</v>
      </c>
      <c r="B56" s="69" t="s">
        <v>67</v>
      </c>
      <c r="C56" s="70">
        <f t="shared" si="23"/>
        <v>0</v>
      </c>
      <c r="D56" s="72"/>
      <c r="E56" s="72"/>
      <c r="F56" s="72">
        <f>D56+E56</f>
        <v>0</v>
      </c>
      <c r="G56" s="72"/>
      <c r="H56" s="72"/>
      <c r="I56" s="72">
        <f>G56+H56</f>
        <v>0</v>
      </c>
      <c r="J56" s="72"/>
      <c r="K56" s="72"/>
      <c r="L56" s="72">
        <f>J56+K56</f>
        <v>0</v>
      </c>
      <c r="M56" s="72"/>
      <c r="N56" s="72"/>
      <c r="O56" s="136">
        <f>M56+N56</f>
        <v>0</v>
      </c>
      <c r="P56" s="137"/>
    </row>
    <row r="57" spans="1:17" ht="23.25" hidden="1" customHeight="1" x14ac:dyDescent="0.25">
      <c r="A57" s="138">
        <v>1140</v>
      </c>
      <c r="B57" s="69" t="s">
        <v>68</v>
      </c>
      <c r="C57" s="70">
        <f t="shared" si="23"/>
        <v>0</v>
      </c>
      <c r="D57" s="135">
        <f t="shared" ref="D57:E57" si="34">SUM(D58:D64)</f>
        <v>0</v>
      </c>
      <c r="E57" s="135">
        <f t="shared" si="34"/>
        <v>0</v>
      </c>
      <c r="F57" s="135">
        <f>SUM(F58:F64)</f>
        <v>0</v>
      </c>
      <c r="G57" s="135">
        <f t="shared" ref="G57:N57" si="35">SUM(G58:G64)</f>
        <v>0</v>
      </c>
      <c r="H57" s="135">
        <f t="shared" si="35"/>
        <v>0</v>
      </c>
      <c r="I57" s="135">
        <f t="shared" si="35"/>
        <v>0</v>
      </c>
      <c r="J57" s="135">
        <f t="shared" si="35"/>
        <v>0</v>
      </c>
      <c r="K57" s="135">
        <f t="shared" si="35"/>
        <v>0</v>
      </c>
      <c r="L57" s="135">
        <f t="shared" si="35"/>
        <v>0</v>
      </c>
      <c r="M57" s="135">
        <f t="shared" si="35"/>
        <v>0</v>
      </c>
      <c r="N57" s="135">
        <f t="shared" si="35"/>
        <v>0</v>
      </c>
      <c r="O57" s="139">
        <f>SUM(O58:O64)</f>
        <v>0</v>
      </c>
      <c r="P57" s="140"/>
    </row>
    <row r="58" spans="1:17" hidden="1" x14ac:dyDescent="0.25">
      <c r="A58" s="43">
        <v>1141</v>
      </c>
      <c r="B58" s="69" t="s">
        <v>69</v>
      </c>
      <c r="C58" s="70">
        <f t="shared" si="23"/>
        <v>0</v>
      </c>
      <c r="D58" s="72"/>
      <c r="E58" s="72"/>
      <c r="F58" s="72">
        <f t="shared" ref="F58:F65" si="36">D58+E58</f>
        <v>0</v>
      </c>
      <c r="G58" s="72"/>
      <c r="H58" s="72"/>
      <c r="I58" s="72">
        <f t="shared" ref="I58:I65" si="37">G58+H58</f>
        <v>0</v>
      </c>
      <c r="J58" s="72"/>
      <c r="K58" s="72"/>
      <c r="L58" s="72">
        <f t="shared" ref="L58:L65" si="38">J58+K58</f>
        <v>0</v>
      </c>
      <c r="M58" s="72"/>
      <c r="N58" s="72"/>
      <c r="O58" s="136">
        <f t="shared" ref="O58:O65" si="39">M58+N58</f>
        <v>0</v>
      </c>
      <c r="P58" s="137"/>
    </row>
    <row r="59" spans="1:17" ht="24.75" hidden="1" customHeight="1" x14ac:dyDescent="0.25">
      <c r="A59" s="43">
        <v>1142</v>
      </c>
      <c r="B59" s="69" t="s">
        <v>70</v>
      </c>
      <c r="C59" s="70">
        <f t="shared" si="23"/>
        <v>0</v>
      </c>
      <c r="D59" s="72"/>
      <c r="E59" s="72"/>
      <c r="F59" s="72">
        <f t="shared" si="36"/>
        <v>0</v>
      </c>
      <c r="G59" s="72"/>
      <c r="H59" s="72"/>
      <c r="I59" s="72">
        <f t="shared" si="37"/>
        <v>0</v>
      </c>
      <c r="J59" s="72"/>
      <c r="K59" s="72"/>
      <c r="L59" s="72">
        <f t="shared" si="38"/>
        <v>0</v>
      </c>
      <c r="M59" s="72"/>
      <c r="N59" s="72"/>
      <c r="O59" s="136">
        <f t="shared" si="39"/>
        <v>0</v>
      </c>
      <c r="P59" s="137"/>
    </row>
    <row r="60" spans="1:17" ht="24" hidden="1" x14ac:dyDescent="0.25">
      <c r="A60" s="43">
        <v>1145</v>
      </c>
      <c r="B60" s="69" t="s">
        <v>71</v>
      </c>
      <c r="C60" s="70">
        <f t="shared" si="23"/>
        <v>0</v>
      </c>
      <c r="D60" s="72"/>
      <c r="E60" s="72"/>
      <c r="F60" s="72">
        <f t="shared" si="36"/>
        <v>0</v>
      </c>
      <c r="G60" s="72"/>
      <c r="H60" s="72"/>
      <c r="I60" s="72">
        <f t="shared" si="37"/>
        <v>0</v>
      </c>
      <c r="J60" s="72"/>
      <c r="K60" s="72"/>
      <c r="L60" s="72">
        <f t="shared" si="38"/>
        <v>0</v>
      </c>
      <c r="M60" s="72"/>
      <c r="N60" s="72"/>
      <c r="O60" s="136">
        <f t="shared" si="39"/>
        <v>0</v>
      </c>
      <c r="P60" s="137"/>
    </row>
    <row r="61" spans="1:17" ht="27.75" hidden="1" customHeight="1" x14ac:dyDescent="0.25">
      <c r="A61" s="43">
        <v>1146</v>
      </c>
      <c r="B61" s="69" t="s">
        <v>72</v>
      </c>
      <c r="C61" s="70">
        <f t="shared" si="23"/>
        <v>0</v>
      </c>
      <c r="D61" s="72"/>
      <c r="E61" s="72"/>
      <c r="F61" s="72">
        <f t="shared" si="36"/>
        <v>0</v>
      </c>
      <c r="G61" s="72"/>
      <c r="H61" s="72"/>
      <c r="I61" s="72">
        <f t="shared" si="37"/>
        <v>0</v>
      </c>
      <c r="J61" s="72"/>
      <c r="K61" s="72"/>
      <c r="L61" s="72">
        <f t="shared" si="38"/>
        <v>0</v>
      </c>
      <c r="M61" s="72"/>
      <c r="N61" s="72"/>
      <c r="O61" s="136">
        <f t="shared" si="39"/>
        <v>0</v>
      </c>
      <c r="P61" s="137"/>
    </row>
    <row r="62" spans="1:17" hidden="1" x14ac:dyDescent="0.25">
      <c r="A62" s="43">
        <v>1147</v>
      </c>
      <c r="B62" s="69" t="s">
        <v>73</v>
      </c>
      <c r="C62" s="70">
        <f t="shared" si="23"/>
        <v>0</v>
      </c>
      <c r="D62" s="72"/>
      <c r="E62" s="72"/>
      <c r="F62" s="72">
        <f t="shared" si="36"/>
        <v>0</v>
      </c>
      <c r="G62" s="72"/>
      <c r="H62" s="72"/>
      <c r="I62" s="72">
        <f t="shared" si="37"/>
        <v>0</v>
      </c>
      <c r="J62" s="72"/>
      <c r="K62" s="72"/>
      <c r="L62" s="72">
        <f t="shared" si="38"/>
        <v>0</v>
      </c>
      <c r="M62" s="72"/>
      <c r="N62" s="72"/>
      <c r="O62" s="136">
        <f t="shared" si="39"/>
        <v>0</v>
      </c>
      <c r="P62" s="137"/>
    </row>
    <row r="63" spans="1:17" hidden="1" x14ac:dyDescent="0.25">
      <c r="A63" s="43">
        <v>1148</v>
      </c>
      <c r="B63" s="69" t="s">
        <v>74</v>
      </c>
      <c r="C63" s="70">
        <f t="shared" si="23"/>
        <v>0</v>
      </c>
      <c r="D63" s="72"/>
      <c r="E63" s="72"/>
      <c r="F63" s="72">
        <f t="shared" si="36"/>
        <v>0</v>
      </c>
      <c r="G63" s="72"/>
      <c r="H63" s="72"/>
      <c r="I63" s="72">
        <f t="shared" si="37"/>
        <v>0</v>
      </c>
      <c r="J63" s="72"/>
      <c r="K63" s="72"/>
      <c r="L63" s="72">
        <f t="shared" si="38"/>
        <v>0</v>
      </c>
      <c r="M63" s="72"/>
      <c r="N63" s="72"/>
      <c r="O63" s="136">
        <f t="shared" si="39"/>
        <v>0</v>
      </c>
      <c r="P63" s="137"/>
    </row>
    <row r="64" spans="1:17" ht="36" hidden="1" x14ac:dyDescent="0.25">
      <c r="A64" s="43">
        <v>1149</v>
      </c>
      <c r="B64" s="69" t="s">
        <v>75</v>
      </c>
      <c r="C64" s="70">
        <f t="shared" si="23"/>
        <v>0</v>
      </c>
      <c r="D64" s="72"/>
      <c r="E64" s="72"/>
      <c r="F64" s="72">
        <f t="shared" si="36"/>
        <v>0</v>
      </c>
      <c r="G64" s="72"/>
      <c r="H64" s="72"/>
      <c r="I64" s="72">
        <f t="shared" si="37"/>
        <v>0</v>
      </c>
      <c r="J64" s="72"/>
      <c r="K64" s="72"/>
      <c r="L64" s="72">
        <f t="shared" si="38"/>
        <v>0</v>
      </c>
      <c r="M64" s="72"/>
      <c r="N64" s="72"/>
      <c r="O64" s="136">
        <f t="shared" si="39"/>
        <v>0</v>
      </c>
      <c r="P64" s="137"/>
    </row>
    <row r="65" spans="1:17" ht="36" hidden="1" x14ac:dyDescent="0.25">
      <c r="A65" s="129">
        <v>1150</v>
      </c>
      <c r="B65" s="93" t="s">
        <v>76</v>
      </c>
      <c r="C65" s="99">
        <f t="shared" si="23"/>
        <v>0</v>
      </c>
      <c r="D65" s="141"/>
      <c r="E65" s="141"/>
      <c r="F65" s="141">
        <f t="shared" si="36"/>
        <v>0</v>
      </c>
      <c r="G65" s="141"/>
      <c r="H65" s="141"/>
      <c r="I65" s="141">
        <f t="shared" si="37"/>
        <v>0</v>
      </c>
      <c r="J65" s="141"/>
      <c r="K65" s="141"/>
      <c r="L65" s="141">
        <f t="shared" si="38"/>
        <v>0</v>
      </c>
      <c r="M65" s="141"/>
      <c r="N65" s="141"/>
      <c r="O65" s="142">
        <f t="shared" si="39"/>
        <v>0</v>
      </c>
      <c r="P65" s="143"/>
    </row>
    <row r="66" spans="1:17" ht="36" hidden="1" x14ac:dyDescent="0.25">
      <c r="A66" s="55">
        <v>1200</v>
      </c>
      <c r="B66" s="127" t="s">
        <v>77</v>
      </c>
      <c r="C66" s="56">
        <f t="shared" si="23"/>
        <v>0</v>
      </c>
      <c r="D66" s="57">
        <f t="shared" ref="D66:E66" si="40">SUM(D67:D68)</f>
        <v>0</v>
      </c>
      <c r="E66" s="57">
        <f t="shared" si="40"/>
        <v>0</v>
      </c>
      <c r="F66" s="57">
        <f>SUM(F67:F68)</f>
        <v>0</v>
      </c>
      <c r="G66" s="57">
        <f t="shared" ref="G66:N66" si="41">SUM(G67:G68)</f>
        <v>0</v>
      </c>
      <c r="H66" s="57">
        <f t="shared" si="41"/>
        <v>0</v>
      </c>
      <c r="I66" s="57">
        <f t="shared" si="41"/>
        <v>0</v>
      </c>
      <c r="J66" s="57">
        <f t="shared" si="41"/>
        <v>0</v>
      </c>
      <c r="K66" s="57">
        <f t="shared" si="41"/>
        <v>0</v>
      </c>
      <c r="L66" s="57">
        <f t="shared" si="41"/>
        <v>0</v>
      </c>
      <c r="M66" s="57">
        <f t="shared" si="41"/>
        <v>0</v>
      </c>
      <c r="N66" s="57">
        <f t="shared" si="41"/>
        <v>0</v>
      </c>
      <c r="O66" s="144">
        <f>SUM(O67:O68)</f>
        <v>0</v>
      </c>
      <c r="P66" s="145"/>
    </row>
    <row r="67" spans="1:17" ht="24" hidden="1" x14ac:dyDescent="0.25">
      <c r="A67" s="211">
        <v>1210</v>
      </c>
      <c r="B67" s="63" t="s">
        <v>78</v>
      </c>
      <c r="C67" s="64">
        <f t="shared" si="23"/>
        <v>0</v>
      </c>
      <c r="D67" s="66"/>
      <c r="E67" s="66"/>
      <c r="F67" s="66">
        <f>D67+E67</f>
        <v>0</v>
      </c>
      <c r="G67" s="66"/>
      <c r="H67" s="66"/>
      <c r="I67" s="66">
        <f>G67+H67</f>
        <v>0</v>
      </c>
      <c r="J67" s="66"/>
      <c r="K67" s="66"/>
      <c r="L67" s="66">
        <f>J67+K67</f>
        <v>0</v>
      </c>
      <c r="M67" s="66"/>
      <c r="N67" s="66"/>
      <c r="O67" s="133">
        <f>M67+N67</f>
        <v>0</v>
      </c>
      <c r="P67" s="134"/>
    </row>
    <row r="68" spans="1:17" ht="24" hidden="1" x14ac:dyDescent="0.25">
      <c r="A68" s="138">
        <v>1220</v>
      </c>
      <c r="B68" s="69" t="s">
        <v>79</v>
      </c>
      <c r="C68" s="70">
        <f t="shared" si="23"/>
        <v>0</v>
      </c>
      <c r="D68" s="135">
        <f t="shared" ref="D68:E68" si="42">SUM(D69:D73)</f>
        <v>0</v>
      </c>
      <c r="E68" s="135">
        <f t="shared" si="42"/>
        <v>0</v>
      </c>
      <c r="F68" s="135">
        <f>SUM(F69:F73)</f>
        <v>0</v>
      </c>
      <c r="G68" s="135">
        <f t="shared" ref="G68:O68" si="43">SUM(G69:G73)</f>
        <v>0</v>
      </c>
      <c r="H68" s="135">
        <f t="shared" si="43"/>
        <v>0</v>
      </c>
      <c r="I68" s="135">
        <f t="shared" si="43"/>
        <v>0</v>
      </c>
      <c r="J68" s="135">
        <f t="shared" si="43"/>
        <v>0</v>
      </c>
      <c r="K68" s="135">
        <f t="shared" si="43"/>
        <v>0</v>
      </c>
      <c r="L68" s="135">
        <f t="shared" si="43"/>
        <v>0</v>
      </c>
      <c r="M68" s="135">
        <f t="shared" si="43"/>
        <v>0</v>
      </c>
      <c r="N68" s="135">
        <f t="shared" si="43"/>
        <v>0</v>
      </c>
      <c r="O68" s="135">
        <f t="shared" si="43"/>
        <v>0</v>
      </c>
      <c r="P68" s="140"/>
    </row>
    <row r="69" spans="1:17" ht="60" hidden="1" x14ac:dyDescent="0.25">
      <c r="A69" s="43">
        <v>1221</v>
      </c>
      <c r="B69" s="69" t="s">
        <v>80</v>
      </c>
      <c r="C69" s="70">
        <f t="shared" si="23"/>
        <v>0</v>
      </c>
      <c r="D69" s="72"/>
      <c r="E69" s="72"/>
      <c r="F69" s="72">
        <f t="shared" ref="F69:F73" si="44">D69+E69</f>
        <v>0</v>
      </c>
      <c r="G69" s="72"/>
      <c r="H69" s="72"/>
      <c r="I69" s="72">
        <f t="shared" ref="I69:I73" si="45">G69+H69</f>
        <v>0</v>
      </c>
      <c r="J69" s="72"/>
      <c r="K69" s="72"/>
      <c r="L69" s="72">
        <f t="shared" ref="L69:L73" si="46">J69+K69</f>
        <v>0</v>
      </c>
      <c r="M69" s="72"/>
      <c r="N69" s="72"/>
      <c r="O69" s="136">
        <f t="shared" ref="O69:O73" si="47">M69+N69</f>
        <v>0</v>
      </c>
      <c r="P69" s="137"/>
    </row>
    <row r="70" spans="1:17" hidden="1" x14ac:dyDescent="0.25">
      <c r="A70" s="43">
        <v>1223</v>
      </c>
      <c r="B70" s="69" t="s">
        <v>81</v>
      </c>
      <c r="C70" s="70">
        <f t="shared" si="23"/>
        <v>0</v>
      </c>
      <c r="D70" s="72"/>
      <c r="E70" s="72"/>
      <c r="F70" s="72">
        <f t="shared" si="44"/>
        <v>0</v>
      </c>
      <c r="G70" s="72"/>
      <c r="H70" s="72"/>
      <c r="I70" s="72">
        <f t="shared" si="45"/>
        <v>0</v>
      </c>
      <c r="J70" s="72"/>
      <c r="K70" s="72"/>
      <c r="L70" s="72">
        <f t="shared" si="46"/>
        <v>0</v>
      </c>
      <c r="M70" s="72"/>
      <c r="N70" s="72"/>
      <c r="O70" s="136">
        <f t="shared" si="47"/>
        <v>0</v>
      </c>
      <c r="P70" s="137"/>
    </row>
    <row r="71" spans="1:17" hidden="1" x14ac:dyDescent="0.25">
      <c r="A71" s="43">
        <v>1225</v>
      </c>
      <c r="B71" s="69" t="s">
        <v>82</v>
      </c>
      <c r="C71" s="70">
        <f t="shared" si="23"/>
        <v>0</v>
      </c>
      <c r="D71" s="72"/>
      <c r="E71" s="72"/>
      <c r="F71" s="72">
        <f t="shared" si="44"/>
        <v>0</v>
      </c>
      <c r="G71" s="72"/>
      <c r="H71" s="72"/>
      <c r="I71" s="72">
        <f t="shared" si="45"/>
        <v>0</v>
      </c>
      <c r="J71" s="72"/>
      <c r="K71" s="72"/>
      <c r="L71" s="72">
        <f t="shared" si="46"/>
        <v>0</v>
      </c>
      <c r="M71" s="72"/>
      <c r="N71" s="72"/>
      <c r="O71" s="136">
        <f t="shared" si="47"/>
        <v>0</v>
      </c>
      <c r="P71" s="137"/>
    </row>
    <row r="72" spans="1:17" ht="36" hidden="1" x14ac:dyDescent="0.25">
      <c r="A72" s="43">
        <v>1227</v>
      </c>
      <c r="B72" s="69" t="s">
        <v>83</v>
      </c>
      <c r="C72" s="70">
        <f t="shared" si="23"/>
        <v>0</v>
      </c>
      <c r="D72" s="72"/>
      <c r="E72" s="72"/>
      <c r="F72" s="72">
        <f t="shared" si="44"/>
        <v>0</v>
      </c>
      <c r="G72" s="72"/>
      <c r="H72" s="72"/>
      <c r="I72" s="72">
        <f t="shared" si="45"/>
        <v>0</v>
      </c>
      <c r="J72" s="72"/>
      <c r="K72" s="72"/>
      <c r="L72" s="72">
        <f t="shared" si="46"/>
        <v>0</v>
      </c>
      <c r="M72" s="72"/>
      <c r="N72" s="72"/>
      <c r="O72" s="136">
        <f t="shared" si="47"/>
        <v>0</v>
      </c>
      <c r="P72" s="137"/>
    </row>
    <row r="73" spans="1:17" ht="60" hidden="1" x14ac:dyDescent="0.25">
      <c r="A73" s="43">
        <v>1228</v>
      </c>
      <c r="B73" s="69" t="s">
        <v>84</v>
      </c>
      <c r="C73" s="70">
        <f t="shared" si="23"/>
        <v>0</v>
      </c>
      <c r="D73" s="72"/>
      <c r="E73" s="72"/>
      <c r="F73" s="72">
        <f t="shared" si="44"/>
        <v>0</v>
      </c>
      <c r="G73" s="72"/>
      <c r="H73" s="72"/>
      <c r="I73" s="72">
        <f t="shared" si="45"/>
        <v>0</v>
      </c>
      <c r="J73" s="72"/>
      <c r="K73" s="72"/>
      <c r="L73" s="72">
        <f t="shared" si="46"/>
        <v>0</v>
      </c>
      <c r="M73" s="72"/>
      <c r="N73" s="72"/>
      <c r="O73" s="136">
        <f t="shared" si="47"/>
        <v>0</v>
      </c>
      <c r="P73" s="137"/>
    </row>
    <row r="74" spans="1:17" x14ac:dyDescent="0.25">
      <c r="A74" s="123">
        <v>2000</v>
      </c>
      <c r="B74" s="123" t="s">
        <v>85</v>
      </c>
      <c r="C74" s="124">
        <f t="shared" si="23"/>
        <v>73983</v>
      </c>
      <c r="D74" s="125">
        <f t="shared" ref="D74:E74" si="48">SUM(D75,D82,D129,D163,D164,D171)</f>
        <v>69748</v>
      </c>
      <c r="E74" s="157">
        <f t="shared" si="48"/>
        <v>4235</v>
      </c>
      <c r="F74" s="411">
        <f>SUM(F75,F82,F129,F163,F164,F171)</f>
        <v>73983</v>
      </c>
      <c r="G74" s="410">
        <f t="shared" ref="G74:O74" si="49">SUM(G75,G82,G129,G163,G164,G171)</f>
        <v>0</v>
      </c>
      <c r="H74" s="125">
        <f t="shared" si="49"/>
        <v>0</v>
      </c>
      <c r="I74" s="125">
        <f t="shared" si="49"/>
        <v>0</v>
      </c>
      <c r="J74" s="125">
        <f t="shared" si="49"/>
        <v>0</v>
      </c>
      <c r="K74" s="157">
        <f t="shared" si="49"/>
        <v>0</v>
      </c>
      <c r="L74" s="411">
        <f t="shared" si="49"/>
        <v>0</v>
      </c>
      <c r="M74" s="410">
        <f t="shared" si="49"/>
        <v>0</v>
      </c>
      <c r="N74" s="125">
        <f t="shared" si="49"/>
        <v>0</v>
      </c>
      <c r="O74" s="125">
        <f t="shared" si="49"/>
        <v>0</v>
      </c>
      <c r="P74" s="126"/>
      <c r="Q74" s="311"/>
    </row>
    <row r="75" spans="1:17" ht="24" hidden="1" x14ac:dyDescent="0.25">
      <c r="A75" s="55">
        <v>2100</v>
      </c>
      <c r="B75" s="127" t="s">
        <v>86</v>
      </c>
      <c r="C75" s="56">
        <f t="shared" si="23"/>
        <v>0</v>
      </c>
      <c r="D75" s="57">
        <f t="shared" ref="D75:E75" si="50">SUM(D76,D79)</f>
        <v>0</v>
      </c>
      <c r="E75" s="57">
        <f t="shared" si="50"/>
        <v>0</v>
      </c>
      <c r="F75" s="57">
        <f>SUM(F76,F79)</f>
        <v>0</v>
      </c>
      <c r="G75" s="57">
        <f t="shared" ref="G75:O75" si="51">SUM(G76,G79)</f>
        <v>0</v>
      </c>
      <c r="H75" s="57">
        <f t="shared" si="51"/>
        <v>0</v>
      </c>
      <c r="I75" s="57">
        <f t="shared" si="51"/>
        <v>0</v>
      </c>
      <c r="J75" s="57">
        <f t="shared" si="51"/>
        <v>0</v>
      </c>
      <c r="K75" s="57">
        <f t="shared" si="51"/>
        <v>0</v>
      </c>
      <c r="L75" s="57">
        <f t="shared" si="51"/>
        <v>0</v>
      </c>
      <c r="M75" s="57">
        <f t="shared" si="51"/>
        <v>0</v>
      </c>
      <c r="N75" s="57">
        <f t="shared" si="51"/>
        <v>0</v>
      </c>
      <c r="O75" s="57">
        <f t="shared" si="51"/>
        <v>0</v>
      </c>
      <c r="P75" s="145"/>
    </row>
    <row r="76" spans="1:17" ht="24" hidden="1" x14ac:dyDescent="0.25">
      <c r="A76" s="211">
        <v>2110</v>
      </c>
      <c r="B76" s="63" t="s">
        <v>87</v>
      </c>
      <c r="C76" s="64">
        <f t="shared" si="23"/>
        <v>0</v>
      </c>
      <c r="D76" s="132">
        <f t="shared" ref="D76:E76" si="52">SUM(D77:D78)</f>
        <v>0</v>
      </c>
      <c r="E76" s="132">
        <f t="shared" si="52"/>
        <v>0</v>
      </c>
      <c r="F76" s="132">
        <f>SUM(F77:F78)</f>
        <v>0</v>
      </c>
      <c r="G76" s="132">
        <f t="shared" ref="G76:O76" si="53">SUM(G77:G78)</f>
        <v>0</v>
      </c>
      <c r="H76" s="132">
        <f t="shared" si="53"/>
        <v>0</v>
      </c>
      <c r="I76" s="132">
        <f t="shared" si="53"/>
        <v>0</v>
      </c>
      <c r="J76" s="132">
        <f t="shared" si="53"/>
        <v>0</v>
      </c>
      <c r="K76" s="132">
        <f t="shared" si="53"/>
        <v>0</v>
      </c>
      <c r="L76" s="132">
        <f t="shared" si="53"/>
        <v>0</v>
      </c>
      <c r="M76" s="132">
        <f t="shared" si="53"/>
        <v>0</v>
      </c>
      <c r="N76" s="132">
        <f t="shared" si="53"/>
        <v>0</v>
      </c>
      <c r="O76" s="132">
        <f t="shared" si="53"/>
        <v>0</v>
      </c>
      <c r="P76" s="146"/>
    </row>
    <row r="77" spans="1:17" hidden="1" x14ac:dyDescent="0.25">
      <c r="A77" s="43">
        <v>2111</v>
      </c>
      <c r="B77" s="69" t="s">
        <v>88</v>
      </c>
      <c r="C77" s="70">
        <f t="shared" si="23"/>
        <v>0</v>
      </c>
      <c r="D77" s="72"/>
      <c r="E77" s="72"/>
      <c r="F77" s="72">
        <f t="shared" ref="F77:F78" si="54">D77+E77</f>
        <v>0</v>
      </c>
      <c r="G77" s="72"/>
      <c r="H77" s="72"/>
      <c r="I77" s="72">
        <f t="shared" ref="I77:I78" si="55">G77+H77</f>
        <v>0</v>
      </c>
      <c r="J77" s="72"/>
      <c r="K77" s="72"/>
      <c r="L77" s="72">
        <f t="shared" ref="L77:L78" si="56">J77+K77</f>
        <v>0</v>
      </c>
      <c r="M77" s="72"/>
      <c r="N77" s="72"/>
      <c r="O77" s="136">
        <f t="shared" ref="O77:O78" si="57">M77+N77</f>
        <v>0</v>
      </c>
      <c r="P77" s="137"/>
    </row>
    <row r="78" spans="1:17" ht="24" hidden="1" x14ac:dyDescent="0.25">
      <c r="A78" s="43">
        <v>2112</v>
      </c>
      <c r="B78" s="69" t="s">
        <v>89</v>
      </c>
      <c r="C78" s="70">
        <f t="shared" si="23"/>
        <v>0</v>
      </c>
      <c r="D78" s="72"/>
      <c r="E78" s="72"/>
      <c r="F78" s="72">
        <f t="shared" si="54"/>
        <v>0</v>
      </c>
      <c r="G78" s="72"/>
      <c r="H78" s="72"/>
      <c r="I78" s="72">
        <f t="shared" si="55"/>
        <v>0</v>
      </c>
      <c r="J78" s="72"/>
      <c r="K78" s="72"/>
      <c r="L78" s="72">
        <f t="shared" si="56"/>
        <v>0</v>
      </c>
      <c r="M78" s="72"/>
      <c r="N78" s="72"/>
      <c r="O78" s="136">
        <f t="shared" si="57"/>
        <v>0</v>
      </c>
      <c r="P78" s="137"/>
    </row>
    <row r="79" spans="1:17" ht="24" hidden="1" x14ac:dyDescent="0.25">
      <c r="A79" s="138">
        <v>2120</v>
      </c>
      <c r="B79" s="69" t="s">
        <v>90</v>
      </c>
      <c r="C79" s="70">
        <f t="shared" si="23"/>
        <v>0</v>
      </c>
      <c r="D79" s="135">
        <f t="shared" ref="D79:E79" si="58">SUM(D80:D81)</f>
        <v>0</v>
      </c>
      <c r="E79" s="135">
        <f t="shared" si="58"/>
        <v>0</v>
      </c>
      <c r="F79" s="135">
        <f>SUM(F80:F81)</f>
        <v>0</v>
      </c>
      <c r="G79" s="135">
        <f t="shared" ref="G79:O79" si="59">SUM(G80:G81)</f>
        <v>0</v>
      </c>
      <c r="H79" s="135">
        <f t="shared" si="59"/>
        <v>0</v>
      </c>
      <c r="I79" s="135">
        <f t="shared" si="59"/>
        <v>0</v>
      </c>
      <c r="J79" s="135">
        <f t="shared" si="59"/>
        <v>0</v>
      </c>
      <c r="K79" s="135">
        <f t="shared" si="59"/>
        <v>0</v>
      </c>
      <c r="L79" s="135">
        <f t="shared" si="59"/>
        <v>0</v>
      </c>
      <c r="M79" s="135">
        <f t="shared" si="59"/>
        <v>0</v>
      </c>
      <c r="N79" s="135">
        <f t="shared" si="59"/>
        <v>0</v>
      </c>
      <c r="O79" s="135">
        <f t="shared" si="59"/>
        <v>0</v>
      </c>
      <c r="P79" s="140"/>
    </row>
    <row r="80" spans="1:17" hidden="1" x14ac:dyDescent="0.25">
      <c r="A80" s="43">
        <v>2121</v>
      </c>
      <c r="B80" s="69" t="s">
        <v>88</v>
      </c>
      <c r="C80" s="70">
        <f t="shared" si="23"/>
        <v>0</v>
      </c>
      <c r="D80" s="72"/>
      <c r="E80" s="72"/>
      <c r="F80" s="72">
        <f t="shared" ref="F80:F81" si="60">D80+E80</f>
        <v>0</v>
      </c>
      <c r="G80" s="72"/>
      <c r="H80" s="72"/>
      <c r="I80" s="72">
        <f t="shared" ref="I80:I81" si="61">G80+H80</f>
        <v>0</v>
      </c>
      <c r="J80" s="72"/>
      <c r="K80" s="72"/>
      <c r="L80" s="72">
        <f t="shared" ref="L80:L81" si="62">J80+K80</f>
        <v>0</v>
      </c>
      <c r="M80" s="72"/>
      <c r="N80" s="72"/>
      <c r="O80" s="136">
        <f t="shared" ref="O80:O81" si="63">M80+N80</f>
        <v>0</v>
      </c>
      <c r="P80" s="137"/>
    </row>
    <row r="81" spans="1:17" ht="24" hidden="1" x14ac:dyDescent="0.25">
      <c r="A81" s="43">
        <v>2122</v>
      </c>
      <c r="B81" s="69" t="s">
        <v>89</v>
      </c>
      <c r="C81" s="70">
        <f t="shared" si="23"/>
        <v>0</v>
      </c>
      <c r="D81" s="72"/>
      <c r="E81" s="72"/>
      <c r="F81" s="72">
        <f t="shared" si="60"/>
        <v>0</v>
      </c>
      <c r="G81" s="72"/>
      <c r="H81" s="72"/>
      <c r="I81" s="72">
        <f t="shared" si="61"/>
        <v>0</v>
      </c>
      <c r="J81" s="72"/>
      <c r="K81" s="72"/>
      <c r="L81" s="72">
        <f t="shared" si="62"/>
        <v>0</v>
      </c>
      <c r="M81" s="72"/>
      <c r="N81" s="72"/>
      <c r="O81" s="136">
        <f t="shared" si="63"/>
        <v>0</v>
      </c>
      <c r="P81" s="137"/>
    </row>
    <row r="82" spans="1:17" x14ac:dyDescent="0.25">
      <c r="A82" s="55">
        <v>2200</v>
      </c>
      <c r="B82" s="127" t="s">
        <v>91</v>
      </c>
      <c r="C82" s="56">
        <f t="shared" si="23"/>
        <v>73983</v>
      </c>
      <c r="D82" s="57">
        <f t="shared" ref="D82:E82" si="64">SUM(D83,D88,D94,D102,D111,D115,D121,D127)</f>
        <v>69748</v>
      </c>
      <c r="E82" s="144">
        <f t="shared" si="64"/>
        <v>4235</v>
      </c>
      <c r="F82" s="424">
        <f>SUM(F83,F88,F94,F102,F111,F115,F121,F127)</f>
        <v>73983</v>
      </c>
      <c r="G82" s="412">
        <f t="shared" ref="G82:O82" si="65">SUM(G83,G88,G94,G102,G111,G115,G121,G127)</f>
        <v>0</v>
      </c>
      <c r="H82" s="57">
        <f t="shared" si="65"/>
        <v>0</v>
      </c>
      <c r="I82" s="57">
        <f t="shared" si="65"/>
        <v>0</v>
      </c>
      <c r="J82" s="57">
        <f t="shared" si="65"/>
        <v>0</v>
      </c>
      <c r="K82" s="144">
        <f t="shared" si="65"/>
        <v>0</v>
      </c>
      <c r="L82" s="424">
        <f t="shared" si="65"/>
        <v>0</v>
      </c>
      <c r="M82" s="412">
        <f t="shared" si="65"/>
        <v>0</v>
      </c>
      <c r="N82" s="57">
        <f t="shared" si="65"/>
        <v>0</v>
      </c>
      <c r="O82" s="57">
        <f t="shared" si="65"/>
        <v>0</v>
      </c>
      <c r="P82" s="147"/>
      <c r="Q82" s="311"/>
    </row>
    <row r="83" spans="1:17" ht="24" hidden="1" x14ac:dyDescent="0.25">
      <c r="A83" s="129">
        <v>2210</v>
      </c>
      <c r="B83" s="93" t="s">
        <v>92</v>
      </c>
      <c r="C83" s="99">
        <f t="shared" si="23"/>
        <v>0</v>
      </c>
      <c r="D83" s="100">
        <f t="shared" ref="D83:E83" si="66">SUM(D84:D87)</f>
        <v>0</v>
      </c>
      <c r="E83" s="100">
        <f t="shared" si="66"/>
        <v>0</v>
      </c>
      <c r="F83" s="100">
        <f>SUM(F84:F87)</f>
        <v>0</v>
      </c>
      <c r="G83" s="100">
        <f t="shared" ref="G83:O83" si="67">SUM(G84:G87)</f>
        <v>0</v>
      </c>
      <c r="H83" s="100">
        <f t="shared" si="67"/>
        <v>0</v>
      </c>
      <c r="I83" s="100">
        <f t="shared" si="67"/>
        <v>0</v>
      </c>
      <c r="J83" s="100">
        <f t="shared" si="67"/>
        <v>0</v>
      </c>
      <c r="K83" s="100">
        <f t="shared" si="67"/>
        <v>0</v>
      </c>
      <c r="L83" s="100">
        <f t="shared" si="67"/>
        <v>0</v>
      </c>
      <c r="M83" s="100">
        <f t="shared" si="67"/>
        <v>0</v>
      </c>
      <c r="N83" s="100">
        <f t="shared" si="67"/>
        <v>0</v>
      </c>
      <c r="O83" s="100">
        <f t="shared" si="67"/>
        <v>0</v>
      </c>
      <c r="P83" s="131"/>
    </row>
    <row r="84" spans="1:17" ht="24" hidden="1" x14ac:dyDescent="0.25">
      <c r="A84" s="37">
        <v>2211</v>
      </c>
      <c r="B84" s="63" t="s">
        <v>93</v>
      </c>
      <c r="C84" s="64">
        <f t="shared" si="23"/>
        <v>0</v>
      </c>
      <c r="D84" s="66"/>
      <c r="E84" s="66"/>
      <c r="F84" s="66">
        <f t="shared" ref="F84:F87" si="68">D84+E84</f>
        <v>0</v>
      </c>
      <c r="G84" s="66"/>
      <c r="H84" s="66"/>
      <c r="I84" s="66">
        <f t="shared" ref="I84:I87" si="69">G84+H84</f>
        <v>0</v>
      </c>
      <c r="J84" s="66"/>
      <c r="K84" s="66"/>
      <c r="L84" s="66">
        <f t="shared" ref="L84:L87" si="70">J84+K84</f>
        <v>0</v>
      </c>
      <c r="M84" s="66"/>
      <c r="N84" s="66"/>
      <c r="O84" s="133">
        <f t="shared" ref="O84:O87" si="71">M84+N84</f>
        <v>0</v>
      </c>
      <c r="P84" s="134"/>
    </row>
    <row r="85" spans="1:17" ht="36" hidden="1" x14ac:dyDescent="0.25">
      <c r="A85" s="43">
        <v>2212</v>
      </c>
      <c r="B85" s="69" t="s">
        <v>94</v>
      </c>
      <c r="C85" s="70">
        <f t="shared" si="23"/>
        <v>0</v>
      </c>
      <c r="D85" s="72"/>
      <c r="E85" s="72"/>
      <c r="F85" s="72">
        <f t="shared" si="68"/>
        <v>0</v>
      </c>
      <c r="G85" s="72"/>
      <c r="H85" s="72"/>
      <c r="I85" s="72">
        <f t="shared" si="69"/>
        <v>0</v>
      </c>
      <c r="J85" s="72"/>
      <c r="K85" s="72"/>
      <c r="L85" s="72">
        <f t="shared" si="70"/>
        <v>0</v>
      </c>
      <c r="M85" s="72"/>
      <c r="N85" s="72"/>
      <c r="O85" s="136">
        <f t="shared" si="71"/>
        <v>0</v>
      </c>
      <c r="P85" s="137"/>
    </row>
    <row r="86" spans="1:17" ht="24" hidden="1" x14ac:dyDescent="0.25">
      <c r="A86" s="43">
        <v>2214</v>
      </c>
      <c r="B86" s="69" t="s">
        <v>95</v>
      </c>
      <c r="C86" s="70">
        <f t="shared" si="23"/>
        <v>0</v>
      </c>
      <c r="D86" s="72"/>
      <c r="E86" s="72"/>
      <c r="F86" s="72">
        <f t="shared" si="68"/>
        <v>0</v>
      </c>
      <c r="G86" s="72"/>
      <c r="H86" s="72"/>
      <c r="I86" s="72">
        <f t="shared" si="69"/>
        <v>0</v>
      </c>
      <c r="J86" s="72"/>
      <c r="K86" s="72"/>
      <c r="L86" s="72">
        <f t="shared" si="70"/>
        <v>0</v>
      </c>
      <c r="M86" s="72"/>
      <c r="N86" s="72"/>
      <c r="O86" s="136">
        <f t="shared" si="71"/>
        <v>0</v>
      </c>
      <c r="P86" s="137"/>
    </row>
    <row r="87" spans="1:17" hidden="1" x14ac:dyDescent="0.25">
      <c r="A87" s="43">
        <v>2219</v>
      </c>
      <c r="B87" s="69" t="s">
        <v>96</v>
      </c>
      <c r="C87" s="70">
        <f t="shared" si="23"/>
        <v>0</v>
      </c>
      <c r="D87" s="72"/>
      <c r="E87" s="72"/>
      <c r="F87" s="72">
        <f t="shared" si="68"/>
        <v>0</v>
      </c>
      <c r="G87" s="72"/>
      <c r="H87" s="72"/>
      <c r="I87" s="72">
        <f t="shared" si="69"/>
        <v>0</v>
      </c>
      <c r="J87" s="72"/>
      <c r="K87" s="72"/>
      <c r="L87" s="72">
        <f t="shared" si="70"/>
        <v>0</v>
      </c>
      <c r="M87" s="72"/>
      <c r="N87" s="72"/>
      <c r="O87" s="136">
        <f t="shared" si="71"/>
        <v>0</v>
      </c>
      <c r="P87" s="137"/>
    </row>
    <row r="88" spans="1:17" ht="24" hidden="1" x14ac:dyDescent="0.25">
      <c r="A88" s="138">
        <v>2220</v>
      </c>
      <c r="B88" s="69" t="s">
        <v>97</v>
      </c>
      <c r="C88" s="70">
        <f t="shared" si="23"/>
        <v>0</v>
      </c>
      <c r="D88" s="135">
        <f t="shared" ref="D88:E88" si="72">SUM(D89:D93)</f>
        <v>0</v>
      </c>
      <c r="E88" s="135">
        <f t="shared" si="72"/>
        <v>0</v>
      </c>
      <c r="F88" s="135">
        <f>SUM(F89:F93)</f>
        <v>0</v>
      </c>
      <c r="G88" s="135">
        <f t="shared" ref="G88:O88" si="73">SUM(G89:G93)</f>
        <v>0</v>
      </c>
      <c r="H88" s="135">
        <f t="shared" si="73"/>
        <v>0</v>
      </c>
      <c r="I88" s="135">
        <f t="shared" si="73"/>
        <v>0</v>
      </c>
      <c r="J88" s="135">
        <f t="shared" si="73"/>
        <v>0</v>
      </c>
      <c r="K88" s="135">
        <f t="shared" si="73"/>
        <v>0</v>
      </c>
      <c r="L88" s="135">
        <f t="shared" si="73"/>
        <v>0</v>
      </c>
      <c r="M88" s="135">
        <f t="shared" si="73"/>
        <v>0</v>
      </c>
      <c r="N88" s="135">
        <f t="shared" si="73"/>
        <v>0</v>
      </c>
      <c r="O88" s="135">
        <f t="shared" si="73"/>
        <v>0</v>
      </c>
      <c r="P88" s="140"/>
    </row>
    <row r="89" spans="1:17" ht="24" hidden="1" x14ac:dyDescent="0.25">
      <c r="A89" s="43">
        <v>2221</v>
      </c>
      <c r="B89" s="69" t="s">
        <v>98</v>
      </c>
      <c r="C89" s="70">
        <f t="shared" si="23"/>
        <v>0</v>
      </c>
      <c r="D89" s="72"/>
      <c r="E89" s="72"/>
      <c r="F89" s="72">
        <f t="shared" ref="F89:F93" si="74">D89+E89</f>
        <v>0</v>
      </c>
      <c r="G89" s="72"/>
      <c r="H89" s="72"/>
      <c r="I89" s="72">
        <f t="shared" ref="I89:I93" si="75">G89+H89</f>
        <v>0</v>
      </c>
      <c r="J89" s="72"/>
      <c r="K89" s="72"/>
      <c r="L89" s="72">
        <f t="shared" ref="L89:L93" si="76">J89+K89</f>
        <v>0</v>
      </c>
      <c r="M89" s="72"/>
      <c r="N89" s="72"/>
      <c r="O89" s="136">
        <f t="shared" ref="O89:O93" si="77">M89+N89</f>
        <v>0</v>
      </c>
      <c r="P89" s="137"/>
    </row>
    <row r="90" spans="1:17" hidden="1" x14ac:dyDescent="0.25">
      <c r="A90" s="43">
        <v>2222</v>
      </c>
      <c r="B90" s="69" t="s">
        <v>99</v>
      </c>
      <c r="C90" s="70">
        <f t="shared" si="23"/>
        <v>0</v>
      </c>
      <c r="D90" s="72"/>
      <c r="E90" s="72"/>
      <c r="F90" s="72">
        <f t="shared" si="74"/>
        <v>0</v>
      </c>
      <c r="G90" s="72"/>
      <c r="H90" s="72"/>
      <c r="I90" s="72">
        <f t="shared" si="75"/>
        <v>0</v>
      </c>
      <c r="J90" s="72"/>
      <c r="K90" s="72"/>
      <c r="L90" s="72">
        <f t="shared" si="76"/>
        <v>0</v>
      </c>
      <c r="M90" s="72"/>
      <c r="N90" s="72"/>
      <c r="O90" s="136">
        <f t="shared" si="77"/>
        <v>0</v>
      </c>
      <c r="P90" s="137"/>
    </row>
    <row r="91" spans="1:17" hidden="1" x14ac:dyDescent="0.25">
      <c r="A91" s="43">
        <v>2223</v>
      </c>
      <c r="B91" s="69" t="s">
        <v>100</v>
      </c>
      <c r="C91" s="70">
        <f t="shared" si="23"/>
        <v>0</v>
      </c>
      <c r="D91" s="72"/>
      <c r="E91" s="72"/>
      <c r="F91" s="72">
        <f t="shared" si="74"/>
        <v>0</v>
      </c>
      <c r="G91" s="72"/>
      <c r="H91" s="72"/>
      <c r="I91" s="72">
        <f t="shared" si="75"/>
        <v>0</v>
      </c>
      <c r="J91" s="72"/>
      <c r="K91" s="72"/>
      <c r="L91" s="72">
        <f t="shared" si="76"/>
        <v>0</v>
      </c>
      <c r="M91" s="72"/>
      <c r="N91" s="72"/>
      <c r="O91" s="136">
        <f t="shared" si="77"/>
        <v>0</v>
      </c>
      <c r="P91" s="137"/>
    </row>
    <row r="92" spans="1:17" ht="48" hidden="1" x14ac:dyDescent="0.25">
      <c r="A92" s="43">
        <v>2224</v>
      </c>
      <c r="B92" s="69" t="s">
        <v>101</v>
      </c>
      <c r="C92" s="70">
        <f t="shared" si="23"/>
        <v>0</v>
      </c>
      <c r="D92" s="72"/>
      <c r="E92" s="72"/>
      <c r="F92" s="72">
        <f t="shared" si="74"/>
        <v>0</v>
      </c>
      <c r="G92" s="72"/>
      <c r="H92" s="72"/>
      <c r="I92" s="72">
        <f t="shared" si="75"/>
        <v>0</v>
      </c>
      <c r="J92" s="72"/>
      <c r="K92" s="72"/>
      <c r="L92" s="72">
        <f t="shared" si="76"/>
        <v>0</v>
      </c>
      <c r="M92" s="72"/>
      <c r="N92" s="72"/>
      <c r="O92" s="136">
        <f t="shared" si="77"/>
        <v>0</v>
      </c>
      <c r="P92" s="137"/>
    </row>
    <row r="93" spans="1:17" ht="24" hidden="1" x14ac:dyDescent="0.25">
      <c r="A93" s="43">
        <v>2229</v>
      </c>
      <c r="B93" s="69" t="s">
        <v>102</v>
      </c>
      <c r="C93" s="70">
        <f t="shared" si="23"/>
        <v>0</v>
      </c>
      <c r="D93" s="72"/>
      <c r="E93" s="72"/>
      <c r="F93" s="72">
        <f t="shared" si="74"/>
        <v>0</v>
      </c>
      <c r="G93" s="72"/>
      <c r="H93" s="72"/>
      <c r="I93" s="72">
        <f t="shared" si="75"/>
        <v>0</v>
      </c>
      <c r="J93" s="72"/>
      <c r="K93" s="72"/>
      <c r="L93" s="72">
        <f t="shared" si="76"/>
        <v>0</v>
      </c>
      <c r="M93" s="72"/>
      <c r="N93" s="72"/>
      <c r="O93" s="136">
        <f t="shared" si="77"/>
        <v>0</v>
      </c>
      <c r="P93" s="137"/>
    </row>
    <row r="94" spans="1:17" ht="36" x14ac:dyDescent="0.25">
      <c r="A94" s="138">
        <v>2230</v>
      </c>
      <c r="B94" s="69" t="s">
        <v>103</v>
      </c>
      <c r="C94" s="70">
        <f t="shared" si="23"/>
        <v>4235</v>
      </c>
      <c r="D94" s="135">
        <f t="shared" ref="D94:E94" si="78">SUM(D95:D101)</f>
        <v>0</v>
      </c>
      <c r="E94" s="139">
        <f t="shared" si="78"/>
        <v>4235</v>
      </c>
      <c r="F94" s="421">
        <f>SUM(F95:F101)</f>
        <v>4235</v>
      </c>
      <c r="G94" s="420">
        <f t="shared" ref="G94:N94" si="79">SUM(G95:G101)</f>
        <v>0</v>
      </c>
      <c r="H94" s="135">
        <f t="shared" si="79"/>
        <v>0</v>
      </c>
      <c r="I94" s="135">
        <f t="shared" si="79"/>
        <v>0</v>
      </c>
      <c r="J94" s="135">
        <f t="shared" si="79"/>
        <v>0</v>
      </c>
      <c r="K94" s="139">
        <f t="shared" si="79"/>
        <v>0</v>
      </c>
      <c r="L94" s="421">
        <f t="shared" si="79"/>
        <v>0</v>
      </c>
      <c r="M94" s="420">
        <f t="shared" si="79"/>
        <v>0</v>
      </c>
      <c r="N94" s="135">
        <f t="shared" si="79"/>
        <v>0</v>
      </c>
      <c r="O94" s="139">
        <f>SUM(O95:O101)</f>
        <v>0</v>
      </c>
      <c r="P94" s="140"/>
      <c r="Q94" s="311"/>
    </row>
    <row r="95" spans="1:17" ht="24" hidden="1" x14ac:dyDescent="0.25">
      <c r="A95" s="43">
        <v>2231</v>
      </c>
      <c r="B95" s="69" t="s">
        <v>104</v>
      </c>
      <c r="C95" s="70">
        <f t="shared" si="23"/>
        <v>0</v>
      </c>
      <c r="D95" s="72"/>
      <c r="E95" s="72"/>
      <c r="F95" s="72">
        <f t="shared" ref="F95:F101" si="80">D95+E95</f>
        <v>0</v>
      </c>
      <c r="G95" s="72"/>
      <c r="H95" s="72"/>
      <c r="I95" s="72">
        <f t="shared" ref="I95:I101" si="81">G95+H95</f>
        <v>0</v>
      </c>
      <c r="J95" s="72"/>
      <c r="K95" s="72"/>
      <c r="L95" s="72">
        <f t="shared" ref="L95:L101" si="82">J95+K95</f>
        <v>0</v>
      </c>
      <c r="M95" s="72"/>
      <c r="N95" s="72"/>
      <c r="O95" s="136">
        <f t="shared" ref="O95:O101" si="83">M95+N95</f>
        <v>0</v>
      </c>
      <c r="P95" s="137"/>
    </row>
    <row r="96" spans="1:17" ht="36" hidden="1" x14ac:dyDescent="0.25">
      <c r="A96" s="43">
        <v>2232</v>
      </c>
      <c r="B96" s="69" t="s">
        <v>105</v>
      </c>
      <c r="C96" s="70">
        <f t="shared" si="23"/>
        <v>0</v>
      </c>
      <c r="D96" s="72"/>
      <c r="E96" s="72"/>
      <c r="F96" s="72">
        <f t="shared" si="80"/>
        <v>0</v>
      </c>
      <c r="G96" s="72"/>
      <c r="H96" s="72"/>
      <c r="I96" s="72">
        <f t="shared" si="81"/>
        <v>0</v>
      </c>
      <c r="J96" s="72"/>
      <c r="K96" s="72"/>
      <c r="L96" s="72">
        <f t="shared" si="82"/>
        <v>0</v>
      </c>
      <c r="M96" s="72"/>
      <c r="N96" s="72"/>
      <c r="O96" s="136">
        <f t="shared" si="83"/>
        <v>0</v>
      </c>
      <c r="P96" s="137"/>
    </row>
    <row r="97" spans="1:17" ht="24" hidden="1" x14ac:dyDescent="0.25">
      <c r="A97" s="37">
        <v>2233</v>
      </c>
      <c r="B97" s="63" t="s">
        <v>106</v>
      </c>
      <c r="C97" s="64">
        <f t="shared" si="23"/>
        <v>0</v>
      </c>
      <c r="D97" s="66"/>
      <c r="E97" s="66"/>
      <c r="F97" s="66">
        <f t="shared" si="80"/>
        <v>0</v>
      </c>
      <c r="G97" s="66"/>
      <c r="H97" s="66"/>
      <c r="I97" s="66">
        <f t="shared" si="81"/>
        <v>0</v>
      </c>
      <c r="J97" s="66"/>
      <c r="K97" s="66"/>
      <c r="L97" s="66">
        <f t="shared" si="82"/>
        <v>0</v>
      </c>
      <c r="M97" s="66"/>
      <c r="N97" s="66"/>
      <c r="O97" s="133">
        <f t="shared" si="83"/>
        <v>0</v>
      </c>
      <c r="P97" s="134"/>
    </row>
    <row r="98" spans="1:17" ht="36" hidden="1" x14ac:dyDescent="0.25">
      <c r="A98" s="43">
        <v>2234</v>
      </c>
      <c r="B98" s="69" t="s">
        <v>107</v>
      </c>
      <c r="C98" s="70">
        <f t="shared" si="23"/>
        <v>0</v>
      </c>
      <c r="D98" s="72"/>
      <c r="E98" s="72"/>
      <c r="F98" s="72">
        <f t="shared" si="80"/>
        <v>0</v>
      </c>
      <c r="G98" s="72"/>
      <c r="H98" s="72"/>
      <c r="I98" s="72">
        <f t="shared" si="81"/>
        <v>0</v>
      </c>
      <c r="J98" s="72"/>
      <c r="K98" s="72"/>
      <c r="L98" s="72">
        <f t="shared" si="82"/>
        <v>0</v>
      </c>
      <c r="M98" s="72"/>
      <c r="N98" s="72"/>
      <c r="O98" s="136">
        <f t="shared" si="83"/>
        <v>0</v>
      </c>
      <c r="P98" s="137"/>
    </row>
    <row r="99" spans="1:17" ht="24" hidden="1" x14ac:dyDescent="0.25">
      <c r="A99" s="43">
        <v>2235</v>
      </c>
      <c r="B99" s="69" t="s">
        <v>108</v>
      </c>
      <c r="C99" s="70">
        <f t="shared" si="23"/>
        <v>0</v>
      </c>
      <c r="D99" s="72"/>
      <c r="E99" s="72"/>
      <c r="F99" s="72">
        <f t="shared" si="80"/>
        <v>0</v>
      </c>
      <c r="G99" s="72"/>
      <c r="H99" s="72"/>
      <c r="I99" s="72">
        <f t="shared" si="81"/>
        <v>0</v>
      </c>
      <c r="J99" s="72"/>
      <c r="K99" s="72"/>
      <c r="L99" s="72">
        <f t="shared" si="82"/>
        <v>0</v>
      </c>
      <c r="M99" s="72"/>
      <c r="N99" s="72"/>
      <c r="O99" s="136">
        <f t="shared" si="83"/>
        <v>0</v>
      </c>
      <c r="P99" s="137"/>
    </row>
    <row r="100" spans="1:17" hidden="1" x14ac:dyDescent="0.25">
      <c r="A100" s="43">
        <v>2236</v>
      </c>
      <c r="B100" s="69" t="s">
        <v>109</v>
      </c>
      <c r="C100" s="70">
        <f t="shared" si="23"/>
        <v>0</v>
      </c>
      <c r="D100" s="72"/>
      <c r="E100" s="72"/>
      <c r="F100" s="72">
        <f t="shared" si="80"/>
        <v>0</v>
      </c>
      <c r="G100" s="72"/>
      <c r="H100" s="72"/>
      <c r="I100" s="72">
        <f t="shared" si="81"/>
        <v>0</v>
      </c>
      <c r="J100" s="72"/>
      <c r="K100" s="72"/>
      <c r="L100" s="72">
        <f t="shared" si="82"/>
        <v>0</v>
      </c>
      <c r="M100" s="72"/>
      <c r="N100" s="72"/>
      <c r="O100" s="136">
        <f t="shared" si="83"/>
        <v>0</v>
      </c>
      <c r="P100" s="137"/>
    </row>
    <row r="101" spans="1:17" ht="48" x14ac:dyDescent="0.25">
      <c r="A101" s="43">
        <v>2239</v>
      </c>
      <c r="B101" s="69" t="s">
        <v>110</v>
      </c>
      <c r="C101" s="70">
        <f t="shared" si="23"/>
        <v>4235</v>
      </c>
      <c r="D101" s="72"/>
      <c r="E101" s="136">
        <v>4235</v>
      </c>
      <c r="F101" s="419">
        <f t="shared" si="80"/>
        <v>4235</v>
      </c>
      <c r="G101" s="418"/>
      <c r="H101" s="72"/>
      <c r="I101" s="72">
        <f t="shared" si="81"/>
        <v>0</v>
      </c>
      <c r="J101" s="72"/>
      <c r="K101" s="136"/>
      <c r="L101" s="419">
        <f t="shared" si="82"/>
        <v>0</v>
      </c>
      <c r="M101" s="418"/>
      <c r="N101" s="72"/>
      <c r="O101" s="136">
        <f t="shared" si="83"/>
        <v>0</v>
      </c>
      <c r="P101" s="308" t="s">
        <v>489</v>
      </c>
      <c r="Q101" s="311"/>
    </row>
    <row r="102" spans="1:17" ht="36" x14ac:dyDescent="0.25">
      <c r="A102" s="138">
        <v>2240</v>
      </c>
      <c r="B102" s="69" t="s">
        <v>111</v>
      </c>
      <c r="C102" s="70">
        <f t="shared" si="23"/>
        <v>69748</v>
      </c>
      <c r="D102" s="135">
        <f t="shared" ref="D102:E102" si="84">SUM(D103:D110)</f>
        <v>69748</v>
      </c>
      <c r="E102" s="139">
        <f t="shared" si="84"/>
        <v>0</v>
      </c>
      <c r="F102" s="421">
        <f>SUM(F103:F110)</f>
        <v>69748</v>
      </c>
      <c r="G102" s="420">
        <f t="shared" ref="G102:N102" si="85">SUM(G103:G110)</f>
        <v>0</v>
      </c>
      <c r="H102" s="135">
        <f t="shared" si="85"/>
        <v>0</v>
      </c>
      <c r="I102" s="135">
        <f t="shared" si="85"/>
        <v>0</v>
      </c>
      <c r="J102" s="135">
        <f t="shared" si="85"/>
        <v>0</v>
      </c>
      <c r="K102" s="139">
        <f t="shared" si="85"/>
        <v>0</v>
      </c>
      <c r="L102" s="421">
        <f t="shared" si="85"/>
        <v>0</v>
      </c>
      <c r="M102" s="420">
        <f t="shared" si="85"/>
        <v>0</v>
      </c>
      <c r="N102" s="135">
        <f t="shared" si="85"/>
        <v>0</v>
      </c>
      <c r="O102" s="139">
        <f>SUM(O103:O110)</f>
        <v>0</v>
      </c>
      <c r="P102" s="140"/>
      <c r="Q102" s="311"/>
    </row>
    <row r="103" spans="1:17" x14ac:dyDescent="0.25">
      <c r="A103" s="43">
        <v>2241</v>
      </c>
      <c r="B103" s="69" t="s">
        <v>112</v>
      </c>
      <c r="C103" s="70">
        <f t="shared" si="23"/>
        <v>69748</v>
      </c>
      <c r="D103" s="72">
        <v>69748</v>
      </c>
      <c r="E103" s="136"/>
      <c r="F103" s="419">
        <f t="shared" ref="F103:F110" si="86">D103+E103</f>
        <v>69748</v>
      </c>
      <c r="G103" s="418"/>
      <c r="H103" s="72"/>
      <c r="I103" s="72">
        <f t="shared" ref="I103:I110" si="87">G103+H103</f>
        <v>0</v>
      </c>
      <c r="J103" s="72"/>
      <c r="K103" s="136"/>
      <c r="L103" s="419">
        <f t="shared" ref="L103:L110" si="88">J103+K103</f>
        <v>0</v>
      </c>
      <c r="M103" s="418"/>
      <c r="N103" s="72"/>
      <c r="O103" s="136">
        <f t="shared" ref="O103:O110" si="89">M103+N103</f>
        <v>0</v>
      </c>
      <c r="P103" s="137"/>
      <c r="Q103" s="311"/>
    </row>
    <row r="104" spans="1:17" ht="24" hidden="1" x14ac:dyDescent="0.25">
      <c r="A104" s="43">
        <v>2242</v>
      </c>
      <c r="B104" s="69" t="s">
        <v>113</v>
      </c>
      <c r="C104" s="70">
        <f t="shared" si="23"/>
        <v>0</v>
      </c>
      <c r="D104" s="72"/>
      <c r="E104" s="72"/>
      <c r="F104" s="72">
        <f t="shared" si="86"/>
        <v>0</v>
      </c>
      <c r="G104" s="72"/>
      <c r="H104" s="72"/>
      <c r="I104" s="72">
        <f t="shared" si="87"/>
        <v>0</v>
      </c>
      <c r="J104" s="72"/>
      <c r="K104" s="72"/>
      <c r="L104" s="72">
        <f t="shared" si="88"/>
        <v>0</v>
      </c>
      <c r="M104" s="72"/>
      <c r="N104" s="72"/>
      <c r="O104" s="136">
        <f t="shared" si="89"/>
        <v>0</v>
      </c>
      <c r="P104" s="137"/>
    </row>
    <row r="105" spans="1:17" ht="24" hidden="1" x14ac:dyDescent="0.25">
      <c r="A105" s="43">
        <v>2243</v>
      </c>
      <c r="B105" s="69" t="s">
        <v>114</v>
      </c>
      <c r="C105" s="70">
        <f t="shared" si="23"/>
        <v>0</v>
      </c>
      <c r="D105" s="72"/>
      <c r="E105" s="72"/>
      <c r="F105" s="72">
        <f t="shared" si="86"/>
        <v>0</v>
      </c>
      <c r="G105" s="72"/>
      <c r="H105" s="72"/>
      <c r="I105" s="72">
        <f t="shared" si="87"/>
        <v>0</v>
      </c>
      <c r="J105" s="72"/>
      <c r="K105" s="72"/>
      <c r="L105" s="72">
        <f t="shared" si="88"/>
        <v>0</v>
      </c>
      <c r="M105" s="72"/>
      <c r="N105" s="72"/>
      <c r="O105" s="136">
        <f t="shared" si="89"/>
        <v>0</v>
      </c>
      <c r="P105" s="137"/>
    </row>
    <row r="106" spans="1:17" hidden="1" x14ac:dyDescent="0.25">
      <c r="A106" s="43">
        <v>2244</v>
      </c>
      <c r="B106" s="69" t="s">
        <v>115</v>
      </c>
      <c r="C106" s="70">
        <f t="shared" si="23"/>
        <v>0</v>
      </c>
      <c r="D106" s="72"/>
      <c r="E106" s="72"/>
      <c r="F106" s="72">
        <f t="shared" si="86"/>
        <v>0</v>
      </c>
      <c r="G106" s="72"/>
      <c r="H106" s="72"/>
      <c r="I106" s="72">
        <f t="shared" si="87"/>
        <v>0</v>
      </c>
      <c r="J106" s="72"/>
      <c r="K106" s="72"/>
      <c r="L106" s="72">
        <f t="shared" si="88"/>
        <v>0</v>
      </c>
      <c r="M106" s="72"/>
      <c r="N106" s="72"/>
      <c r="O106" s="136">
        <f t="shared" si="89"/>
        <v>0</v>
      </c>
      <c r="P106" s="137"/>
    </row>
    <row r="107" spans="1:17" ht="24" hidden="1" x14ac:dyDescent="0.25">
      <c r="A107" s="43">
        <v>2246</v>
      </c>
      <c r="B107" s="69" t="s">
        <v>116</v>
      </c>
      <c r="C107" s="70">
        <f t="shared" si="23"/>
        <v>0</v>
      </c>
      <c r="D107" s="72"/>
      <c r="E107" s="72"/>
      <c r="F107" s="72">
        <f t="shared" si="86"/>
        <v>0</v>
      </c>
      <c r="G107" s="72"/>
      <c r="H107" s="72"/>
      <c r="I107" s="72">
        <f t="shared" si="87"/>
        <v>0</v>
      </c>
      <c r="J107" s="72"/>
      <c r="K107" s="72"/>
      <c r="L107" s="72">
        <f t="shared" si="88"/>
        <v>0</v>
      </c>
      <c r="M107" s="72"/>
      <c r="N107" s="72"/>
      <c r="O107" s="136">
        <f t="shared" si="89"/>
        <v>0</v>
      </c>
      <c r="P107" s="137"/>
    </row>
    <row r="108" spans="1:17" hidden="1" x14ac:dyDescent="0.25">
      <c r="A108" s="43">
        <v>2247</v>
      </c>
      <c r="B108" s="69" t="s">
        <v>117</v>
      </c>
      <c r="C108" s="70">
        <f t="shared" si="23"/>
        <v>0</v>
      </c>
      <c r="D108" s="72"/>
      <c r="E108" s="72"/>
      <c r="F108" s="72">
        <f t="shared" si="86"/>
        <v>0</v>
      </c>
      <c r="G108" s="72"/>
      <c r="H108" s="72"/>
      <c r="I108" s="72">
        <f t="shared" si="87"/>
        <v>0</v>
      </c>
      <c r="J108" s="72"/>
      <c r="K108" s="72"/>
      <c r="L108" s="72">
        <f t="shared" si="88"/>
        <v>0</v>
      </c>
      <c r="M108" s="72"/>
      <c r="N108" s="72"/>
      <c r="O108" s="136">
        <f t="shared" si="89"/>
        <v>0</v>
      </c>
      <c r="P108" s="137"/>
    </row>
    <row r="109" spans="1:17" ht="24" hidden="1" x14ac:dyDescent="0.25">
      <c r="A109" s="43">
        <v>2248</v>
      </c>
      <c r="B109" s="69" t="s">
        <v>118</v>
      </c>
      <c r="C109" s="70">
        <f t="shared" si="23"/>
        <v>0</v>
      </c>
      <c r="D109" s="72"/>
      <c r="E109" s="72"/>
      <c r="F109" s="72">
        <f t="shared" si="86"/>
        <v>0</v>
      </c>
      <c r="G109" s="72"/>
      <c r="H109" s="72"/>
      <c r="I109" s="72">
        <f t="shared" si="87"/>
        <v>0</v>
      </c>
      <c r="J109" s="72"/>
      <c r="K109" s="72"/>
      <c r="L109" s="72">
        <f t="shared" si="88"/>
        <v>0</v>
      </c>
      <c r="M109" s="72"/>
      <c r="N109" s="72"/>
      <c r="O109" s="136">
        <f t="shared" si="89"/>
        <v>0</v>
      </c>
      <c r="P109" s="137"/>
    </row>
    <row r="110" spans="1:17" ht="24" hidden="1" x14ac:dyDescent="0.25">
      <c r="A110" s="43">
        <v>2249</v>
      </c>
      <c r="B110" s="69" t="s">
        <v>119</v>
      </c>
      <c r="C110" s="70">
        <f t="shared" si="23"/>
        <v>0</v>
      </c>
      <c r="D110" s="72"/>
      <c r="E110" s="72"/>
      <c r="F110" s="72">
        <f t="shared" si="86"/>
        <v>0</v>
      </c>
      <c r="G110" s="72"/>
      <c r="H110" s="72"/>
      <c r="I110" s="72">
        <f t="shared" si="87"/>
        <v>0</v>
      </c>
      <c r="J110" s="72"/>
      <c r="K110" s="72"/>
      <c r="L110" s="72">
        <f t="shared" si="88"/>
        <v>0</v>
      </c>
      <c r="M110" s="72"/>
      <c r="N110" s="72"/>
      <c r="O110" s="136">
        <f t="shared" si="89"/>
        <v>0</v>
      </c>
      <c r="P110" s="137"/>
    </row>
    <row r="111" spans="1:17" hidden="1" x14ac:dyDescent="0.25">
      <c r="A111" s="138">
        <v>2250</v>
      </c>
      <c r="B111" s="69" t="s">
        <v>120</v>
      </c>
      <c r="C111" s="70">
        <f t="shared" si="23"/>
        <v>0</v>
      </c>
      <c r="D111" s="135">
        <f t="shared" ref="D111:E111" si="90">SUM(D112:D114)</f>
        <v>0</v>
      </c>
      <c r="E111" s="135">
        <f t="shared" si="90"/>
        <v>0</v>
      </c>
      <c r="F111" s="135">
        <f>SUM(F112:F114)</f>
        <v>0</v>
      </c>
      <c r="G111" s="135">
        <f t="shared" ref="G111:N111" si="91">SUM(G112:G114)</f>
        <v>0</v>
      </c>
      <c r="H111" s="135">
        <f t="shared" si="91"/>
        <v>0</v>
      </c>
      <c r="I111" s="135">
        <f t="shared" si="91"/>
        <v>0</v>
      </c>
      <c r="J111" s="135">
        <f t="shared" si="91"/>
        <v>0</v>
      </c>
      <c r="K111" s="135">
        <f t="shared" si="91"/>
        <v>0</v>
      </c>
      <c r="L111" s="135">
        <f t="shared" si="91"/>
        <v>0</v>
      </c>
      <c r="M111" s="135">
        <f t="shared" si="91"/>
        <v>0</v>
      </c>
      <c r="N111" s="135">
        <f t="shared" si="91"/>
        <v>0</v>
      </c>
      <c r="O111" s="139">
        <f>SUM(O112:O114)</f>
        <v>0</v>
      </c>
      <c r="P111" s="140"/>
    </row>
    <row r="112" spans="1:17" hidden="1" x14ac:dyDescent="0.25">
      <c r="A112" s="43">
        <v>2251</v>
      </c>
      <c r="B112" s="69" t="s">
        <v>121</v>
      </c>
      <c r="C112" s="70">
        <f t="shared" si="23"/>
        <v>0</v>
      </c>
      <c r="D112" s="72"/>
      <c r="E112" s="72"/>
      <c r="F112" s="72">
        <f t="shared" ref="F112:F114" si="92">D112+E112</f>
        <v>0</v>
      </c>
      <c r="G112" s="72"/>
      <c r="H112" s="72"/>
      <c r="I112" s="72">
        <f t="shared" ref="I112:I114" si="93">G112+H112</f>
        <v>0</v>
      </c>
      <c r="J112" s="72"/>
      <c r="K112" s="72"/>
      <c r="L112" s="72">
        <f t="shared" ref="L112:L114" si="94">J112+K112</f>
        <v>0</v>
      </c>
      <c r="M112" s="72"/>
      <c r="N112" s="72"/>
      <c r="O112" s="136">
        <f t="shared" ref="O112:O114" si="95">M112+N112</f>
        <v>0</v>
      </c>
      <c r="P112" s="137"/>
    </row>
    <row r="113" spans="1:16" ht="24" hidden="1" x14ac:dyDescent="0.25">
      <c r="A113" s="43">
        <v>2252</v>
      </c>
      <c r="B113" s="69" t="s">
        <v>122</v>
      </c>
      <c r="C113" s="70">
        <f t="shared" ref="C113:C176" si="96">SUM(F113,I113,L113,O113)</f>
        <v>0</v>
      </c>
      <c r="D113" s="72"/>
      <c r="E113" s="72"/>
      <c r="F113" s="72">
        <f t="shared" si="92"/>
        <v>0</v>
      </c>
      <c r="G113" s="72"/>
      <c r="H113" s="72"/>
      <c r="I113" s="72">
        <f t="shared" si="93"/>
        <v>0</v>
      </c>
      <c r="J113" s="72"/>
      <c r="K113" s="72"/>
      <c r="L113" s="72">
        <f t="shared" si="94"/>
        <v>0</v>
      </c>
      <c r="M113" s="72"/>
      <c r="N113" s="72"/>
      <c r="O113" s="136">
        <f t="shared" si="95"/>
        <v>0</v>
      </c>
      <c r="P113" s="137"/>
    </row>
    <row r="114" spans="1:16" ht="24" hidden="1" x14ac:dyDescent="0.25">
      <c r="A114" s="43">
        <v>2259</v>
      </c>
      <c r="B114" s="69" t="s">
        <v>123</v>
      </c>
      <c r="C114" s="70">
        <f t="shared" si="96"/>
        <v>0</v>
      </c>
      <c r="D114" s="72"/>
      <c r="E114" s="72"/>
      <c r="F114" s="72">
        <f t="shared" si="92"/>
        <v>0</v>
      </c>
      <c r="G114" s="72"/>
      <c r="H114" s="72"/>
      <c r="I114" s="72">
        <f t="shared" si="93"/>
        <v>0</v>
      </c>
      <c r="J114" s="72"/>
      <c r="K114" s="72"/>
      <c r="L114" s="72">
        <f t="shared" si="94"/>
        <v>0</v>
      </c>
      <c r="M114" s="72"/>
      <c r="N114" s="72"/>
      <c r="O114" s="136">
        <f t="shared" si="95"/>
        <v>0</v>
      </c>
      <c r="P114" s="137"/>
    </row>
    <row r="115" spans="1:16" hidden="1" x14ac:dyDescent="0.25">
      <c r="A115" s="138">
        <v>2260</v>
      </c>
      <c r="B115" s="69" t="s">
        <v>124</v>
      </c>
      <c r="C115" s="70">
        <f t="shared" si="96"/>
        <v>0</v>
      </c>
      <c r="D115" s="135">
        <f t="shared" ref="D115:E115" si="97">SUM(D116:D120)</f>
        <v>0</v>
      </c>
      <c r="E115" s="135">
        <f t="shared" si="97"/>
        <v>0</v>
      </c>
      <c r="F115" s="135">
        <f>SUM(F116:F120)</f>
        <v>0</v>
      </c>
      <c r="G115" s="135">
        <f t="shared" ref="G115:N115" si="98">SUM(G116:G120)</f>
        <v>0</v>
      </c>
      <c r="H115" s="135">
        <f t="shared" si="98"/>
        <v>0</v>
      </c>
      <c r="I115" s="135">
        <f t="shared" si="98"/>
        <v>0</v>
      </c>
      <c r="J115" s="135">
        <f t="shared" si="98"/>
        <v>0</v>
      </c>
      <c r="K115" s="135">
        <f t="shared" si="98"/>
        <v>0</v>
      </c>
      <c r="L115" s="135">
        <f t="shared" si="98"/>
        <v>0</v>
      </c>
      <c r="M115" s="135">
        <f t="shared" si="98"/>
        <v>0</v>
      </c>
      <c r="N115" s="135">
        <f t="shared" si="98"/>
        <v>0</v>
      </c>
      <c r="O115" s="139">
        <f>SUM(O116:O120)</f>
        <v>0</v>
      </c>
      <c r="P115" s="140"/>
    </row>
    <row r="116" spans="1:16" hidden="1" x14ac:dyDescent="0.25">
      <c r="A116" s="43">
        <v>2261</v>
      </c>
      <c r="B116" s="69" t="s">
        <v>125</v>
      </c>
      <c r="C116" s="70">
        <f t="shared" si="96"/>
        <v>0</v>
      </c>
      <c r="D116" s="72"/>
      <c r="E116" s="72"/>
      <c r="F116" s="72">
        <f t="shared" ref="F116:F120" si="99">D116+E116</f>
        <v>0</v>
      </c>
      <c r="G116" s="72"/>
      <c r="H116" s="72"/>
      <c r="I116" s="72">
        <f t="shared" ref="I116:I120" si="100">G116+H116</f>
        <v>0</v>
      </c>
      <c r="J116" s="72"/>
      <c r="K116" s="72"/>
      <c r="L116" s="72">
        <f t="shared" ref="L116:L120" si="101">J116+K116</f>
        <v>0</v>
      </c>
      <c r="M116" s="72"/>
      <c r="N116" s="72"/>
      <c r="O116" s="136">
        <f t="shared" ref="O116:O120" si="102">M116+N116</f>
        <v>0</v>
      </c>
      <c r="P116" s="137"/>
    </row>
    <row r="117" spans="1:16" hidden="1" x14ac:dyDescent="0.25">
      <c r="A117" s="43">
        <v>2262</v>
      </c>
      <c r="B117" s="69" t="s">
        <v>126</v>
      </c>
      <c r="C117" s="70">
        <f t="shared" si="96"/>
        <v>0</v>
      </c>
      <c r="D117" s="72"/>
      <c r="E117" s="72"/>
      <c r="F117" s="72">
        <f t="shared" si="99"/>
        <v>0</v>
      </c>
      <c r="G117" s="72"/>
      <c r="H117" s="72"/>
      <c r="I117" s="72">
        <f t="shared" si="100"/>
        <v>0</v>
      </c>
      <c r="J117" s="72"/>
      <c r="K117" s="72"/>
      <c r="L117" s="72">
        <f t="shared" si="101"/>
        <v>0</v>
      </c>
      <c r="M117" s="72"/>
      <c r="N117" s="72"/>
      <c r="O117" s="136">
        <f t="shared" si="102"/>
        <v>0</v>
      </c>
      <c r="P117" s="137"/>
    </row>
    <row r="118" spans="1:16" hidden="1" x14ac:dyDescent="0.25">
      <c r="A118" s="43">
        <v>2263</v>
      </c>
      <c r="B118" s="69" t="s">
        <v>127</v>
      </c>
      <c r="C118" s="70">
        <f t="shared" si="96"/>
        <v>0</v>
      </c>
      <c r="D118" s="72"/>
      <c r="E118" s="72"/>
      <c r="F118" s="72">
        <f t="shared" si="99"/>
        <v>0</v>
      </c>
      <c r="G118" s="72"/>
      <c r="H118" s="72"/>
      <c r="I118" s="72">
        <f t="shared" si="100"/>
        <v>0</v>
      </c>
      <c r="J118" s="72"/>
      <c r="K118" s="72"/>
      <c r="L118" s="72">
        <f t="shared" si="101"/>
        <v>0</v>
      </c>
      <c r="M118" s="72"/>
      <c r="N118" s="72"/>
      <c r="O118" s="136">
        <f t="shared" si="102"/>
        <v>0</v>
      </c>
      <c r="P118" s="137"/>
    </row>
    <row r="119" spans="1:16" ht="24" hidden="1" x14ac:dyDescent="0.25">
      <c r="A119" s="43">
        <v>2264</v>
      </c>
      <c r="B119" s="69" t="s">
        <v>128</v>
      </c>
      <c r="C119" s="70">
        <f t="shared" si="96"/>
        <v>0</v>
      </c>
      <c r="D119" s="72"/>
      <c r="E119" s="72"/>
      <c r="F119" s="72">
        <f t="shared" si="99"/>
        <v>0</v>
      </c>
      <c r="G119" s="72"/>
      <c r="H119" s="72"/>
      <c r="I119" s="72">
        <f t="shared" si="100"/>
        <v>0</v>
      </c>
      <c r="J119" s="72"/>
      <c r="K119" s="72"/>
      <c r="L119" s="72">
        <f t="shared" si="101"/>
        <v>0</v>
      </c>
      <c r="M119" s="72"/>
      <c r="N119" s="72"/>
      <c r="O119" s="136">
        <f t="shared" si="102"/>
        <v>0</v>
      </c>
      <c r="P119" s="137"/>
    </row>
    <row r="120" spans="1:16" hidden="1" x14ac:dyDescent="0.25">
      <c r="A120" s="43">
        <v>2269</v>
      </c>
      <c r="B120" s="69" t="s">
        <v>129</v>
      </c>
      <c r="C120" s="70">
        <f t="shared" si="96"/>
        <v>0</v>
      </c>
      <c r="D120" s="72"/>
      <c r="E120" s="72"/>
      <c r="F120" s="72">
        <f t="shared" si="99"/>
        <v>0</v>
      </c>
      <c r="G120" s="72"/>
      <c r="H120" s="72"/>
      <c r="I120" s="72">
        <f t="shared" si="100"/>
        <v>0</v>
      </c>
      <c r="J120" s="72"/>
      <c r="K120" s="72"/>
      <c r="L120" s="72">
        <f t="shared" si="101"/>
        <v>0</v>
      </c>
      <c r="M120" s="72"/>
      <c r="N120" s="72"/>
      <c r="O120" s="136">
        <f t="shared" si="102"/>
        <v>0</v>
      </c>
      <c r="P120" s="137"/>
    </row>
    <row r="121" spans="1:16" hidden="1" x14ac:dyDescent="0.25">
      <c r="A121" s="138">
        <v>2270</v>
      </c>
      <c r="B121" s="69" t="s">
        <v>130</v>
      </c>
      <c r="C121" s="70">
        <f t="shared" si="96"/>
        <v>0</v>
      </c>
      <c r="D121" s="135">
        <f t="shared" ref="D121:E121" si="103">SUM(D122:D126)</f>
        <v>0</v>
      </c>
      <c r="E121" s="135">
        <f t="shared" si="103"/>
        <v>0</v>
      </c>
      <c r="F121" s="135">
        <f>SUM(F122:F126)</f>
        <v>0</v>
      </c>
      <c r="G121" s="135">
        <f t="shared" ref="G121:N121" si="104">SUM(G122:G126)</f>
        <v>0</v>
      </c>
      <c r="H121" s="135">
        <f t="shared" si="104"/>
        <v>0</v>
      </c>
      <c r="I121" s="135">
        <f t="shared" si="104"/>
        <v>0</v>
      </c>
      <c r="J121" s="135">
        <f t="shared" si="104"/>
        <v>0</v>
      </c>
      <c r="K121" s="135">
        <f t="shared" si="104"/>
        <v>0</v>
      </c>
      <c r="L121" s="135">
        <f t="shared" si="104"/>
        <v>0</v>
      </c>
      <c r="M121" s="135">
        <f t="shared" si="104"/>
        <v>0</v>
      </c>
      <c r="N121" s="135">
        <f t="shared" si="104"/>
        <v>0</v>
      </c>
      <c r="O121" s="139">
        <f>SUM(O122:O126)</f>
        <v>0</v>
      </c>
      <c r="P121" s="140"/>
    </row>
    <row r="122" spans="1:16" hidden="1" x14ac:dyDescent="0.25">
      <c r="A122" s="43">
        <v>2272</v>
      </c>
      <c r="B122" s="148" t="s">
        <v>131</v>
      </c>
      <c r="C122" s="70">
        <f t="shared" si="96"/>
        <v>0</v>
      </c>
      <c r="D122" s="72"/>
      <c r="E122" s="72"/>
      <c r="F122" s="72">
        <f t="shared" ref="F122:F126" si="105">D122+E122</f>
        <v>0</v>
      </c>
      <c r="G122" s="72"/>
      <c r="H122" s="72"/>
      <c r="I122" s="72">
        <f t="shared" ref="I122:I126" si="106">G122+H122</f>
        <v>0</v>
      </c>
      <c r="J122" s="72"/>
      <c r="K122" s="72"/>
      <c r="L122" s="72">
        <f t="shared" ref="L122:L126" si="107">J122+K122</f>
        <v>0</v>
      </c>
      <c r="M122" s="72"/>
      <c r="N122" s="72"/>
      <c r="O122" s="136">
        <f t="shared" ref="O122:O126" si="108">M122+N122</f>
        <v>0</v>
      </c>
      <c r="P122" s="137"/>
    </row>
    <row r="123" spans="1:16" ht="24" hidden="1" x14ac:dyDescent="0.25">
      <c r="A123" s="43">
        <v>2274</v>
      </c>
      <c r="B123" s="149" t="s">
        <v>132</v>
      </c>
      <c r="C123" s="70">
        <f t="shared" si="96"/>
        <v>0</v>
      </c>
      <c r="D123" s="72"/>
      <c r="E123" s="72"/>
      <c r="F123" s="72">
        <f t="shared" si="105"/>
        <v>0</v>
      </c>
      <c r="G123" s="72"/>
      <c r="H123" s="72"/>
      <c r="I123" s="72">
        <f t="shared" si="106"/>
        <v>0</v>
      </c>
      <c r="J123" s="72"/>
      <c r="K123" s="72"/>
      <c r="L123" s="72">
        <f t="shared" si="107"/>
        <v>0</v>
      </c>
      <c r="M123" s="72"/>
      <c r="N123" s="72"/>
      <c r="O123" s="136">
        <f t="shared" si="108"/>
        <v>0</v>
      </c>
      <c r="P123" s="137"/>
    </row>
    <row r="124" spans="1:16" ht="24" hidden="1" x14ac:dyDescent="0.25">
      <c r="A124" s="43">
        <v>2275</v>
      </c>
      <c r="B124" s="69" t="s">
        <v>133</v>
      </c>
      <c r="C124" s="70">
        <f t="shared" si="96"/>
        <v>0</v>
      </c>
      <c r="D124" s="72"/>
      <c r="E124" s="72"/>
      <c r="F124" s="72">
        <f t="shared" si="105"/>
        <v>0</v>
      </c>
      <c r="G124" s="72"/>
      <c r="H124" s="72"/>
      <c r="I124" s="72">
        <f t="shared" si="106"/>
        <v>0</v>
      </c>
      <c r="J124" s="72"/>
      <c r="K124" s="72"/>
      <c r="L124" s="72">
        <f t="shared" si="107"/>
        <v>0</v>
      </c>
      <c r="M124" s="72"/>
      <c r="N124" s="72"/>
      <c r="O124" s="136">
        <f t="shared" si="108"/>
        <v>0</v>
      </c>
      <c r="P124" s="137"/>
    </row>
    <row r="125" spans="1:16" ht="36" hidden="1" x14ac:dyDescent="0.25">
      <c r="A125" s="43">
        <v>2276</v>
      </c>
      <c r="B125" s="69" t="s">
        <v>134</v>
      </c>
      <c r="C125" s="70">
        <f t="shared" si="96"/>
        <v>0</v>
      </c>
      <c r="D125" s="72"/>
      <c r="E125" s="72"/>
      <c r="F125" s="72">
        <f t="shared" si="105"/>
        <v>0</v>
      </c>
      <c r="G125" s="72"/>
      <c r="H125" s="72"/>
      <c r="I125" s="72">
        <f t="shared" si="106"/>
        <v>0</v>
      </c>
      <c r="J125" s="72"/>
      <c r="K125" s="72"/>
      <c r="L125" s="72">
        <f t="shared" si="107"/>
        <v>0</v>
      </c>
      <c r="M125" s="72"/>
      <c r="N125" s="72"/>
      <c r="O125" s="136">
        <f t="shared" si="108"/>
        <v>0</v>
      </c>
      <c r="P125" s="137"/>
    </row>
    <row r="126" spans="1:16" ht="24" hidden="1" x14ac:dyDescent="0.25">
      <c r="A126" s="43">
        <v>2279</v>
      </c>
      <c r="B126" s="69" t="s">
        <v>135</v>
      </c>
      <c r="C126" s="70">
        <f t="shared" si="96"/>
        <v>0</v>
      </c>
      <c r="D126" s="72"/>
      <c r="E126" s="72"/>
      <c r="F126" s="72">
        <f t="shared" si="105"/>
        <v>0</v>
      </c>
      <c r="G126" s="72"/>
      <c r="H126" s="72"/>
      <c r="I126" s="72">
        <f t="shared" si="106"/>
        <v>0</v>
      </c>
      <c r="J126" s="72"/>
      <c r="K126" s="72"/>
      <c r="L126" s="72">
        <f t="shared" si="107"/>
        <v>0</v>
      </c>
      <c r="M126" s="72"/>
      <c r="N126" s="72"/>
      <c r="O126" s="136">
        <f t="shared" si="108"/>
        <v>0</v>
      </c>
      <c r="P126" s="137"/>
    </row>
    <row r="127" spans="1:16" ht="24" hidden="1" x14ac:dyDescent="0.25">
      <c r="A127" s="211">
        <v>2280</v>
      </c>
      <c r="B127" s="63" t="s">
        <v>136</v>
      </c>
      <c r="C127" s="64">
        <f t="shared" si="96"/>
        <v>0</v>
      </c>
      <c r="D127" s="132">
        <f t="shared" ref="D127:O127" si="109">SUM(D128)</f>
        <v>0</v>
      </c>
      <c r="E127" s="132">
        <f t="shared" si="109"/>
        <v>0</v>
      </c>
      <c r="F127" s="132">
        <f t="shared" si="109"/>
        <v>0</v>
      </c>
      <c r="G127" s="132">
        <f t="shared" si="109"/>
        <v>0</v>
      </c>
      <c r="H127" s="132">
        <f t="shared" si="109"/>
        <v>0</v>
      </c>
      <c r="I127" s="132">
        <f t="shared" si="109"/>
        <v>0</v>
      </c>
      <c r="J127" s="132">
        <f t="shared" si="109"/>
        <v>0</v>
      </c>
      <c r="K127" s="132">
        <f t="shared" si="109"/>
        <v>0</v>
      </c>
      <c r="L127" s="132">
        <f t="shared" si="109"/>
        <v>0</v>
      </c>
      <c r="M127" s="132">
        <f t="shared" si="109"/>
        <v>0</v>
      </c>
      <c r="N127" s="132">
        <f t="shared" si="109"/>
        <v>0</v>
      </c>
      <c r="O127" s="139">
        <f t="shared" si="109"/>
        <v>0</v>
      </c>
      <c r="P127" s="140"/>
    </row>
    <row r="128" spans="1:16" ht="24" hidden="1" x14ac:dyDescent="0.25">
      <c r="A128" s="43">
        <v>2283</v>
      </c>
      <c r="B128" s="69" t="s">
        <v>137</v>
      </c>
      <c r="C128" s="70">
        <f t="shared" si="96"/>
        <v>0</v>
      </c>
      <c r="D128" s="72"/>
      <c r="E128" s="72"/>
      <c r="F128" s="72">
        <f>D128+E128</f>
        <v>0</v>
      </c>
      <c r="G128" s="72"/>
      <c r="H128" s="72"/>
      <c r="I128" s="72">
        <f>G128+H128</f>
        <v>0</v>
      </c>
      <c r="J128" s="72"/>
      <c r="K128" s="72"/>
      <c r="L128" s="72">
        <f>J128+K128</f>
        <v>0</v>
      </c>
      <c r="M128" s="72"/>
      <c r="N128" s="72"/>
      <c r="O128" s="136">
        <f>M128+N128</f>
        <v>0</v>
      </c>
      <c r="P128" s="137"/>
    </row>
    <row r="129" spans="1:16" ht="38.25" hidden="1" customHeight="1" x14ac:dyDescent="0.25">
      <c r="A129" s="55">
        <v>2300</v>
      </c>
      <c r="B129" s="127" t="s">
        <v>138</v>
      </c>
      <c r="C129" s="56">
        <f t="shared" si="96"/>
        <v>0</v>
      </c>
      <c r="D129" s="57">
        <f t="shared" ref="D129:E129" si="110">SUM(D130,D135,D139,D140,D143,D150,D158,D159,D162)</f>
        <v>0</v>
      </c>
      <c r="E129" s="57">
        <f t="shared" si="110"/>
        <v>0</v>
      </c>
      <c r="F129" s="57">
        <f>SUM(F130,F135,F139,F140,F143,F150,F158,F159,F162)</f>
        <v>0</v>
      </c>
      <c r="G129" s="57">
        <f t="shared" ref="G129:N129" si="111">SUM(G130,G135,G139,G140,G143,G150,G158,G159,G162)</f>
        <v>0</v>
      </c>
      <c r="H129" s="57">
        <f t="shared" si="111"/>
        <v>0</v>
      </c>
      <c r="I129" s="57">
        <f t="shared" si="111"/>
        <v>0</v>
      </c>
      <c r="J129" s="57">
        <f t="shared" si="111"/>
        <v>0</v>
      </c>
      <c r="K129" s="57">
        <f t="shared" si="111"/>
        <v>0</v>
      </c>
      <c r="L129" s="57">
        <f t="shared" si="111"/>
        <v>0</v>
      </c>
      <c r="M129" s="57">
        <f t="shared" si="111"/>
        <v>0</v>
      </c>
      <c r="N129" s="57">
        <f t="shared" si="111"/>
        <v>0</v>
      </c>
      <c r="O129" s="144">
        <f>SUM(O130,O135,O139,O140,O143,O150,O158,O159,O162)</f>
        <v>0</v>
      </c>
      <c r="P129" s="145"/>
    </row>
    <row r="130" spans="1:16" ht="24" hidden="1" x14ac:dyDescent="0.25">
      <c r="A130" s="211">
        <v>2310</v>
      </c>
      <c r="B130" s="63" t="s">
        <v>139</v>
      </c>
      <c r="C130" s="64">
        <f t="shared" si="96"/>
        <v>0</v>
      </c>
      <c r="D130" s="132">
        <f t="shared" ref="D130:O130" si="112">SUM(D131:D134)</f>
        <v>0</v>
      </c>
      <c r="E130" s="132">
        <f t="shared" si="112"/>
        <v>0</v>
      </c>
      <c r="F130" s="132">
        <f t="shared" si="112"/>
        <v>0</v>
      </c>
      <c r="G130" s="132">
        <f t="shared" si="112"/>
        <v>0</v>
      </c>
      <c r="H130" s="132">
        <f t="shared" si="112"/>
        <v>0</v>
      </c>
      <c r="I130" s="132">
        <f t="shared" si="112"/>
        <v>0</v>
      </c>
      <c r="J130" s="132">
        <f t="shared" si="112"/>
        <v>0</v>
      </c>
      <c r="K130" s="132">
        <f t="shared" si="112"/>
        <v>0</v>
      </c>
      <c r="L130" s="132">
        <f t="shared" si="112"/>
        <v>0</v>
      </c>
      <c r="M130" s="132">
        <f t="shared" si="112"/>
        <v>0</v>
      </c>
      <c r="N130" s="132">
        <f t="shared" si="112"/>
        <v>0</v>
      </c>
      <c r="O130" s="150">
        <f t="shared" si="112"/>
        <v>0</v>
      </c>
      <c r="P130" s="146"/>
    </row>
    <row r="131" spans="1:16" hidden="1" x14ac:dyDescent="0.25">
      <c r="A131" s="43">
        <v>2311</v>
      </c>
      <c r="B131" s="69" t="s">
        <v>140</v>
      </c>
      <c r="C131" s="70">
        <f t="shared" si="96"/>
        <v>0</v>
      </c>
      <c r="D131" s="72"/>
      <c r="E131" s="72"/>
      <c r="F131" s="72">
        <f t="shared" ref="F131:F134" si="113">D131+E131</f>
        <v>0</v>
      </c>
      <c r="G131" s="72"/>
      <c r="H131" s="72"/>
      <c r="I131" s="72">
        <f t="shared" ref="I131:I134" si="114">G131+H131</f>
        <v>0</v>
      </c>
      <c r="J131" s="72"/>
      <c r="K131" s="72"/>
      <c r="L131" s="72">
        <f t="shared" ref="L131:L134" si="115">J131+K131</f>
        <v>0</v>
      </c>
      <c r="M131" s="72"/>
      <c r="N131" s="72"/>
      <c r="O131" s="136">
        <f t="shared" ref="O131:O134" si="116">M131+N131</f>
        <v>0</v>
      </c>
      <c r="P131" s="137"/>
    </row>
    <row r="132" spans="1:16" hidden="1" x14ac:dyDescent="0.25">
      <c r="A132" s="43">
        <v>2312</v>
      </c>
      <c r="B132" s="69" t="s">
        <v>141</v>
      </c>
      <c r="C132" s="70">
        <f t="shared" si="96"/>
        <v>0</v>
      </c>
      <c r="D132" s="72"/>
      <c r="E132" s="72"/>
      <c r="F132" s="72">
        <f t="shared" si="113"/>
        <v>0</v>
      </c>
      <c r="G132" s="72"/>
      <c r="H132" s="72"/>
      <c r="I132" s="72">
        <f t="shared" si="114"/>
        <v>0</v>
      </c>
      <c r="J132" s="72"/>
      <c r="K132" s="72"/>
      <c r="L132" s="72">
        <f t="shared" si="115"/>
        <v>0</v>
      </c>
      <c r="M132" s="72"/>
      <c r="N132" s="72"/>
      <c r="O132" s="136">
        <f t="shared" si="116"/>
        <v>0</v>
      </c>
      <c r="P132" s="137"/>
    </row>
    <row r="133" spans="1:16" hidden="1" x14ac:dyDescent="0.25">
      <c r="A133" s="43">
        <v>2313</v>
      </c>
      <c r="B133" s="69" t="s">
        <v>142</v>
      </c>
      <c r="C133" s="70">
        <f t="shared" si="96"/>
        <v>0</v>
      </c>
      <c r="D133" s="72"/>
      <c r="E133" s="72"/>
      <c r="F133" s="72">
        <f t="shared" si="113"/>
        <v>0</v>
      </c>
      <c r="G133" s="72"/>
      <c r="H133" s="72"/>
      <c r="I133" s="72">
        <f t="shared" si="114"/>
        <v>0</v>
      </c>
      <c r="J133" s="72"/>
      <c r="K133" s="72"/>
      <c r="L133" s="72">
        <f t="shared" si="115"/>
        <v>0</v>
      </c>
      <c r="M133" s="72"/>
      <c r="N133" s="72"/>
      <c r="O133" s="136">
        <f t="shared" si="116"/>
        <v>0</v>
      </c>
      <c r="P133" s="137"/>
    </row>
    <row r="134" spans="1:16" ht="47.25" hidden="1" customHeight="1" x14ac:dyDescent="0.25">
      <c r="A134" s="43">
        <v>2314</v>
      </c>
      <c r="B134" s="69" t="s">
        <v>143</v>
      </c>
      <c r="C134" s="70">
        <f t="shared" si="96"/>
        <v>0</v>
      </c>
      <c r="D134" s="72"/>
      <c r="E134" s="72"/>
      <c r="F134" s="72">
        <f t="shared" si="113"/>
        <v>0</v>
      </c>
      <c r="G134" s="72"/>
      <c r="H134" s="72"/>
      <c r="I134" s="72">
        <f t="shared" si="114"/>
        <v>0</v>
      </c>
      <c r="J134" s="72"/>
      <c r="K134" s="72"/>
      <c r="L134" s="72">
        <f t="shared" si="115"/>
        <v>0</v>
      </c>
      <c r="M134" s="72"/>
      <c r="N134" s="72"/>
      <c r="O134" s="136">
        <f t="shared" si="116"/>
        <v>0</v>
      </c>
      <c r="P134" s="137"/>
    </row>
    <row r="135" spans="1:16" hidden="1" x14ac:dyDescent="0.25">
      <c r="A135" s="138">
        <v>2320</v>
      </c>
      <c r="B135" s="69" t="s">
        <v>144</v>
      </c>
      <c r="C135" s="70">
        <f t="shared" si="96"/>
        <v>0</v>
      </c>
      <c r="D135" s="135">
        <f t="shared" ref="D135:E135" si="117">SUM(D136:D138)</f>
        <v>0</v>
      </c>
      <c r="E135" s="135">
        <f t="shared" si="117"/>
        <v>0</v>
      </c>
      <c r="F135" s="135">
        <f>SUM(F136:F138)</f>
        <v>0</v>
      </c>
      <c r="G135" s="135">
        <f t="shared" ref="G135:N135" si="118">SUM(G136:G138)</f>
        <v>0</v>
      </c>
      <c r="H135" s="135">
        <f t="shared" si="118"/>
        <v>0</v>
      </c>
      <c r="I135" s="135">
        <f t="shared" si="118"/>
        <v>0</v>
      </c>
      <c r="J135" s="135">
        <f t="shared" si="118"/>
        <v>0</v>
      </c>
      <c r="K135" s="135">
        <f t="shared" si="118"/>
        <v>0</v>
      </c>
      <c r="L135" s="135">
        <f t="shared" si="118"/>
        <v>0</v>
      </c>
      <c r="M135" s="135">
        <f t="shared" si="118"/>
        <v>0</v>
      </c>
      <c r="N135" s="135">
        <f t="shared" si="118"/>
        <v>0</v>
      </c>
      <c r="O135" s="139">
        <f>SUM(O136:O138)</f>
        <v>0</v>
      </c>
      <c r="P135" s="140"/>
    </row>
    <row r="136" spans="1:16" hidden="1" x14ac:dyDescent="0.25">
      <c r="A136" s="43">
        <v>2321</v>
      </c>
      <c r="B136" s="69" t="s">
        <v>145</v>
      </c>
      <c r="C136" s="70">
        <f t="shared" si="96"/>
        <v>0</v>
      </c>
      <c r="D136" s="72"/>
      <c r="E136" s="72"/>
      <c r="F136" s="72">
        <f t="shared" ref="F136:F139" si="119">D136+E136</f>
        <v>0</v>
      </c>
      <c r="G136" s="72"/>
      <c r="H136" s="72"/>
      <c r="I136" s="72">
        <f t="shared" ref="I136:I139" si="120">G136+H136</f>
        <v>0</v>
      </c>
      <c r="J136" s="72"/>
      <c r="K136" s="72"/>
      <c r="L136" s="72">
        <f t="shared" ref="L136:L139" si="121">J136+K136</f>
        <v>0</v>
      </c>
      <c r="M136" s="72"/>
      <c r="N136" s="72"/>
      <c r="O136" s="136">
        <f t="shared" ref="O136:O139" si="122">M136+N136</f>
        <v>0</v>
      </c>
      <c r="P136" s="137"/>
    </row>
    <row r="137" spans="1:16" hidden="1" x14ac:dyDescent="0.25">
      <c r="A137" s="43">
        <v>2322</v>
      </c>
      <c r="B137" s="69" t="s">
        <v>146</v>
      </c>
      <c r="C137" s="70">
        <f t="shared" si="96"/>
        <v>0</v>
      </c>
      <c r="D137" s="72"/>
      <c r="E137" s="72"/>
      <c r="F137" s="72">
        <f t="shared" si="119"/>
        <v>0</v>
      </c>
      <c r="G137" s="72"/>
      <c r="H137" s="72"/>
      <c r="I137" s="72">
        <f t="shared" si="120"/>
        <v>0</v>
      </c>
      <c r="J137" s="72"/>
      <c r="K137" s="72"/>
      <c r="L137" s="72">
        <f t="shared" si="121"/>
        <v>0</v>
      </c>
      <c r="M137" s="72"/>
      <c r="N137" s="72"/>
      <c r="O137" s="136">
        <f t="shared" si="122"/>
        <v>0</v>
      </c>
      <c r="P137" s="137"/>
    </row>
    <row r="138" spans="1:16" ht="10.5" hidden="1" customHeight="1" x14ac:dyDescent="0.25">
      <c r="A138" s="43">
        <v>2329</v>
      </c>
      <c r="B138" s="69" t="s">
        <v>147</v>
      </c>
      <c r="C138" s="70">
        <f t="shared" si="96"/>
        <v>0</v>
      </c>
      <c r="D138" s="72"/>
      <c r="E138" s="72"/>
      <c r="F138" s="72">
        <f t="shared" si="119"/>
        <v>0</v>
      </c>
      <c r="G138" s="72"/>
      <c r="H138" s="72"/>
      <c r="I138" s="72">
        <f t="shared" si="120"/>
        <v>0</v>
      </c>
      <c r="J138" s="72"/>
      <c r="K138" s="72"/>
      <c r="L138" s="72">
        <f t="shared" si="121"/>
        <v>0</v>
      </c>
      <c r="M138" s="72"/>
      <c r="N138" s="72"/>
      <c r="O138" s="136">
        <f t="shared" si="122"/>
        <v>0</v>
      </c>
      <c r="P138" s="137"/>
    </row>
    <row r="139" spans="1:16" hidden="1" x14ac:dyDescent="0.25">
      <c r="A139" s="138">
        <v>2330</v>
      </c>
      <c r="B139" s="69" t="s">
        <v>148</v>
      </c>
      <c r="C139" s="70">
        <f t="shared" si="96"/>
        <v>0</v>
      </c>
      <c r="D139" s="72"/>
      <c r="E139" s="72"/>
      <c r="F139" s="72">
        <f t="shared" si="119"/>
        <v>0</v>
      </c>
      <c r="G139" s="72"/>
      <c r="H139" s="72"/>
      <c r="I139" s="72">
        <f t="shared" si="120"/>
        <v>0</v>
      </c>
      <c r="J139" s="72"/>
      <c r="K139" s="72"/>
      <c r="L139" s="72">
        <f t="shared" si="121"/>
        <v>0</v>
      </c>
      <c r="M139" s="72"/>
      <c r="N139" s="72"/>
      <c r="O139" s="136">
        <f t="shared" si="122"/>
        <v>0</v>
      </c>
      <c r="P139" s="137"/>
    </row>
    <row r="140" spans="1:16" ht="48" hidden="1" x14ac:dyDescent="0.25">
      <c r="A140" s="138">
        <v>2340</v>
      </c>
      <c r="B140" s="69" t="s">
        <v>149</v>
      </c>
      <c r="C140" s="70">
        <f t="shared" si="96"/>
        <v>0</v>
      </c>
      <c r="D140" s="135">
        <f t="shared" ref="D140:E140" si="123">SUM(D141:D142)</f>
        <v>0</v>
      </c>
      <c r="E140" s="135">
        <f t="shared" si="123"/>
        <v>0</v>
      </c>
      <c r="F140" s="135">
        <f>SUM(F141:F142)</f>
        <v>0</v>
      </c>
      <c r="G140" s="135">
        <f t="shared" ref="G140:N140" si="124">SUM(G141:G142)</f>
        <v>0</v>
      </c>
      <c r="H140" s="135">
        <f t="shared" si="124"/>
        <v>0</v>
      </c>
      <c r="I140" s="135">
        <f t="shared" si="124"/>
        <v>0</v>
      </c>
      <c r="J140" s="135">
        <f t="shared" si="124"/>
        <v>0</v>
      </c>
      <c r="K140" s="135">
        <f t="shared" si="124"/>
        <v>0</v>
      </c>
      <c r="L140" s="135">
        <f t="shared" si="124"/>
        <v>0</v>
      </c>
      <c r="M140" s="135">
        <f t="shared" si="124"/>
        <v>0</v>
      </c>
      <c r="N140" s="135">
        <f t="shared" si="124"/>
        <v>0</v>
      </c>
      <c r="O140" s="139">
        <f>SUM(O141:O142)</f>
        <v>0</v>
      </c>
      <c r="P140" s="140"/>
    </row>
    <row r="141" spans="1:16" hidden="1" x14ac:dyDescent="0.25">
      <c r="A141" s="43">
        <v>2341</v>
      </c>
      <c r="B141" s="69" t="s">
        <v>150</v>
      </c>
      <c r="C141" s="70">
        <f t="shared" si="96"/>
        <v>0</v>
      </c>
      <c r="D141" s="72"/>
      <c r="E141" s="72"/>
      <c r="F141" s="72">
        <f t="shared" ref="F141:F142" si="125">D141+E141</f>
        <v>0</v>
      </c>
      <c r="G141" s="72"/>
      <c r="H141" s="72"/>
      <c r="I141" s="72">
        <f t="shared" ref="I141:I142" si="126">G141+H141</f>
        <v>0</v>
      </c>
      <c r="J141" s="72"/>
      <c r="K141" s="72"/>
      <c r="L141" s="72">
        <f t="shared" ref="L141:L142" si="127">J141+K141</f>
        <v>0</v>
      </c>
      <c r="M141" s="72"/>
      <c r="N141" s="72"/>
      <c r="O141" s="136">
        <f t="shared" ref="O141:O142" si="128">M141+N141</f>
        <v>0</v>
      </c>
      <c r="P141" s="137"/>
    </row>
    <row r="142" spans="1:16" ht="24" hidden="1" x14ac:dyDescent="0.25">
      <c r="A142" s="43">
        <v>2344</v>
      </c>
      <c r="B142" s="69" t="s">
        <v>151</v>
      </c>
      <c r="C142" s="70">
        <f t="shared" si="96"/>
        <v>0</v>
      </c>
      <c r="D142" s="72"/>
      <c r="E142" s="72"/>
      <c r="F142" s="72">
        <f t="shared" si="125"/>
        <v>0</v>
      </c>
      <c r="G142" s="72"/>
      <c r="H142" s="72"/>
      <c r="I142" s="72">
        <f t="shared" si="126"/>
        <v>0</v>
      </c>
      <c r="J142" s="72"/>
      <c r="K142" s="72"/>
      <c r="L142" s="72">
        <f t="shared" si="127"/>
        <v>0</v>
      </c>
      <c r="M142" s="72"/>
      <c r="N142" s="72"/>
      <c r="O142" s="136">
        <f t="shared" si="128"/>
        <v>0</v>
      </c>
      <c r="P142" s="137"/>
    </row>
    <row r="143" spans="1:16" ht="24" hidden="1" x14ac:dyDescent="0.25">
      <c r="A143" s="129">
        <v>2350</v>
      </c>
      <c r="B143" s="93" t="s">
        <v>152</v>
      </c>
      <c r="C143" s="99">
        <f t="shared" si="96"/>
        <v>0</v>
      </c>
      <c r="D143" s="100">
        <f t="shared" ref="D143:E143" si="129">SUM(D144:D149)</f>
        <v>0</v>
      </c>
      <c r="E143" s="100">
        <f t="shared" si="129"/>
        <v>0</v>
      </c>
      <c r="F143" s="100">
        <f>SUM(F144:F149)</f>
        <v>0</v>
      </c>
      <c r="G143" s="100">
        <f t="shared" ref="G143:N143" si="130">SUM(G144:G149)</f>
        <v>0</v>
      </c>
      <c r="H143" s="100">
        <f t="shared" si="130"/>
        <v>0</v>
      </c>
      <c r="I143" s="100">
        <f t="shared" si="130"/>
        <v>0</v>
      </c>
      <c r="J143" s="100">
        <f t="shared" si="130"/>
        <v>0</v>
      </c>
      <c r="K143" s="100">
        <f t="shared" si="130"/>
        <v>0</v>
      </c>
      <c r="L143" s="100">
        <f t="shared" si="130"/>
        <v>0</v>
      </c>
      <c r="M143" s="100">
        <f t="shared" si="130"/>
        <v>0</v>
      </c>
      <c r="N143" s="100">
        <f t="shared" si="130"/>
        <v>0</v>
      </c>
      <c r="O143" s="130">
        <f>SUM(O144:O149)</f>
        <v>0</v>
      </c>
      <c r="P143" s="131"/>
    </row>
    <row r="144" spans="1:16" hidden="1" x14ac:dyDescent="0.25">
      <c r="A144" s="37">
        <v>2351</v>
      </c>
      <c r="B144" s="63" t="s">
        <v>153</v>
      </c>
      <c r="C144" s="64">
        <f t="shared" si="96"/>
        <v>0</v>
      </c>
      <c r="D144" s="66"/>
      <c r="E144" s="66"/>
      <c r="F144" s="66">
        <f t="shared" ref="F144:F149" si="131">D144+E144</f>
        <v>0</v>
      </c>
      <c r="G144" s="66"/>
      <c r="H144" s="66"/>
      <c r="I144" s="66">
        <f t="shared" ref="I144:I149" si="132">G144+H144</f>
        <v>0</v>
      </c>
      <c r="J144" s="66"/>
      <c r="K144" s="66"/>
      <c r="L144" s="66">
        <f t="shared" ref="L144:L149" si="133">J144+K144</f>
        <v>0</v>
      </c>
      <c r="M144" s="66"/>
      <c r="N144" s="66"/>
      <c r="O144" s="133">
        <f t="shared" ref="O144:O149" si="134">M144+N144</f>
        <v>0</v>
      </c>
      <c r="P144" s="134"/>
    </row>
    <row r="145" spans="1:16" hidden="1" x14ac:dyDescent="0.25">
      <c r="A145" s="43">
        <v>2352</v>
      </c>
      <c r="B145" s="69" t="s">
        <v>154</v>
      </c>
      <c r="C145" s="70">
        <f t="shared" si="96"/>
        <v>0</v>
      </c>
      <c r="D145" s="72"/>
      <c r="E145" s="72"/>
      <c r="F145" s="72">
        <f t="shared" si="131"/>
        <v>0</v>
      </c>
      <c r="G145" s="72"/>
      <c r="H145" s="72"/>
      <c r="I145" s="72">
        <f t="shared" si="132"/>
        <v>0</v>
      </c>
      <c r="J145" s="72"/>
      <c r="K145" s="72"/>
      <c r="L145" s="72">
        <f t="shared" si="133"/>
        <v>0</v>
      </c>
      <c r="M145" s="72"/>
      <c r="N145" s="72"/>
      <c r="O145" s="136">
        <f t="shared" si="134"/>
        <v>0</v>
      </c>
      <c r="P145" s="137"/>
    </row>
    <row r="146" spans="1:16" ht="24" hidden="1" x14ac:dyDescent="0.25">
      <c r="A146" s="43">
        <v>2353</v>
      </c>
      <c r="B146" s="69" t="s">
        <v>155</v>
      </c>
      <c r="C146" s="70">
        <f t="shared" si="96"/>
        <v>0</v>
      </c>
      <c r="D146" s="72"/>
      <c r="E146" s="72"/>
      <c r="F146" s="72">
        <f t="shared" si="131"/>
        <v>0</v>
      </c>
      <c r="G146" s="72"/>
      <c r="H146" s="72"/>
      <c r="I146" s="72">
        <f t="shared" si="132"/>
        <v>0</v>
      </c>
      <c r="J146" s="72"/>
      <c r="K146" s="72"/>
      <c r="L146" s="72">
        <f t="shared" si="133"/>
        <v>0</v>
      </c>
      <c r="M146" s="72"/>
      <c r="N146" s="72"/>
      <c r="O146" s="136">
        <f t="shared" si="134"/>
        <v>0</v>
      </c>
      <c r="P146" s="137"/>
    </row>
    <row r="147" spans="1:16" ht="24" hidden="1" x14ac:dyDescent="0.25">
      <c r="A147" s="43">
        <v>2354</v>
      </c>
      <c r="B147" s="69" t="s">
        <v>156</v>
      </c>
      <c r="C147" s="70">
        <f t="shared" si="96"/>
        <v>0</v>
      </c>
      <c r="D147" s="72"/>
      <c r="E147" s="72"/>
      <c r="F147" s="72">
        <f t="shared" si="131"/>
        <v>0</v>
      </c>
      <c r="G147" s="72"/>
      <c r="H147" s="72"/>
      <c r="I147" s="72">
        <f t="shared" si="132"/>
        <v>0</v>
      </c>
      <c r="J147" s="72"/>
      <c r="K147" s="72"/>
      <c r="L147" s="72">
        <f t="shared" si="133"/>
        <v>0</v>
      </c>
      <c r="M147" s="72"/>
      <c r="N147" s="72"/>
      <c r="O147" s="136">
        <f t="shared" si="134"/>
        <v>0</v>
      </c>
      <c r="P147" s="137"/>
    </row>
    <row r="148" spans="1:16" ht="24" hidden="1" x14ac:dyDescent="0.25">
      <c r="A148" s="43">
        <v>2355</v>
      </c>
      <c r="B148" s="69" t="s">
        <v>157</v>
      </c>
      <c r="C148" s="70">
        <f t="shared" si="96"/>
        <v>0</v>
      </c>
      <c r="D148" s="72"/>
      <c r="E148" s="72"/>
      <c r="F148" s="72">
        <f t="shared" si="131"/>
        <v>0</v>
      </c>
      <c r="G148" s="72"/>
      <c r="H148" s="72"/>
      <c r="I148" s="72">
        <f t="shared" si="132"/>
        <v>0</v>
      </c>
      <c r="J148" s="72"/>
      <c r="K148" s="72"/>
      <c r="L148" s="72">
        <f t="shared" si="133"/>
        <v>0</v>
      </c>
      <c r="M148" s="72"/>
      <c r="N148" s="72"/>
      <c r="O148" s="136">
        <f t="shared" si="134"/>
        <v>0</v>
      </c>
      <c r="P148" s="137"/>
    </row>
    <row r="149" spans="1:16" ht="24" hidden="1" x14ac:dyDescent="0.25">
      <c r="A149" s="43">
        <v>2359</v>
      </c>
      <c r="B149" s="69" t="s">
        <v>158</v>
      </c>
      <c r="C149" s="70">
        <f t="shared" si="96"/>
        <v>0</v>
      </c>
      <c r="D149" s="72"/>
      <c r="E149" s="72"/>
      <c r="F149" s="72">
        <f t="shared" si="131"/>
        <v>0</v>
      </c>
      <c r="G149" s="72"/>
      <c r="H149" s="72"/>
      <c r="I149" s="72">
        <f t="shared" si="132"/>
        <v>0</v>
      </c>
      <c r="J149" s="72"/>
      <c r="K149" s="72"/>
      <c r="L149" s="72">
        <f t="shared" si="133"/>
        <v>0</v>
      </c>
      <c r="M149" s="72"/>
      <c r="N149" s="72"/>
      <c r="O149" s="136">
        <f t="shared" si="134"/>
        <v>0</v>
      </c>
      <c r="P149" s="137"/>
    </row>
    <row r="150" spans="1:16" ht="24.75" hidden="1" customHeight="1" x14ac:dyDescent="0.25">
      <c r="A150" s="138">
        <v>2360</v>
      </c>
      <c r="B150" s="69" t="s">
        <v>159</v>
      </c>
      <c r="C150" s="70">
        <f t="shared" si="96"/>
        <v>0</v>
      </c>
      <c r="D150" s="135">
        <f t="shared" ref="D150:E150" si="135">SUM(D151:D157)</f>
        <v>0</v>
      </c>
      <c r="E150" s="135">
        <f t="shared" si="135"/>
        <v>0</v>
      </c>
      <c r="F150" s="135">
        <f>SUM(F151:F157)</f>
        <v>0</v>
      </c>
      <c r="G150" s="135">
        <f t="shared" ref="G150:N150" si="136">SUM(G151:G157)</f>
        <v>0</v>
      </c>
      <c r="H150" s="135">
        <f t="shared" si="136"/>
        <v>0</v>
      </c>
      <c r="I150" s="135">
        <f t="shared" si="136"/>
        <v>0</v>
      </c>
      <c r="J150" s="135">
        <f t="shared" si="136"/>
        <v>0</v>
      </c>
      <c r="K150" s="135">
        <f t="shared" si="136"/>
        <v>0</v>
      </c>
      <c r="L150" s="135">
        <f t="shared" si="136"/>
        <v>0</v>
      </c>
      <c r="M150" s="135">
        <f t="shared" si="136"/>
        <v>0</v>
      </c>
      <c r="N150" s="135">
        <f t="shared" si="136"/>
        <v>0</v>
      </c>
      <c r="O150" s="139">
        <f>SUM(O151:O157)</f>
        <v>0</v>
      </c>
      <c r="P150" s="140"/>
    </row>
    <row r="151" spans="1:16" hidden="1" x14ac:dyDescent="0.25">
      <c r="A151" s="42">
        <v>2361</v>
      </c>
      <c r="B151" s="69" t="s">
        <v>160</v>
      </c>
      <c r="C151" s="70">
        <f t="shared" si="96"/>
        <v>0</v>
      </c>
      <c r="D151" s="72"/>
      <c r="E151" s="72"/>
      <c r="F151" s="72">
        <f t="shared" ref="F151:F158" si="137">D151+E151</f>
        <v>0</v>
      </c>
      <c r="G151" s="72"/>
      <c r="H151" s="72"/>
      <c r="I151" s="72">
        <f t="shared" ref="I151:I158" si="138">G151+H151</f>
        <v>0</v>
      </c>
      <c r="J151" s="72"/>
      <c r="K151" s="72"/>
      <c r="L151" s="72">
        <f t="shared" ref="L151:L158" si="139">J151+K151</f>
        <v>0</v>
      </c>
      <c r="M151" s="72"/>
      <c r="N151" s="72"/>
      <c r="O151" s="136">
        <f t="shared" ref="O151:O158" si="140">M151+N151</f>
        <v>0</v>
      </c>
      <c r="P151" s="137"/>
    </row>
    <row r="152" spans="1:16" ht="24" hidden="1" x14ac:dyDescent="0.25">
      <c r="A152" s="42">
        <v>2362</v>
      </c>
      <c r="B152" s="69" t="s">
        <v>161</v>
      </c>
      <c r="C152" s="70">
        <f t="shared" si="96"/>
        <v>0</v>
      </c>
      <c r="D152" s="72"/>
      <c r="E152" s="72"/>
      <c r="F152" s="72">
        <f t="shared" si="137"/>
        <v>0</v>
      </c>
      <c r="G152" s="72"/>
      <c r="H152" s="72"/>
      <c r="I152" s="72">
        <f t="shared" si="138"/>
        <v>0</v>
      </c>
      <c r="J152" s="72"/>
      <c r="K152" s="72"/>
      <c r="L152" s="72">
        <f t="shared" si="139"/>
        <v>0</v>
      </c>
      <c r="M152" s="72"/>
      <c r="N152" s="72"/>
      <c r="O152" s="136">
        <f t="shared" si="140"/>
        <v>0</v>
      </c>
      <c r="P152" s="137"/>
    </row>
    <row r="153" spans="1:16" hidden="1" x14ac:dyDescent="0.25">
      <c r="A153" s="42">
        <v>2363</v>
      </c>
      <c r="B153" s="69" t="s">
        <v>162</v>
      </c>
      <c r="C153" s="70">
        <f t="shared" si="96"/>
        <v>0</v>
      </c>
      <c r="D153" s="72"/>
      <c r="E153" s="72"/>
      <c r="F153" s="72">
        <f t="shared" si="137"/>
        <v>0</v>
      </c>
      <c r="G153" s="72"/>
      <c r="H153" s="72"/>
      <c r="I153" s="72">
        <f t="shared" si="138"/>
        <v>0</v>
      </c>
      <c r="J153" s="72"/>
      <c r="K153" s="72"/>
      <c r="L153" s="72">
        <f t="shared" si="139"/>
        <v>0</v>
      </c>
      <c r="M153" s="72"/>
      <c r="N153" s="72"/>
      <c r="O153" s="136">
        <f t="shared" si="140"/>
        <v>0</v>
      </c>
      <c r="P153" s="137"/>
    </row>
    <row r="154" spans="1:16" hidden="1" x14ac:dyDescent="0.25">
      <c r="A154" s="42">
        <v>2364</v>
      </c>
      <c r="B154" s="69" t="s">
        <v>163</v>
      </c>
      <c r="C154" s="70">
        <f t="shared" si="96"/>
        <v>0</v>
      </c>
      <c r="D154" s="72"/>
      <c r="E154" s="72"/>
      <c r="F154" s="72">
        <f t="shared" si="137"/>
        <v>0</v>
      </c>
      <c r="G154" s="72"/>
      <c r="H154" s="72"/>
      <c r="I154" s="72">
        <f t="shared" si="138"/>
        <v>0</v>
      </c>
      <c r="J154" s="72"/>
      <c r="K154" s="72"/>
      <c r="L154" s="72">
        <f t="shared" si="139"/>
        <v>0</v>
      </c>
      <c r="M154" s="72"/>
      <c r="N154" s="72"/>
      <c r="O154" s="136">
        <f t="shared" si="140"/>
        <v>0</v>
      </c>
      <c r="P154" s="137"/>
    </row>
    <row r="155" spans="1:16" ht="12.75" hidden="1" customHeight="1" x14ac:dyDescent="0.25">
      <c r="A155" s="42">
        <v>2365</v>
      </c>
      <c r="B155" s="69" t="s">
        <v>164</v>
      </c>
      <c r="C155" s="70">
        <f t="shared" si="96"/>
        <v>0</v>
      </c>
      <c r="D155" s="72"/>
      <c r="E155" s="72"/>
      <c r="F155" s="72">
        <f t="shared" si="137"/>
        <v>0</v>
      </c>
      <c r="G155" s="72"/>
      <c r="H155" s="72"/>
      <c r="I155" s="72">
        <f t="shared" si="138"/>
        <v>0</v>
      </c>
      <c r="J155" s="72"/>
      <c r="K155" s="72"/>
      <c r="L155" s="72">
        <f t="shared" si="139"/>
        <v>0</v>
      </c>
      <c r="M155" s="72"/>
      <c r="N155" s="72"/>
      <c r="O155" s="136">
        <f t="shared" si="140"/>
        <v>0</v>
      </c>
      <c r="P155" s="137"/>
    </row>
    <row r="156" spans="1:16" ht="36" hidden="1" x14ac:dyDescent="0.25">
      <c r="A156" s="42">
        <v>2366</v>
      </c>
      <c r="B156" s="69" t="s">
        <v>165</v>
      </c>
      <c r="C156" s="70">
        <f t="shared" si="96"/>
        <v>0</v>
      </c>
      <c r="D156" s="72"/>
      <c r="E156" s="72"/>
      <c r="F156" s="72">
        <f t="shared" si="137"/>
        <v>0</v>
      </c>
      <c r="G156" s="72"/>
      <c r="H156" s="72"/>
      <c r="I156" s="72">
        <f t="shared" si="138"/>
        <v>0</v>
      </c>
      <c r="J156" s="72"/>
      <c r="K156" s="72"/>
      <c r="L156" s="72">
        <f t="shared" si="139"/>
        <v>0</v>
      </c>
      <c r="M156" s="72"/>
      <c r="N156" s="72"/>
      <c r="O156" s="136">
        <f t="shared" si="140"/>
        <v>0</v>
      </c>
      <c r="P156" s="137"/>
    </row>
    <row r="157" spans="1:16" ht="48" hidden="1" x14ac:dyDescent="0.25">
      <c r="A157" s="42">
        <v>2369</v>
      </c>
      <c r="B157" s="69" t="s">
        <v>166</v>
      </c>
      <c r="C157" s="70">
        <f t="shared" si="96"/>
        <v>0</v>
      </c>
      <c r="D157" s="72"/>
      <c r="E157" s="72"/>
      <c r="F157" s="72">
        <f t="shared" si="137"/>
        <v>0</v>
      </c>
      <c r="G157" s="72"/>
      <c r="H157" s="72"/>
      <c r="I157" s="72">
        <f t="shared" si="138"/>
        <v>0</v>
      </c>
      <c r="J157" s="72"/>
      <c r="K157" s="72"/>
      <c r="L157" s="72">
        <f t="shared" si="139"/>
        <v>0</v>
      </c>
      <c r="M157" s="72"/>
      <c r="N157" s="72"/>
      <c r="O157" s="136">
        <f t="shared" si="140"/>
        <v>0</v>
      </c>
      <c r="P157" s="137"/>
    </row>
    <row r="158" spans="1:16" hidden="1" x14ac:dyDescent="0.25">
      <c r="A158" s="129">
        <v>2370</v>
      </c>
      <c r="B158" s="93" t="s">
        <v>167</v>
      </c>
      <c r="C158" s="99">
        <f t="shared" si="96"/>
        <v>0</v>
      </c>
      <c r="D158" s="141"/>
      <c r="E158" s="141"/>
      <c r="F158" s="141">
        <f t="shared" si="137"/>
        <v>0</v>
      </c>
      <c r="G158" s="141"/>
      <c r="H158" s="141"/>
      <c r="I158" s="141">
        <f t="shared" si="138"/>
        <v>0</v>
      </c>
      <c r="J158" s="141"/>
      <c r="K158" s="141"/>
      <c r="L158" s="141">
        <f t="shared" si="139"/>
        <v>0</v>
      </c>
      <c r="M158" s="141"/>
      <c r="N158" s="141"/>
      <c r="O158" s="142">
        <f t="shared" si="140"/>
        <v>0</v>
      </c>
      <c r="P158" s="143"/>
    </row>
    <row r="159" spans="1:16" hidden="1" x14ac:dyDescent="0.25">
      <c r="A159" s="129">
        <v>2380</v>
      </c>
      <c r="B159" s="93" t="s">
        <v>168</v>
      </c>
      <c r="C159" s="99">
        <f t="shared" si="96"/>
        <v>0</v>
      </c>
      <c r="D159" s="100">
        <f t="shared" ref="D159:E159" si="141">SUM(D160:D161)</f>
        <v>0</v>
      </c>
      <c r="E159" s="100">
        <f t="shared" si="141"/>
        <v>0</v>
      </c>
      <c r="F159" s="100">
        <f>SUM(F160:F161)</f>
        <v>0</v>
      </c>
      <c r="G159" s="100">
        <f t="shared" ref="G159:N159" si="142">SUM(G160:G161)</f>
        <v>0</v>
      </c>
      <c r="H159" s="100">
        <f t="shared" si="142"/>
        <v>0</v>
      </c>
      <c r="I159" s="100">
        <f t="shared" si="142"/>
        <v>0</v>
      </c>
      <c r="J159" s="100">
        <f t="shared" si="142"/>
        <v>0</v>
      </c>
      <c r="K159" s="100">
        <f t="shared" si="142"/>
        <v>0</v>
      </c>
      <c r="L159" s="100">
        <f t="shared" si="142"/>
        <v>0</v>
      </c>
      <c r="M159" s="100">
        <f t="shared" si="142"/>
        <v>0</v>
      </c>
      <c r="N159" s="100">
        <f t="shared" si="142"/>
        <v>0</v>
      </c>
      <c r="O159" s="130">
        <f>SUM(O160:O161)</f>
        <v>0</v>
      </c>
      <c r="P159" s="131"/>
    </row>
    <row r="160" spans="1:16" hidden="1" x14ac:dyDescent="0.25">
      <c r="A160" s="36">
        <v>2381</v>
      </c>
      <c r="B160" s="63" t="s">
        <v>169</v>
      </c>
      <c r="C160" s="64">
        <f t="shared" si="96"/>
        <v>0</v>
      </c>
      <c r="D160" s="66"/>
      <c r="E160" s="66"/>
      <c r="F160" s="66">
        <f t="shared" ref="F160:F163" si="143">D160+E160</f>
        <v>0</v>
      </c>
      <c r="G160" s="66"/>
      <c r="H160" s="66"/>
      <c r="I160" s="66">
        <f t="shared" ref="I160:I163" si="144">G160+H160</f>
        <v>0</v>
      </c>
      <c r="J160" s="66"/>
      <c r="K160" s="66"/>
      <c r="L160" s="66">
        <f t="shared" ref="L160:L163" si="145">J160+K160</f>
        <v>0</v>
      </c>
      <c r="M160" s="66"/>
      <c r="N160" s="66"/>
      <c r="O160" s="133">
        <f t="shared" ref="O160:O163" si="146">M160+N160</f>
        <v>0</v>
      </c>
      <c r="P160" s="134"/>
    </row>
    <row r="161" spans="1:16" ht="24" hidden="1" x14ac:dyDescent="0.25">
      <c r="A161" s="42">
        <v>2389</v>
      </c>
      <c r="B161" s="69" t="s">
        <v>170</v>
      </c>
      <c r="C161" s="70">
        <f t="shared" si="96"/>
        <v>0</v>
      </c>
      <c r="D161" s="72"/>
      <c r="E161" s="72"/>
      <c r="F161" s="72">
        <f t="shared" si="143"/>
        <v>0</v>
      </c>
      <c r="G161" s="72"/>
      <c r="H161" s="72"/>
      <c r="I161" s="72">
        <f t="shared" si="144"/>
        <v>0</v>
      </c>
      <c r="J161" s="72"/>
      <c r="K161" s="72"/>
      <c r="L161" s="72">
        <f t="shared" si="145"/>
        <v>0</v>
      </c>
      <c r="M161" s="72"/>
      <c r="N161" s="72"/>
      <c r="O161" s="136">
        <f t="shared" si="146"/>
        <v>0</v>
      </c>
      <c r="P161" s="137"/>
    </row>
    <row r="162" spans="1:16" hidden="1" x14ac:dyDescent="0.25">
      <c r="A162" s="129">
        <v>2390</v>
      </c>
      <c r="B162" s="93" t="s">
        <v>171</v>
      </c>
      <c r="C162" s="99">
        <f t="shared" si="96"/>
        <v>0</v>
      </c>
      <c r="D162" s="141"/>
      <c r="E162" s="141"/>
      <c r="F162" s="141">
        <f t="shared" si="143"/>
        <v>0</v>
      </c>
      <c r="G162" s="141"/>
      <c r="H162" s="141"/>
      <c r="I162" s="141">
        <f t="shared" si="144"/>
        <v>0</v>
      </c>
      <c r="J162" s="141"/>
      <c r="K162" s="141"/>
      <c r="L162" s="141">
        <f t="shared" si="145"/>
        <v>0</v>
      </c>
      <c r="M162" s="141"/>
      <c r="N162" s="141"/>
      <c r="O162" s="142">
        <f t="shared" si="146"/>
        <v>0</v>
      </c>
      <c r="P162" s="143"/>
    </row>
    <row r="163" spans="1:16" hidden="1" x14ac:dyDescent="0.25">
      <c r="A163" s="55">
        <v>2400</v>
      </c>
      <c r="B163" s="127" t="s">
        <v>172</v>
      </c>
      <c r="C163" s="56">
        <f t="shared" si="96"/>
        <v>0</v>
      </c>
      <c r="D163" s="151"/>
      <c r="E163" s="151"/>
      <c r="F163" s="151">
        <f t="shared" si="143"/>
        <v>0</v>
      </c>
      <c r="G163" s="151"/>
      <c r="H163" s="151"/>
      <c r="I163" s="151">
        <f t="shared" si="144"/>
        <v>0</v>
      </c>
      <c r="J163" s="151"/>
      <c r="K163" s="151"/>
      <c r="L163" s="151">
        <f t="shared" si="145"/>
        <v>0</v>
      </c>
      <c r="M163" s="151"/>
      <c r="N163" s="151"/>
      <c r="O163" s="152">
        <f t="shared" si="146"/>
        <v>0</v>
      </c>
      <c r="P163" s="153"/>
    </row>
    <row r="164" spans="1:16" ht="24" hidden="1" x14ac:dyDescent="0.25">
      <c r="A164" s="55">
        <v>2500</v>
      </c>
      <c r="B164" s="127" t="s">
        <v>173</v>
      </c>
      <c r="C164" s="56">
        <f t="shared" si="96"/>
        <v>0</v>
      </c>
      <c r="D164" s="57">
        <f t="shared" ref="D164:E164" si="147">SUM(D165,D170)</f>
        <v>0</v>
      </c>
      <c r="E164" s="57">
        <f t="shared" si="147"/>
        <v>0</v>
      </c>
      <c r="F164" s="57">
        <f>SUM(F165,F170)</f>
        <v>0</v>
      </c>
      <c r="G164" s="57">
        <f t="shared" ref="G164:O164" si="148">SUM(G165,G170)</f>
        <v>0</v>
      </c>
      <c r="H164" s="57">
        <f t="shared" si="148"/>
        <v>0</v>
      </c>
      <c r="I164" s="57">
        <f t="shared" si="148"/>
        <v>0</v>
      </c>
      <c r="J164" s="57">
        <f t="shared" si="148"/>
        <v>0</v>
      </c>
      <c r="K164" s="57">
        <f t="shared" si="148"/>
        <v>0</v>
      </c>
      <c r="L164" s="57">
        <f t="shared" si="148"/>
        <v>0</v>
      </c>
      <c r="M164" s="57">
        <f t="shared" si="148"/>
        <v>0</v>
      </c>
      <c r="N164" s="57">
        <f t="shared" si="148"/>
        <v>0</v>
      </c>
      <c r="O164" s="57">
        <f t="shared" si="148"/>
        <v>0</v>
      </c>
      <c r="P164" s="128"/>
    </row>
    <row r="165" spans="1:16" ht="16.5" hidden="1" customHeight="1" x14ac:dyDescent="0.25">
      <c r="A165" s="211">
        <v>2510</v>
      </c>
      <c r="B165" s="63" t="s">
        <v>174</v>
      </c>
      <c r="C165" s="64">
        <f t="shared" si="96"/>
        <v>0</v>
      </c>
      <c r="D165" s="132">
        <f t="shared" ref="D165:E165" si="149">SUM(D166:D169)</f>
        <v>0</v>
      </c>
      <c r="E165" s="132">
        <f t="shared" si="149"/>
        <v>0</v>
      </c>
      <c r="F165" s="132">
        <f>SUM(F166:F169)</f>
        <v>0</v>
      </c>
      <c r="G165" s="132">
        <f t="shared" ref="G165:O165" si="150">SUM(G166:G169)</f>
        <v>0</v>
      </c>
      <c r="H165" s="132">
        <f t="shared" si="150"/>
        <v>0</v>
      </c>
      <c r="I165" s="132">
        <f t="shared" si="150"/>
        <v>0</v>
      </c>
      <c r="J165" s="132">
        <f t="shared" si="150"/>
        <v>0</v>
      </c>
      <c r="K165" s="132">
        <f t="shared" si="150"/>
        <v>0</v>
      </c>
      <c r="L165" s="132">
        <f t="shared" si="150"/>
        <v>0</v>
      </c>
      <c r="M165" s="132">
        <f t="shared" si="150"/>
        <v>0</v>
      </c>
      <c r="N165" s="132">
        <f t="shared" si="150"/>
        <v>0</v>
      </c>
      <c r="O165" s="154">
        <f t="shared" si="150"/>
        <v>0</v>
      </c>
      <c r="P165" s="155"/>
    </row>
    <row r="166" spans="1:16" ht="24" hidden="1" x14ac:dyDescent="0.25">
      <c r="A166" s="43">
        <v>2512</v>
      </c>
      <c r="B166" s="69" t="s">
        <v>175</v>
      </c>
      <c r="C166" s="70">
        <f t="shared" si="96"/>
        <v>0</v>
      </c>
      <c r="D166" s="72"/>
      <c r="E166" s="72"/>
      <c r="F166" s="72">
        <f t="shared" ref="F166:F171" si="151">D166+E166</f>
        <v>0</v>
      </c>
      <c r="G166" s="72"/>
      <c r="H166" s="72"/>
      <c r="I166" s="72">
        <f t="shared" ref="I166:I171" si="152">G166+H166</f>
        <v>0</v>
      </c>
      <c r="J166" s="72"/>
      <c r="K166" s="72"/>
      <c r="L166" s="72">
        <f t="shared" ref="L166:L171" si="153">J166+K166</f>
        <v>0</v>
      </c>
      <c r="M166" s="72"/>
      <c r="N166" s="72"/>
      <c r="O166" s="136">
        <f t="shared" ref="O166:O171" si="154">M166+N166</f>
        <v>0</v>
      </c>
      <c r="P166" s="137"/>
    </row>
    <row r="167" spans="1:16" ht="36" hidden="1" x14ac:dyDescent="0.25">
      <c r="A167" s="43">
        <v>2513</v>
      </c>
      <c r="B167" s="69" t="s">
        <v>176</v>
      </c>
      <c r="C167" s="70">
        <f t="shared" si="96"/>
        <v>0</v>
      </c>
      <c r="D167" s="72"/>
      <c r="E167" s="72"/>
      <c r="F167" s="72">
        <f t="shared" si="151"/>
        <v>0</v>
      </c>
      <c r="G167" s="72"/>
      <c r="H167" s="72"/>
      <c r="I167" s="72">
        <f t="shared" si="152"/>
        <v>0</v>
      </c>
      <c r="J167" s="72"/>
      <c r="K167" s="72"/>
      <c r="L167" s="72">
        <f t="shared" si="153"/>
        <v>0</v>
      </c>
      <c r="M167" s="72"/>
      <c r="N167" s="72"/>
      <c r="O167" s="136">
        <f t="shared" si="154"/>
        <v>0</v>
      </c>
      <c r="P167" s="137"/>
    </row>
    <row r="168" spans="1:16" ht="24" hidden="1" x14ac:dyDescent="0.25">
      <c r="A168" s="43">
        <v>2515</v>
      </c>
      <c r="B168" s="69" t="s">
        <v>177</v>
      </c>
      <c r="C168" s="70">
        <f t="shared" si="96"/>
        <v>0</v>
      </c>
      <c r="D168" s="72"/>
      <c r="E168" s="72"/>
      <c r="F168" s="72">
        <f t="shared" si="151"/>
        <v>0</v>
      </c>
      <c r="G168" s="72"/>
      <c r="H168" s="72"/>
      <c r="I168" s="72">
        <f t="shared" si="152"/>
        <v>0</v>
      </c>
      <c r="J168" s="72"/>
      <c r="K168" s="72"/>
      <c r="L168" s="72">
        <f t="shared" si="153"/>
        <v>0</v>
      </c>
      <c r="M168" s="72"/>
      <c r="N168" s="72"/>
      <c r="O168" s="136">
        <f t="shared" si="154"/>
        <v>0</v>
      </c>
      <c r="P168" s="137"/>
    </row>
    <row r="169" spans="1:16" ht="24" hidden="1" x14ac:dyDescent="0.25">
      <c r="A169" s="43">
        <v>2519</v>
      </c>
      <c r="B169" s="69" t="s">
        <v>178</v>
      </c>
      <c r="C169" s="70">
        <f t="shared" si="96"/>
        <v>0</v>
      </c>
      <c r="D169" s="72"/>
      <c r="E169" s="72"/>
      <c r="F169" s="72">
        <f t="shared" si="151"/>
        <v>0</v>
      </c>
      <c r="G169" s="72"/>
      <c r="H169" s="72"/>
      <c r="I169" s="72">
        <f t="shared" si="152"/>
        <v>0</v>
      </c>
      <c r="J169" s="72"/>
      <c r="K169" s="72"/>
      <c r="L169" s="72">
        <f t="shared" si="153"/>
        <v>0</v>
      </c>
      <c r="M169" s="72"/>
      <c r="N169" s="72"/>
      <c r="O169" s="136">
        <f t="shared" si="154"/>
        <v>0</v>
      </c>
      <c r="P169" s="137"/>
    </row>
    <row r="170" spans="1:16" ht="24" hidden="1" x14ac:dyDescent="0.25">
      <c r="A170" s="138">
        <v>2520</v>
      </c>
      <c r="B170" s="69" t="s">
        <v>179</v>
      </c>
      <c r="C170" s="70">
        <f t="shared" si="96"/>
        <v>0</v>
      </c>
      <c r="D170" s="72"/>
      <c r="E170" s="72"/>
      <c r="F170" s="72">
        <f t="shared" si="151"/>
        <v>0</v>
      </c>
      <c r="G170" s="72"/>
      <c r="H170" s="72"/>
      <c r="I170" s="72">
        <f t="shared" si="152"/>
        <v>0</v>
      </c>
      <c r="J170" s="72"/>
      <c r="K170" s="72"/>
      <c r="L170" s="72">
        <f t="shared" si="153"/>
        <v>0</v>
      </c>
      <c r="M170" s="72"/>
      <c r="N170" s="72"/>
      <c r="O170" s="136">
        <f t="shared" si="154"/>
        <v>0</v>
      </c>
      <c r="P170" s="137"/>
    </row>
    <row r="171" spans="1:16" s="156" customFormat="1" ht="48" hidden="1" x14ac:dyDescent="0.25">
      <c r="A171" s="20">
        <v>2800</v>
      </c>
      <c r="B171" s="63" t="s">
        <v>180</v>
      </c>
      <c r="C171" s="64">
        <f t="shared" si="96"/>
        <v>0</v>
      </c>
      <c r="D171" s="66"/>
      <c r="E171" s="66"/>
      <c r="F171" s="39">
        <f t="shared" si="151"/>
        <v>0</v>
      </c>
      <c r="G171" s="39"/>
      <c r="H171" s="39"/>
      <c r="I171" s="39">
        <f t="shared" si="152"/>
        <v>0</v>
      </c>
      <c r="J171" s="39"/>
      <c r="K171" s="39"/>
      <c r="L171" s="39">
        <f t="shared" si="153"/>
        <v>0</v>
      </c>
      <c r="M171" s="39"/>
      <c r="N171" s="39"/>
      <c r="O171" s="40">
        <f t="shared" si="154"/>
        <v>0</v>
      </c>
      <c r="P171" s="41"/>
    </row>
    <row r="172" spans="1:16" hidden="1" x14ac:dyDescent="0.25">
      <c r="A172" s="123">
        <v>3000</v>
      </c>
      <c r="B172" s="123" t="s">
        <v>181</v>
      </c>
      <c r="C172" s="124">
        <f t="shared" si="96"/>
        <v>0</v>
      </c>
      <c r="D172" s="125">
        <f t="shared" ref="D172:E172" si="155">SUM(D173,D183)</f>
        <v>0</v>
      </c>
      <c r="E172" s="125">
        <f t="shared" si="155"/>
        <v>0</v>
      </c>
      <c r="F172" s="125">
        <f>SUM(F173,F183)</f>
        <v>0</v>
      </c>
      <c r="G172" s="125">
        <f t="shared" ref="G172:N172" si="156">SUM(G173,G183)</f>
        <v>0</v>
      </c>
      <c r="H172" s="125">
        <f t="shared" si="156"/>
        <v>0</v>
      </c>
      <c r="I172" s="125">
        <f t="shared" si="156"/>
        <v>0</v>
      </c>
      <c r="J172" s="125">
        <f t="shared" si="156"/>
        <v>0</v>
      </c>
      <c r="K172" s="125">
        <f t="shared" si="156"/>
        <v>0</v>
      </c>
      <c r="L172" s="125">
        <f t="shared" si="156"/>
        <v>0</v>
      </c>
      <c r="M172" s="125">
        <f t="shared" si="156"/>
        <v>0</v>
      </c>
      <c r="N172" s="125">
        <f t="shared" si="156"/>
        <v>0</v>
      </c>
      <c r="O172" s="157">
        <f>SUM(O173,O183)</f>
        <v>0</v>
      </c>
      <c r="P172" s="126"/>
    </row>
    <row r="173" spans="1:16" ht="24" hidden="1" x14ac:dyDescent="0.25">
      <c r="A173" s="55">
        <v>3200</v>
      </c>
      <c r="B173" s="158" t="s">
        <v>182</v>
      </c>
      <c r="C173" s="56">
        <f t="shared" si="96"/>
        <v>0</v>
      </c>
      <c r="D173" s="57">
        <f t="shared" ref="D173:E173" si="157">SUM(D174,D178)</f>
        <v>0</v>
      </c>
      <c r="E173" s="57">
        <f t="shared" si="157"/>
        <v>0</v>
      </c>
      <c r="F173" s="57">
        <f>SUM(F174,F178)</f>
        <v>0</v>
      </c>
      <c r="G173" s="57">
        <f t="shared" ref="G173:O173" si="158">SUM(G174,G178)</f>
        <v>0</v>
      </c>
      <c r="H173" s="57">
        <f t="shared" si="158"/>
        <v>0</v>
      </c>
      <c r="I173" s="57">
        <f t="shared" si="158"/>
        <v>0</v>
      </c>
      <c r="J173" s="57">
        <f t="shared" si="158"/>
        <v>0</v>
      </c>
      <c r="K173" s="57">
        <f t="shared" si="158"/>
        <v>0</v>
      </c>
      <c r="L173" s="57">
        <f t="shared" si="158"/>
        <v>0</v>
      </c>
      <c r="M173" s="57">
        <f t="shared" si="158"/>
        <v>0</v>
      </c>
      <c r="N173" s="57">
        <f t="shared" si="158"/>
        <v>0</v>
      </c>
      <c r="O173" s="159">
        <f t="shared" si="158"/>
        <v>0</v>
      </c>
      <c r="P173" s="128"/>
    </row>
    <row r="174" spans="1:16" ht="36" hidden="1" x14ac:dyDescent="0.25">
      <c r="A174" s="211">
        <v>3260</v>
      </c>
      <c r="B174" s="63" t="s">
        <v>183</v>
      </c>
      <c r="C174" s="64">
        <f t="shared" si="96"/>
        <v>0</v>
      </c>
      <c r="D174" s="132">
        <f t="shared" ref="D174:E174" si="159">SUM(D175:D177)</f>
        <v>0</v>
      </c>
      <c r="E174" s="132">
        <f t="shared" si="159"/>
        <v>0</v>
      </c>
      <c r="F174" s="132">
        <f>SUM(F175:F177)</f>
        <v>0</v>
      </c>
      <c r="G174" s="132">
        <f t="shared" ref="G174:N174" si="160">SUM(G175:G177)</f>
        <v>0</v>
      </c>
      <c r="H174" s="132">
        <f t="shared" si="160"/>
        <v>0</v>
      </c>
      <c r="I174" s="132">
        <f t="shared" si="160"/>
        <v>0</v>
      </c>
      <c r="J174" s="132">
        <f t="shared" si="160"/>
        <v>0</v>
      </c>
      <c r="K174" s="132">
        <f t="shared" si="160"/>
        <v>0</v>
      </c>
      <c r="L174" s="132">
        <f t="shared" si="160"/>
        <v>0</v>
      </c>
      <c r="M174" s="132">
        <f t="shared" si="160"/>
        <v>0</v>
      </c>
      <c r="N174" s="132">
        <f t="shared" si="160"/>
        <v>0</v>
      </c>
      <c r="O174" s="150">
        <f>SUM(O175:O177)</f>
        <v>0</v>
      </c>
      <c r="P174" s="146"/>
    </row>
    <row r="175" spans="1:16" ht="24" hidden="1" x14ac:dyDescent="0.25">
      <c r="A175" s="43">
        <v>3261</v>
      </c>
      <c r="B175" s="69" t="s">
        <v>184</v>
      </c>
      <c r="C175" s="70">
        <f t="shared" si="96"/>
        <v>0</v>
      </c>
      <c r="D175" s="72"/>
      <c r="E175" s="72"/>
      <c r="F175" s="72">
        <f t="shared" ref="F175:F177" si="161">D175+E175</f>
        <v>0</v>
      </c>
      <c r="G175" s="72"/>
      <c r="H175" s="72"/>
      <c r="I175" s="72">
        <f t="shared" ref="I175:I177" si="162">G175+H175</f>
        <v>0</v>
      </c>
      <c r="J175" s="72"/>
      <c r="K175" s="72"/>
      <c r="L175" s="72">
        <f t="shared" ref="L175:L177" si="163">J175+K175</f>
        <v>0</v>
      </c>
      <c r="M175" s="72"/>
      <c r="N175" s="72"/>
      <c r="O175" s="136">
        <f t="shared" ref="O175:O177" si="164">M175+N175</f>
        <v>0</v>
      </c>
      <c r="P175" s="137"/>
    </row>
    <row r="176" spans="1:16" ht="36" hidden="1" x14ac:dyDescent="0.25">
      <c r="A176" s="43">
        <v>3262</v>
      </c>
      <c r="B176" s="69" t="s">
        <v>185</v>
      </c>
      <c r="C176" s="70">
        <f t="shared" si="96"/>
        <v>0</v>
      </c>
      <c r="D176" s="72"/>
      <c r="E176" s="72"/>
      <c r="F176" s="72">
        <f t="shared" si="161"/>
        <v>0</v>
      </c>
      <c r="G176" s="72"/>
      <c r="H176" s="72"/>
      <c r="I176" s="72">
        <f t="shared" si="162"/>
        <v>0</v>
      </c>
      <c r="J176" s="72"/>
      <c r="K176" s="72"/>
      <c r="L176" s="72">
        <f t="shared" si="163"/>
        <v>0</v>
      </c>
      <c r="M176" s="72"/>
      <c r="N176" s="72"/>
      <c r="O176" s="136">
        <f t="shared" si="164"/>
        <v>0</v>
      </c>
      <c r="P176" s="137"/>
    </row>
    <row r="177" spans="1:16" ht="24" hidden="1" x14ac:dyDescent="0.25">
      <c r="A177" s="43">
        <v>3263</v>
      </c>
      <c r="B177" s="69" t="s">
        <v>186</v>
      </c>
      <c r="C177" s="70">
        <f t="shared" ref="C177:C240" si="165">SUM(F177,I177,L177,O177)</f>
        <v>0</v>
      </c>
      <c r="D177" s="72"/>
      <c r="E177" s="72"/>
      <c r="F177" s="72">
        <f t="shared" si="161"/>
        <v>0</v>
      </c>
      <c r="G177" s="72"/>
      <c r="H177" s="72"/>
      <c r="I177" s="72">
        <f t="shared" si="162"/>
        <v>0</v>
      </c>
      <c r="J177" s="72"/>
      <c r="K177" s="72"/>
      <c r="L177" s="72">
        <f t="shared" si="163"/>
        <v>0</v>
      </c>
      <c r="M177" s="72"/>
      <c r="N177" s="72"/>
      <c r="O177" s="136">
        <f t="shared" si="164"/>
        <v>0</v>
      </c>
      <c r="P177" s="137"/>
    </row>
    <row r="178" spans="1:16" ht="84" hidden="1" x14ac:dyDescent="0.25">
      <c r="A178" s="211">
        <v>3290</v>
      </c>
      <c r="B178" s="63" t="s">
        <v>187</v>
      </c>
      <c r="C178" s="160">
        <f t="shared" si="165"/>
        <v>0</v>
      </c>
      <c r="D178" s="132">
        <f t="shared" ref="D178:E178" si="166">SUM(D179:D182)</f>
        <v>0</v>
      </c>
      <c r="E178" s="132">
        <f t="shared" si="166"/>
        <v>0</v>
      </c>
      <c r="F178" s="132">
        <f>SUM(F179:F182)</f>
        <v>0</v>
      </c>
      <c r="G178" s="132">
        <f t="shared" ref="G178:O178" si="167">SUM(G179:G182)</f>
        <v>0</v>
      </c>
      <c r="H178" s="132">
        <f t="shared" si="167"/>
        <v>0</v>
      </c>
      <c r="I178" s="132">
        <f t="shared" si="167"/>
        <v>0</v>
      </c>
      <c r="J178" s="132">
        <f t="shared" si="167"/>
        <v>0</v>
      </c>
      <c r="K178" s="132">
        <f t="shared" si="167"/>
        <v>0</v>
      </c>
      <c r="L178" s="132">
        <f t="shared" si="167"/>
        <v>0</v>
      </c>
      <c r="M178" s="132">
        <f t="shared" si="167"/>
        <v>0</v>
      </c>
      <c r="N178" s="132">
        <f t="shared" si="167"/>
        <v>0</v>
      </c>
      <c r="O178" s="161">
        <f t="shared" si="167"/>
        <v>0</v>
      </c>
      <c r="P178" s="162"/>
    </row>
    <row r="179" spans="1:16" ht="72" hidden="1" x14ac:dyDescent="0.25">
      <c r="A179" s="43">
        <v>3291</v>
      </c>
      <c r="B179" s="69" t="s">
        <v>188</v>
      </c>
      <c r="C179" s="70">
        <f t="shared" si="165"/>
        <v>0</v>
      </c>
      <c r="D179" s="72"/>
      <c r="E179" s="72"/>
      <c r="F179" s="72">
        <f t="shared" ref="F179:F182" si="168">D179+E179</f>
        <v>0</v>
      </c>
      <c r="G179" s="72"/>
      <c r="H179" s="72"/>
      <c r="I179" s="72">
        <f t="shared" ref="I179:I182" si="169">G179+H179</f>
        <v>0</v>
      </c>
      <c r="J179" s="72"/>
      <c r="K179" s="72"/>
      <c r="L179" s="72">
        <f t="shared" ref="L179:L182" si="170">J179+K179</f>
        <v>0</v>
      </c>
      <c r="M179" s="72"/>
      <c r="N179" s="72"/>
      <c r="O179" s="136">
        <f t="shared" ref="O179:O182" si="171">M179+N179</f>
        <v>0</v>
      </c>
      <c r="P179" s="137"/>
    </row>
    <row r="180" spans="1:16" ht="72" hidden="1" x14ac:dyDescent="0.25">
      <c r="A180" s="43">
        <v>3292</v>
      </c>
      <c r="B180" s="69" t="s">
        <v>189</v>
      </c>
      <c r="C180" s="70">
        <f t="shared" si="165"/>
        <v>0</v>
      </c>
      <c r="D180" s="72"/>
      <c r="E180" s="72"/>
      <c r="F180" s="72">
        <f t="shared" si="168"/>
        <v>0</v>
      </c>
      <c r="G180" s="72"/>
      <c r="H180" s="72"/>
      <c r="I180" s="72">
        <f t="shared" si="169"/>
        <v>0</v>
      </c>
      <c r="J180" s="72"/>
      <c r="K180" s="72"/>
      <c r="L180" s="72">
        <f t="shared" si="170"/>
        <v>0</v>
      </c>
      <c r="M180" s="72"/>
      <c r="N180" s="72"/>
      <c r="O180" s="136">
        <f t="shared" si="171"/>
        <v>0</v>
      </c>
      <c r="P180" s="137"/>
    </row>
    <row r="181" spans="1:16" ht="72" hidden="1" x14ac:dyDescent="0.25">
      <c r="A181" s="43">
        <v>3293</v>
      </c>
      <c r="B181" s="69" t="s">
        <v>190</v>
      </c>
      <c r="C181" s="70">
        <f t="shared" si="165"/>
        <v>0</v>
      </c>
      <c r="D181" s="72"/>
      <c r="E181" s="72"/>
      <c r="F181" s="72">
        <f t="shared" si="168"/>
        <v>0</v>
      </c>
      <c r="G181" s="72"/>
      <c r="H181" s="72"/>
      <c r="I181" s="72">
        <f t="shared" si="169"/>
        <v>0</v>
      </c>
      <c r="J181" s="72"/>
      <c r="K181" s="72"/>
      <c r="L181" s="72">
        <f t="shared" si="170"/>
        <v>0</v>
      </c>
      <c r="M181" s="72"/>
      <c r="N181" s="72"/>
      <c r="O181" s="136">
        <f t="shared" si="171"/>
        <v>0</v>
      </c>
      <c r="P181" s="137"/>
    </row>
    <row r="182" spans="1:16" ht="60" hidden="1" x14ac:dyDescent="0.25">
      <c r="A182" s="163">
        <v>3294</v>
      </c>
      <c r="B182" s="69" t="s">
        <v>191</v>
      </c>
      <c r="C182" s="160">
        <f t="shared" si="165"/>
        <v>0</v>
      </c>
      <c r="D182" s="164"/>
      <c r="E182" s="164"/>
      <c r="F182" s="164">
        <f t="shared" si="168"/>
        <v>0</v>
      </c>
      <c r="G182" s="164"/>
      <c r="H182" s="164"/>
      <c r="I182" s="164">
        <f t="shared" si="169"/>
        <v>0</v>
      </c>
      <c r="J182" s="164"/>
      <c r="K182" s="164"/>
      <c r="L182" s="164">
        <f t="shared" si="170"/>
        <v>0</v>
      </c>
      <c r="M182" s="164"/>
      <c r="N182" s="164"/>
      <c r="O182" s="165">
        <f t="shared" si="171"/>
        <v>0</v>
      </c>
      <c r="P182" s="166"/>
    </row>
    <row r="183" spans="1:16" ht="48" hidden="1" x14ac:dyDescent="0.25">
      <c r="A183" s="84">
        <v>3300</v>
      </c>
      <c r="B183" s="158" t="s">
        <v>192</v>
      </c>
      <c r="C183" s="167">
        <f t="shared" si="165"/>
        <v>0</v>
      </c>
      <c r="D183" s="168">
        <f t="shared" ref="D183:E183" si="172">SUM(D184:D185)</f>
        <v>0</v>
      </c>
      <c r="E183" s="168">
        <f t="shared" si="172"/>
        <v>0</v>
      </c>
      <c r="F183" s="168">
        <f>SUM(F184:F185)</f>
        <v>0</v>
      </c>
      <c r="G183" s="168">
        <f t="shared" ref="G183:O183" si="173">SUM(G184:G185)</f>
        <v>0</v>
      </c>
      <c r="H183" s="168">
        <f t="shared" si="173"/>
        <v>0</v>
      </c>
      <c r="I183" s="168">
        <f t="shared" si="173"/>
        <v>0</v>
      </c>
      <c r="J183" s="168">
        <f t="shared" si="173"/>
        <v>0</v>
      </c>
      <c r="K183" s="168">
        <f t="shared" si="173"/>
        <v>0</v>
      </c>
      <c r="L183" s="168">
        <f t="shared" si="173"/>
        <v>0</v>
      </c>
      <c r="M183" s="168">
        <f t="shared" si="173"/>
        <v>0</v>
      </c>
      <c r="N183" s="168">
        <f t="shared" si="173"/>
        <v>0</v>
      </c>
      <c r="O183" s="159">
        <f t="shared" si="173"/>
        <v>0</v>
      </c>
      <c r="P183" s="128"/>
    </row>
    <row r="184" spans="1:16" ht="48" hidden="1" x14ac:dyDescent="0.25">
      <c r="A184" s="92">
        <v>3310</v>
      </c>
      <c r="B184" s="93" t="s">
        <v>193</v>
      </c>
      <c r="C184" s="99">
        <f t="shared" si="165"/>
        <v>0</v>
      </c>
      <c r="D184" s="141"/>
      <c r="E184" s="141"/>
      <c r="F184" s="141">
        <f t="shared" ref="F184:F185" si="174">D184+E184</f>
        <v>0</v>
      </c>
      <c r="G184" s="141"/>
      <c r="H184" s="141"/>
      <c r="I184" s="141">
        <f t="shared" ref="I184:I185" si="175">G184+H184</f>
        <v>0</v>
      </c>
      <c r="J184" s="141"/>
      <c r="K184" s="141"/>
      <c r="L184" s="141">
        <f t="shared" ref="L184:L185" si="176">J184+K184</f>
        <v>0</v>
      </c>
      <c r="M184" s="141"/>
      <c r="N184" s="141"/>
      <c r="O184" s="142">
        <f t="shared" ref="O184:O185" si="177">M184+N184</f>
        <v>0</v>
      </c>
      <c r="P184" s="143"/>
    </row>
    <row r="185" spans="1:16" ht="60" hidden="1" x14ac:dyDescent="0.25">
      <c r="A185" s="37">
        <v>3320</v>
      </c>
      <c r="B185" s="63" t="s">
        <v>194</v>
      </c>
      <c r="C185" s="64">
        <f t="shared" si="165"/>
        <v>0</v>
      </c>
      <c r="D185" s="66"/>
      <c r="E185" s="66"/>
      <c r="F185" s="66">
        <f t="shared" si="174"/>
        <v>0</v>
      </c>
      <c r="G185" s="66"/>
      <c r="H185" s="66"/>
      <c r="I185" s="66">
        <f t="shared" si="175"/>
        <v>0</v>
      </c>
      <c r="J185" s="66"/>
      <c r="K185" s="66"/>
      <c r="L185" s="66">
        <f t="shared" si="176"/>
        <v>0</v>
      </c>
      <c r="M185" s="66"/>
      <c r="N185" s="66"/>
      <c r="O185" s="133">
        <f t="shared" si="177"/>
        <v>0</v>
      </c>
      <c r="P185" s="134"/>
    </row>
    <row r="186" spans="1:16" hidden="1" x14ac:dyDescent="0.25">
      <c r="A186" s="169">
        <v>4000</v>
      </c>
      <c r="B186" s="123" t="s">
        <v>195</v>
      </c>
      <c r="C186" s="124">
        <f t="shared" si="165"/>
        <v>0</v>
      </c>
      <c r="D186" s="125">
        <f t="shared" ref="D186:E186" si="178">SUM(D187,D190)</f>
        <v>0</v>
      </c>
      <c r="E186" s="125">
        <f t="shared" si="178"/>
        <v>0</v>
      </c>
      <c r="F186" s="125">
        <f>SUM(F187,F190)</f>
        <v>0</v>
      </c>
      <c r="G186" s="125">
        <f t="shared" ref="G186:N186" si="179">SUM(G187,G190)</f>
        <v>0</v>
      </c>
      <c r="H186" s="125">
        <f t="shared" si="179"/>
        <v>0</v>
      </c>
      <c r="I186" s="125">
        <f t="shared" si="179"/>
        <v>0</v>
      </c>
      <c r="J186" s="125">
        <f t="shared" si="179"/>
        <v>0</v>
      </c>
      <c r="K186" s="125">
        <f t="shared" si="179"/>
        <v>0</v>
      </c>
      <c r="L186" s="125">
        <f t="shared" si="179"/>
        <v>0</v>
      </c>
      <c r="M186" s="125">
        <f t="shared" si="179"/>
        <v>0</v>
      </c>
      <c r="N186" s="125">
        <f t="shared" si="179"/>
        <v>0</v>
      </c>
      <c r="O186" s="157">
        <f>SUM(O187,O190)</f>
        <v>0</v>
      </c>
      <c r="P186" s="126"/>
    </row>
    <row r="187" spans="1:16" ht="24" hidden="1" x14ac:dyDescent="0.25">
      <c r="A187" s="170">
        <v>4200</v>
      </c>
      <c r="B187" s="127" t="s">
        <v>196</v>
      </c>
      <c r="C187" s="56">
        <f t="shared" si="165"/>
        <v>0</v>
      </c>
      <c r="D187" s="57">
        <f t="shared" ref="D187:E187" si="180">SUM(D188,D189)</f>
        <v>0</v>
      </c>
      <c r="E187" s="57">
        <f t="shared" si="180"/>
        <v>0</v>
      </c>
      <c r="F187" s="57">
        <f>SUM(F188,F189)</f>
        <v>0</v>
      </c>
      <c r="G187" s="57">
        <f t="shared" ref="G187:N187" si="181">SUM(G188,G189)</f>
        <v>0</v>
      </c>
      <c r="H187" s="57">
        <f t="shared" si="181"/>
        <v>0</v>
      </c>
      <c r="I187" s="57">
        <f t="shared" si="181"/>
        <v>0</v>
      </c>
      <c r="J187" s="57">
        <f t="shared" si="181"/>
        <v>0</v>
      </c>
      <c r="K187" s="57">
        <f t="shared" si="181"/>
        <v>0</v>
      </c>
      <c r="L187" s="57">
        <f t="shared" si="181"/>
        <v>0</v>
      </c>
      <c r="M187" s="57">
        <f t="shared" si="181"/>
        <v>0</v>
      </c>
      <c r="N187" s="57">
        <f t="shared" si="181"/>
        <v>0</v>
      </c>
      <c r="O187" s="144">
        <f>SUM(O188,O189)</f>
        <v>0</v>
      </c>
      <c r="P187" s="145"/>
    </row>
    <row r="188" spans="1:16" ht="36" hidden="1" x14ac:dyDescent="0.25">
      <c r="A188" s="211">
        <v>4240</v>
      </c>
      <c r="B188" s="63" t="s">
        <v>197</v>
      </c>
      <c r="C188" s="64">
        <f t="shared" si="165"/>
        <v>0</v>
      </c>
      <c r="D188" s="66"/>
      <c r="E188" s="66"/>
      <c r="F188" s="66">
        <f t="shared" ref="F188:F189" si="182">D188+E188</f>
        <v>0</v>
      </c>
      <c r="G188" s="66"/>
      <c r="H188" s="66"/>
      <c r="I188" s="66">
        <f t="shared" ref="I188:I189" si="183">G188+H188</f>
        <v>0</v>
      </c>
      <c r="J188" s="66"/>
      <c r="K188" s="66"/>
      <c r="L188" s="66">
        <f t="shared" ref="L188:L189" si="184">J188+K188</f>
        <v>0</v>
      </c>
      <c r="M188" s="66"/>
      <c r="N188" s="66"/>
      <c r="O188" s="133">
        <f t="shared" ref="O188:O189" si="185">M188+N188</f>
        <v>0</v>
      </c>
      <c r="P188" s="134"/>
    </row>
    <row r="189" spans="1:16" ht="24" hidden="1" x14ac:dyDescent="0.25">
      <c r="A189" s="138">
        <v>4250</v>
      </c>
      <c r="B189" s="69" t="s">
        <v>198</v>
      </c>
      <c r="C189" s="70">
        <f t="shared" si="165"/>
        <v>0</v>
      </c>
      <c r="D189" s="72"/>
      <c r="E189" s="72"/>
      <c r="F189" s="72">
        <f t="shared" si="182"/>
        <v>0</v>
      </c>
      <c r="G189" s="72"/>
      <c r="H189" s="72"/>
      <c r="I189" s="72">
        <f t="shared" si="183"/>
        <v>0</v>
      </c>
      <c r="J189" s="72"/>
      <c r="K189" s="72"/>
      <c r="L189" s="72">
        <f t="shared" si="184"/>
        <v>0</v>
      </c>
      <c r="M189" s="72"/>
      <c r="N189" s="72"/>
      <c r="O189" s="136">
        <f t="shared" si="185"/>
        <v>0</v>
      </c>
      <c r="P189" s="137"/>
    </row>
    <row r="190" spans="1:16" hidden="1" x14ac:dyDescent="0.25">
      <c r="A190" s="55">
        <v>4300</v>
      </c>
      <c r="B190" s="127" t="s">
        <v>199</v>
      </c>
      <c r="C190" s="56">
        <f t="shared" si="165"/>
        <v>0</v>
      </c>
      <c r="D190" s="57">
        <f t="shared" ref="D190:E190" si="186">SUM(D191)</f>
        <v>0</v>
      </c>
      <c r="E190" s="57">
        <f t="shared" si="186"/>
        <v>0</v>
      </c>
      <c r="F190" s="57">
        <f>SUM(F191)</f>
        <v>0</v>
      </c>
      <c r="G190" s="57">
        <f t="shared" ref="G190:N190" si="187">SUM(G191)</f>
        <v>0</v>
      </c>
      <c r="H190" s="57">
        <f t="shared" si="187"/>
        <v>0</v>
      </c>
      <c r="I190" s="57">
        <f t="shared" si="187"/>
        <v>0</v>
      </c>
      <c r="J190" s="57">
        <f t="shared" si="187"/>
        <v>0</v>
      </c>
      <c r="K190" s="57">
        <f t="shared" si="187"/>
        <v>0</v>
      </c>
      <c r="L190" s="57">
        <f t="shared" si="187"/>
        <v>0</v>
      </c>
      <c r="M190" s="57">
        <f t="shared" si="187"/>
        <v>0</v>
      </c>
      <c r="N190" s="57">
        <f t="shared" si="187"/>
        <v>0</v>
      </c>
      <c r="O190" s="144">
        <f>SUM(O191)</f>
        <v>0</v>
      </c>
      <c r="P190" s="145"/>
    </row>
    <row r="191" spans="1:16" ht="24" hidden="1" x14ac:dyDescent="0.25">
      <c r="A191" s="211">
        <v>4310</v>
      </c>
      <c r="B191" s="63" t="s">
        <v>200</v>
      </c>
      <c r="C191" s="64">
        <f t="shared" si="165"/>
        <v>0</v>
      </c>
      <c r="D191" s="132">
        <f t="shared" ref="D191:E191" si="188">SUM(D192:D192)</f>
        <v>0</v>
      </c>
      <c r="E191" s="132">
        <f t="shared" si="188"/>
        <v>0</v>
      </c>
      <c r="F191" s="132">
        <f>SUM(F192:F192)</f>
        <v>0</v>
      </c>
      <c r="G191" s="132">
        <f t="shared" ref="G191:N191" si="189">SUM(G192:G192)</f>
        <v>0</v>
      </c>
      <c r="H191" s="132">
        <f t="shared" si="189"/>
        <v>0</v>
      </c>
      <c r="I191" s="132">
        <f t="shared" si="189"/>
        <v>0</v>
      </c>
      <c r="J191" s="132">
        <f t="shared" si="189"/>
        <v>0</v>
      </c>
      <c r="K191" s="132">
        <f t="shared" si="189"/>
        <v>0</v>
      </c>
      <c r="L191" s="132">
        <f t="shared" si="189"/>
        <v>0</v>
      </c>
      <c r="M191" s="132">
        <f t="shared" si="189"/>
        <v>0</v>
      </c>
      <c r="N191" s="132">
        <f t="shared" si="189"/>
        <v>0</v>
      </c>
      <c r="O191" s="150">
        <f>SUM(O192:O192)</f>
        <v>0</v>
      </c>
      <c r="P191" s="146"/>
    </row>
    <row r="192" spans="1:16" ht="36" hidden="1" x14ac:dyDescent="0.25">
      <c r="A192" s="43">
        <v>4311</v>
      </c>
      <c r="B192" s="69" t="s">
        <v>201</v>
      </c>
      <c r="C192" s="70">
        <f t="shared" si="165"/>
        <v>0</v>
      </c>
      <c r="D192" s="72"/>
      <c r="E192" s="72"/>
      <c r="F192" s="72">
        <f>D192+E192</f>
        <v>0</v>
      </c>
      <c r="G192" s="72"/>
      <c r="H192" s="72"/>
      <c r="I192" s="72">
        <f>G192+H192</f>
        <v>0</v>
      </c>
      <c r="J192" s="72"/>
      <c r="K192" s="72"/>
      <c r="L192" s="72">
        <f>J192+K192</f>
        <v>0</v>
      </c>
      <c r="M192" s="72"/>
      <c r="N192" s="72"/>
      <c r="O192" s="136">
        <f>M192+N192</f>
        <v>0</v>
      </c>
      <c r="P192" s="137"/>
    </row>
    <row r="193" spans="1:17" s="25" customFormat="1" ht="24" x14ac:dyDescent="0.25">
      <c r="A193" s="171"/>
      <c r="B193" s="20" t="s">
        <v>202</v>
      </c>
      <c r="C193" s="120">
        <f t="shared" si="165"/>
        <v>1509965</v>
      </c>
      <c r="D193" s="121">
        <f t="shared" ref="D193:E193" si="190">SUM(D194,D229,D268)</f>
        <v>1509965</v>
      </c>
      <c r="E193" s="407">
        <f t="shared" si="190"/>
        <v>0</v>
      </c>
      <c r="F193" s="408">
        <f>SUM(F194,F229,F268)</f>
        <v>1509965</v>
      </c>
      <c r="G193" s="406">
        <f t="shared" ref="G193:N193" si="191">SUM(G194,G229,G268)</f>
        <v>0</v>
      </c>
      <c r="H193" s="121">
        <f t="shared" si="191"/>
        <v>0</v>
      </c>
      <c r="I193" s="121">
        <f t="shared" si="191"/>
        <v>0</v>
      </c>
      <c r="J193" s="121">
        <f t="shared" si="191"/>
        <v>0</v>
      </c>
      <c r="K193" s="407">
        <f t="shared" si="191"/>
        <v>0</v>
      </c>
      <c r="L193" s="408">
        <f t="shared" si="191"/>
        <v>0</v>
      </c>
      <c r="M193" s="406">
        <f t="shared" si="191"/>
        <v>0</v>
      </c>
      <c r="N193" s="121">
        <f t="shared" si="191"/>
        <v>0</v>
      </c>
      <c r="O193" s="172">
        <f>SUM(O194,O229,O268)</f>
        <v>0</v>
      </c>
      <c r="P193" s="173"/>
      <c r="Q193" s="314"/>
    </row>
    <row r="194" spans="1:17" x14ac:dyDescent="0.25">
      <c r="A194" s="123">
        <v>5000</v>
      </c>
      <c r="B194" s="123" t="s">
        <v>203</v>
      </c>
      <c r="C194" s="124">
        <f t="shared" si="165"/>
        <v>1509965</v>
      </c>
      <c r="D194" s="125">
        <f t="shared" ref="D194:E194" si="192">D195+D203</f>
        <v>1509965</v>
      </c>
      <c r="E194" s="157">
        <f t="shared" si="192"/>
        <v>0</v>
      </c>
      <c r="F194" s="411">
        <f>F195+F203</f>
        <v>1509965</v>
      </c>
      <c r="G194" s="410">
        <f t="shared" ref="G194:N194" si="193">G195+G203</f>
        <v>0</v>
      </c>
      <c r="H194" s="125">
        <f t="shared" si="193"/>
        <v>0</v>
      </c>
      <c r="I194" s="125">
        <f t="shared" si="193"/>
        <v>0</v>
      </c>
      <c r="J194" s="125">
        <f t="shared" si="193"/>
        <v>0</v>
      </c>
      <c r="K194" s="157">
        <f t="shared" si="193"/>
        <v>0</v>
      </c>
      <c r="L194" s="411">
        <f t="shared" si="193"/>
        <v>0</v>
      </c>
      <c r="M194" s="410">
        <f t="shared" si="193"/>
        <v>0</v>
      </c>
      <c r="N194" s="125">
        <f t="shared" si="193"/>
        <v>0</v>
      </c>
      <c r="O194" s="157">
        <f>O195+O203</f>
        <v>0</v>
      </c>
      <c r="P194" s="126"/>
      <c r="Q194" s="311"/>
    </row>
    <row r="195" spans="1:17" hidden="1" x14ac:dyDescent="0.25">
      <c r="A195" s="55">
        <v>5100</v>
      </c>
      <c r="B195" s="127" t="s">
        <v>204</v>
      </c>
      <c r="C195" s="56">
        <f t="shared" si="165"/>
        <v>0</v>
      </c>
      <c r="D195" s="57">
        <f t="shared" ref="D195:E195" si="194">D196+D197+D200+D201+D202</f>
        <v>0</v>
      </c>
      <c r="E195" s="57">
        <f t="shared" si="194"/>
        <v>0</v>
      </c>
      <c r="F195" s="57">
        <f>F196+F197+F200+F201+F202</f>
        <v>0</v>
      </c>
      <c r="G195" s="57">
        <f t="shared" ref="G195:N195" si="195">G196+G197+G200+G201+G202</f>
        <v>0</v>
      </c>
      <c r="H195" s="57">
        <f t="shared" si="195"/>
        <v>0</v>
      </c>
      <c r="I195" s="57">
        <f t="shared" si="195"/>
        <v>0</v>
      </c>
      <c r="J195" s="57">
        <f t="shared" si="195"/>
        <v>0</v>
      </c>
      <c r="K195" s="57">
        <f t="shared" si="195"/>
        <v>0</v>
      </c>
      <c r="L195" s="57">
        <f t="shared" si="195"/>
        <v>0</v>
      </c>
      <c r="M195" s="57">
        <f t="shared" si="195"/>
        <v>0</v>
      </c>
      <c r="N195" s="57">
        <f t="shared" si="195"/>
        <v>0</v>
      </c>
      <c r="O195" s="144">
        <f>O196+O197+O200+O201+O202</f>
        <v>0</v>
      </c>
      <c r="P195" s="145"/>
    </row>
    <row r="196" spans="1:17" hidden="1" x14ac:dyDescent="0.25">
      <c r="A196" s="211">
        <v>5110</v>
      </c>
      <c r="B196" s="63" t="s">
        <v>205</v>
      </c>
      <c r="C196" s="64">
        <f t="shared" si="165"/>
        <v>0</v>
      </c>
      <c r="D196" s="66"/>
      <c r="E196" s="66"/>
      <c r="F196" s="66">
        <f>D196+E196</f>
        <v>0</v>
      </c>
      <c r="G196" s="66"/>
      <c r="H196" s="66"/>
      <c r="I196" s="66">
        <f>G196+H196</f>
        <v>0</v>
      </c>
      <c r="J196" s="66"/>
      <c r="K196" s="66"/>
      <c r="L196" s="66">
        <f>J196+K196</f>
        <v>0</v>
      </c>
      <c r="M196" s="66"/>
      <c r="N196" s="66"/>
      <c r="O196" s="133">
        <f>M196+N196</f>
        <v>0</v>
      </c>
      <c r="P196" s="134"/>
    </row>
    <row r="197" spans="1:17" ht="24" hidden="1" x14ac:dyDescent="0.25">
      <c r="A197" s="138">
        <v>5120</v>
      </c>
      <c r="B197" s="69" t="s">
        <v>206</v>
      </c>
      <c r="C197" s="70">
        <f t="shared" si="165"/>
        <v>0</v>
      </c>
      <c r="D197" s="135">
        <f t="shared" ref="D197:E197" si="196">D198+D199</f>
        <v>0</v>
      </c>
      <c r="E197" s="135">
        <f t="shared" si="196"/>
        <v>0</v>
      </c>
      <c r="F197" s="135">
        <f>F198+F199</f>
        <v>0</v>
      </c>
      <c r="G197" s="135">
        <f t="shared" ref="G197:O197" si="197">G198+G199</f>
        <v>0</v>
      </c>
      <c r="H197" s="135">
        <f t="shared" si="197"/>
        <v>0</v>
      </c>
      <c r="I197" s="135">
        <f t="shared" si="197"/>
        <v>0</v>
      </c>
      <c r="J197" s="135">
        <f t="shared" si="197"/>
        <v>0</v>
      </c>
      <c r="K197" s="135">
        <f t="shared" si="197"/>
        <v>0</v>
      </c>
      <c r="L197" s="135">
        <f t="shared" si="197"/>
        <v>0</v>
      </c>
      <c r="M197" s="135">
        <f t="shared" si="197"/>
        <v>0</v>
      </c>
      <c r="N197" s="135">
        <f t="shared" si="197"/>
        <v>0</v>
      </c>
      <c r="O197" s="135">
        <f t="shared" si="197"/>
        <v>0</v>
      </c>
      <c r="P197" s="140"/>
    </row>
    <row r="198" spans="1:17" hidden="1" x14ac:dyDescent="0.25">
      <c r="A198" s="43">
        <v>5121</v>
      </c>
      <c r="B198" s="69" t="s">
        <v>207</v>
      </c>
      <c r="C198" s="70">
        <f t="shared" si="165"/>
        <v>0</v>
      </c>
      <c r="D198" s="72"/>
      <c r="E198" s="72"/>
      <c r="F198" s="72">
        <f t="shared" ref="F198:F202" si="198">D198+E198</f>
        <v>0</v>
      </c>
      <c r="G198" s="72"/>
      <c r="H198" s="72"/>
      <c r="I198" s="72">
        <f t="shared" ref="I198:I202" si="199">G198+H198</f>
        <v>0</v>
      </c>
      <c r="J198" s="72"/>
      <c r="K198" s="72"/>
      <c r="L198" s="72">
        <f t="shared" ref="L198:L202" si="200">J198+K198</f>
        <v>0</v>
      </c>
      <c r="M198" s="72"/>
      <c r="N198" s="72"/>
      <c r="O198" s="136">
        <f t="shared" ref="O198:O202" si="201">M198+N198</f>
        <v>0</v>
      </c>
      <c r="P198" s="137"/>
    </row>
    <row r="199" spans="1:17" ht="24" hidden="1" x14ac:dyDescent="0.25">
      <c r="A199" s="43">
        <v>5129</v>
      </c>
      <c r="B199" s="69" t="s">
        <v>208</v>
      </c>
      <c r="C199" s="70">
        <f t="shared" si="165"/>
        <v>0</v>
      </c>
      <c r="D199" s="72"/>
      <c r="E199" s="72"/>
      <c r="F199" s="72">
        <f t="shared" si="198"/>
        <v>0</v>
      </c>
      <c r="G199" s="72"/>
      <c r="H199" s="72"/>
      <c r="I199" s="72">
        <f t="shared" si="199"/>
        <v>0</v>
      </c>
      <c r="J199" s="72"/>
      <c r="K199" s="72"/>
      <c r="L199" s="72">
        <f t="shared" si="200"/>
        <v>0</v>
      </c>
      <c r="M199" s="72"/>
      <c r="N199" s="72"/>
      <c r="O199" s="136">
        <f t="shared" si="201"/>
        <v>0</v>
      </c>
      <c r="P199" s="137"/>
    </row>
    <row r="200" spans="1:17" hidden="1" x14ac:dyDescent="0.25">
      <c r="A200" s="138">
        <v>5130</v>
      </c>
      <c r="B200" s="69" t="s">
        <v>209</v>
      </c>
      <c r="C200" s="70">
        <f t="shared" si="165"/>
        <v>0</v>
      </c>
      <c r="D200" s="72"/>
      <c r="E200" s="72"/>
      <c r="F200" s="72">
        <f t="shared" si="198"/>
        <v>0</v>
      </c>
      <c r="G200" s="72"/>
      <c r="H200" s="72"/>
      <c r="I200" s="72">
        <f t="shared" si="199"/>
        <v>0</v>
      </c>
      <c r="J200" s="72"/>
      <c r="K200" s="72"/>
      <c r="L200" s="72">
        <f t="shared" si="200"/>
        <v>0</v>
      </c>
      <c r="M200" s="72"/>
      <c r="N200" s="72"/>
      <c r="O200" s="136">
        <f t="shared" si="201"/>
        <v>0</v>
      </c>
      <c r="P200" s="137"/>
    </row>
    <row r="201" spans="1:17" hidden="1" x14ac:dyDescent="0.25">
      <c r="A201" s="138">
        <v>5140</v>
      </c>
      <c r="B201" s="69" t="s">
        <v>210</v>
      </c>
      <c r="C201" s="70">
        <f t="shared" si="165"/>
        <v>0</v>
      </c>
      <c r="D201" s="72"/>
      <c r="E201" s="72"/>
      <c r="F201" s="72">
        <f t="shared" si="198"/>
        <v>0</v>
      </c>
      <c r="G201" s="72"/>
      <c r="H201" s="72"/>
      <c r="I201" s="72">
        <f t="shared" si="199"/>
        <v>0</v>
      </c>
      <c r="J201" s="72"/>
      <c r="K201" s="72"/>
      <c r="L201" s="72">
        <f t="shared" si="200"/>
        <v>0</v>
      </c>
      <c r="M201" s="72"/>
      <c r="N201" s="72"/>
      <c r="O201" s="136">
        <f t="shared" si="201"/>
        <v>0</v>
      </c>
      <c r="P201" s="137"/>
    </row>
    <row r="202" spans="1:17" ht="24" hidden="1" x14ac:dyDescent="0.25">
      <c r="A202" s="138">
        <v>5170</v>
      </c>
      <c r="B202" s="69" t="s">
        <v>211</v>
      </c>
      <c r="C202" s="70">
        <f t="shared" si="165"/>
        <v>0</v>
      </c>
      <c r="D202" s="72"/>
      <c r="E202" s="72"/>
      <c r="F202" s="72">
        <f t="shared" si="198"/>
        <v>0</v>
      </c>
      <c r="G202" s="72"/>
      <c r="H202" s="72"/>
      <c r="I202" s="72">
        <f t="shared" si="199"/>
        <v>0</v>
      </c>
      <c r="J202" s="72"/>
      <c r="K202" s="72"/>
      <c r="L202" s="72">
        <f t="shared" si="200"/>
        <v>0</v>
      </c>
      <c r="M202" s="72"/>
      <c r="N202" s="72"/>
      <c r="O202" s="136">
        <f t="shared" si="201"/>
        <v>0</v>
      </c>
      <c r="P202" s="137"/>
    </row>
    <row r="203" spans="1:17" x14ac:dyDescent="0.25">
      <c r="A203" s="55">
        <v>5200</v>
      </c>
      <c r="B203" s="127" t="s">
        <v>212</v>
      </c>
      <c r="C203" s="56">
        <f t="shared" si="165"/>
        <v>1509965</v>
      </c>
      <c r="D203" s="57">
        <f t="shared" ref="D203:E203" si="202">D204+D214+D215+D224+D225+D226+D228</f>
        <v>1509965</v>
      </c>
      <c r="E203" s="144">
        <f t="shared" si="202"/>
        <v>0</v>
      </c>
      <c r="F203" s="424">
        <f>F204+F214+F215+F224+F225+F226+F228</f>
        <v>1509965</v>
      </c>
      <c r="G203" s="412">
        <f t="shared" ref="G203:O203" si="203">G204+G214+G215+G224+G225+G226+G228</f>
        <v>0</v>
      </c>
      <c r="H203" s="57">
        <f t="shared" si="203"/>
        <v>0</v>
      </c>
      <c r="I203" s="57">
        <f t="shared" si="203"/>
        <v>0</v>
      </c>
      <c r="J203" s="57">
        <f t="shared" si="203"/>
        <v>0</v>
      </c>
      <c r="K203" s="144">
        <f t="shared" si="203"/>
        <v>0</v>
      </c>
      <c r="L203" s="424">
        <f t="shared" si="203"/>
        <v>0</v>
      </c>
      <c r="M203" s="412">
        <f t="shared" si="203"/>
        <v>0</v>
      </c>
      <c r="N203" s="57">
        <f t="shared" si="203"/>
        <v>0</v>
      </c>
      <c r="O203" s="57">
        <f t="shared" si="203"/>
        <v>0</v>
      </c>
      <c r="P203" s="145"/>
      <c r="Q203" s="311"/>
    </row>
    <row r="204" spans="1:17" hidden="1" x14ac:dyDescent="0.25">
      <c r="A204" s="129">
        <v>5210</v>
      </c>
      <c r="B204" s="93" t="s">
        <v>213</v>
      </c>
      <c r="C204" s="99">
        <f t="shared" si="165"/>
        <v>0</v>
      </c>
      <c r="D204" s="100">
        <f>SUM(D205:D213)</f>
        <v>0</v>
      </c>
      <c r="E204" s="100">
        <f>SUM(E205:E213)</f>
        <v>0</v>
      </c>
      <c r="F204" s="100">
        <f t="shared" ref="F204:N204" si="204">SUM(F205:F213)</f>
        <v>0</v>
      </c>
      <c r="G204" s="100">
        <f t="shared" si="204"/>
        <v>0</v>
      </c>
      <c r="H204" s="100">
        <f t="shared" si="204"/>
        <v>0</v>
      </c>
      <c r="I204" s="100">
        <f t="shared" si="204"/>
        <v>0</v>
      </c>
      <c r="J204" s="100">
        <f t="shared" si="204"/>
        <v>0</v>
      </c>
      <c r="K204" s="100">
        <f t="shared" si="204"/>
        <v>0</v>
      </c>
      <c r="L204" s="100">
        <f t="shared" si="204"/>
        <v>0</v>
      </c>
      <c r="M204" s="100">
        <f t="shared" si="204"/>
        <v>0</v>
      </c>
      <c r="N204" s="100">
        <f t="shared" si="204"/>
        <v>0</v>
      </c>
      <c r="O204" s="130">
        <f>SUM(O205:O213)</f>
        <v>0</v>
      </c>
      <c r="P204" s="131"/>
    </row>
    <row r="205" spans="1:17" hidden="1" x14ac:dyDescent="0.25">
      <c r="A205" s="37">
        <v>5211</v>
      </c>
      <c r="B205" s="63" t="s">
        <v>214</v>
      </c>
      <c r="C205" s="64">
        <f t="shared" si="165"/>
        <v>0</v>
      </c>
      <c r="D205" s="66"/>
      <c r="E205" s="66"/>
      <c r="F205" s="66">
        <f t="shared" ref="F205:F214" si="205">D205+E205</f>
        <v>0</v>
      </c>
      <c r="G205" s="66"/>
      <c r="H205" s="66"/>
      <c r="I205" s="66">
        <f t="shared" ref="I205:I214" si="206">G205+H205</f>
        <v>0</v>
      </c>
      <c r="J205" s="66"/>
      <c r="K205" s="66"/>
      <c r="L205" s="66">
        <f t="shared" ref="L205:L214" si="207">J205+K205</f>
        <v>0</v>
      </c>
      <c r="M205" s="66"/>
      <c r="N205" s="66"/>
      <c r="O205" s="133">
        <f t="shared" ref="O205:O214" si="208">M205+N205</f>
        <v>0</v>
      </c>
      <c r="P205" s="134"/>
    </row>
    <row r="206" spans="1:17" hidden="1" x14ac:dyDescent="0.25">
      <c r="A206" s="43">
        <v>5212</v>
      </c>
      <c r="B206" s="69" t="s">
        <v>215</v>
      </c>
      <c r="C206" s="70">
        <f t="shared" si="165"/>
        <v>0</v>
      </c>
      <c r="D206" s="72"/>
      <c r="E206" s="72"/>
      <c r="F206" s="72">
        <f t="shared" si="205"/>
        <v>0</v>
      </c>
      <c r="G206" s="72"/>
      <c r="H206" s="72"/>
      <c r="I206" s="72">
        <f t="shared" si="206"/>
        <v>0</v>
      </c>
      <c r="J206" s="72"/>
      <c r="K206" s="72"/>
      <c r="L206" s="72">
        <f t="shared" si="207"/>
        <v>0</v>
      </c>
      <c r="M206" s="72"/>
      <c r="N206" s="72"/>
      <c r="O206" s="136">
        <f t="shared" si="208"/>
        <v>0</v>
      </c>
      <c r="P206" s="137"/>
    </row>
    <row r="207" spans="1:17" hidden="1" x14ac:dyDescent="0.25">
      <c r="A207" s="43">
        <v>5213</v>
      </c>
      <c r="B207" s="69" t="s">
        <v>216</v>
      </c>
      <c r="C207" s="70">
        <f t="shared" si="165"/>
        <v>0</v>
      </c>
      <c r="D207" s="72"/>
      <c r="E207" s="72"/>
      <c r="F207" s="72">
        <f t="shared" si="205"/>
        <v>0</v>
      </c>
      <c r="G207" s="72"/>
      <c r="H207" s="72"/>
      <c r="I207" s="72">
        <f t="shared" si="206"/>
        <v>0</v>
      </c>
      <c r="J207" s="72"/>
      <c r="K207" s="72"/>
      <c r="L207" s="72">
        <f t="shared" si="207"/>
        <v>0</v>
      </c>
      <c r="M207" s="72"/>
      <c r="N207" s="72"/>
      <c r="O207" s="136">
        <f t="shared" si="208"/>
        <v>0</v>
      </c>
      <c r="P207" s="137"/>
    </row>
    <row r="208" spans="1:17" hidden="1" x14ac:dyDescent="0.25">
      <c r="A208" s="43">
        <v>5214</v>
      </c>
      <c r="B208" s="69" t="s">
        <v>217</v>
      </c>
      <c r="C208" s="70">
        <f t="shared" si="165"/>
        <v>0</v>
      </c>
      <c r="D208" s="72"/>
      <c r="E208" s="72"/>
      <c r="F208" s="72">
        <f t="shared" si="205"/>
        <v>0</v>
      </c>
      <c r="G208" s="72"/>
      <c r="H208" s="72"/>
      <c r="I208" s="72">
        <f t="shared" si="206"/>
        <v>0</v>
      </c>
      <c r="J208" s="72"/>
      <c r="K208" s="72"/>
      <c r="L208" s="72">
        <f t="shared" si="207"/>
        <v>0</v>
      </c>
      <c r="M208" s="72"/>
      <c r="N208" s="72"/>
      <c r="O208" s="136">
        <f t="shared" si="208"/>
        <v>0</v>
      </c>
      <c r="P208" s="137"/>
    </row>
    <row r="209" spans="1:17" hidden="1" x14ac:dyDescent="0.25">
      <c r="A209" s="43">
        <v>5215</v>
      </c>
      <c r="B209" s="69" t="s">
        <v>218</v>
      </c>
      <c r="C209" s="70">
        <f t="shared" si="165"/>
        <v>0</v>
      </c>
      <c r="D209" s="72"/>
      <c r="E209" s="72"/>
      <c r="F209" s="72">
        <f t="shared" si="205"/>
        <v>0</v>
      </c>
      <c r="G209" s="72"/>
      <c r="H209" s="72"/>
      <c r="I209" s="72">
        <f t="shared" si="206"/>
        <v>0</v>
      </c>
      <c r="J209" s="72"/>
      <c r="K209" s="72"/>
      <c r="L209" s="72">
        <f t="shared" si="207"/>
        <v>0</v>
      </c>
      <c r="M209" s="72"/>
      <c r="N209" s="72"/>
      <c r="O209" s="136">
        <f t="shared" si="208"/>
        <v>0</v>
      </c>
      <c r="P209" s="137"/>
    </row>
    <row r="210" spans="1:17" ht="24" hidden="1" x14ac:dyDescent="0.25">
      <c r="A210" s="43">
        <v>5216</v>
      </c>
      <c r="B210" s="69" t="s">
        <v>219</v>
      </c>
      <c r="C210" s="70">
        <f t="shared" si="165"/>
        <v>0</v>
      </c>
      <c r="D210" s="72"/>
      <c r="E210" s="72"/>
      <c r="F210" s="72">
        <f t="shared" si="205"/>
        <v>0</v>
      </c>
      <c r="G210" s="72"/>
      <c r="H210" s="72"/>
      <c r="I210" s="72">
        <f t="shared" si="206"/>
        <v>0</v>
      </c>
      <c r="J210" s="72"/>
      <c r="K210" s="72"/>
      <c r="L210" s="72">
        <f t="shared" si="207"/>
        <v>0</v>
      </c>
      <c r="M210" s="72"/>
      <c r="N210" s="72"/>
      <c r="O210" s="136">
        <f t="shared" si="208"/>
        <v>0</v>
      </c>
      <c r="P210" s="137"/>
    </row>
    <row r="211" spans="1:17" hidden="1" x14ac:dyDescent="0.25">
      <c r="A211" s="43">
        <v>5217</v>
      </c>
      <c r="B211" s="69" t="s">
        <v>220</v>
      </c>
      <c r="C211" s="70">
        <f t="shared" si="165"/>
        <v>0</v>
      </c>
      <c r="D211" s="72"/>
      <c r="E211" s="72"/>
      <c r="F211" s="72">
        <f t="shared" si="205"/>
        <v>0</v>
      </c>
      <c r="G211" s="72"/>
      <c r="H211" s="72"/>
      <c r="I211" s="72">
        <f t="shared" si="206"/>
        <v>0</v>
      </c>
      <c r="J211" s="72"/>
      <c r="K211" s="72"/>
      <c r="L211" s="72">
        <f t="shared" si="207"/>
        <v>0</v>
      </c>
      <c r="M211" s="72"/>
      <c r="N211" s="72"/>
      <c r="O211" s="136">
        <f t="shared" si="208"/>
        <v>0</v>
      </c>
      <c r="P211" s="137"/>
    </row>
    <row r="212" spans="1:17" hidden="1" x14ac:dyDescent="0.25">
      <c r="A212" s="43">
        <v>5218</v>
      </c>
      <c r="B212" s="69" t="s">
        <v>221</v>
      </c>
      <c r="C212" s="70">
        <f t="shared" si="165"/>
        <v>0</v>
      </c>
      <c r="D212" s="72"/>
      <c r="E212" s="72"/>
      <c r="F212" s="72">
        <f t="shared" si="205"/>
        <v>0</v>
      </c>
      <c r="G212" s="72"/>
      <c r="H212" s="72"/>
      <c r="I212" s="72">
        <f t="shared" si="206"/>
        <v>0</v>
      </c>
      <c r="J212" s="72"/>
      <c r="K212" s="72"/>
      <c r="L212" s="72">
        <f t="shared" si="207"/>
        <v>0</v>
      </c>
      <c r="M212" s="72"/>
      <c r="N212" s="72"/>
      <c r="O212" s="136">
        <f t="shared" si="208"/>
        <v>0</v>
      </c>
      <c r="P212" s="137"/>
    </row>
    <row r="213" spans="1:17" hidden="1" x14ac:dyDescent="0.25">
      <c r="A213" s="43">
        <v>5219</v>
      </c>
      <c r="B213" s="69" t="s">
        <v>222</v>
      </c>
      <c r="C213" s="70">
        <f t="shared" si="165"/>
        <v>0</v>
      </c>
      <c r="D213" s="72"/>
      <c r="E213" s="72"/>
      <c r="F213" s="72">
        <f t="shared" si="205"/>
        <v>0</v>
      </c>
      <c r="G213" s="72"/>
      <c r="H213" s="72"/>
      <c r="I213" s="72">
        <f t="shared" si="206"/>
        <v>0</v>
      </c>
      <c r="J213" s="72"/>
      <c r="K213" s="72"/>
      <c r="L213" s="72">
        <f t="shared" si="207"/>
        <v>0</v>
      </c>
      <c r="M213" s="72"/>
      <c r="N213" s="72"/>
      <c r="O213" s="136">
        <f t="shared" si="208"/>
        <v>0</v>
      </c>
      <c r="P213" s="137"/>
    </row>
    <row r="214" spans="1:17" ht="13.5" hidden="1" customHeight="1" x14ac:dyDescent="0.25">
      <c r="A214" s="138">
        <v>5220</v>
      </c>
      <c r="B214" s="69" t="s">
        <v>223</v>
      </c>
      <c r="C214" s="70">
        <f t="shared" si="165"/>
        <v>0</v>
      </c>
      <c r="D214" s="72"/>
      <c r="E214" s="72"/>
      <c r="F214" s="72">
        <f t="shared" si="205"/>
        <v>0</v>
      </c>
      <c r="G214" s="72"/>
      <c r="H214" s="72"/>
      <c r="I214" s="72">
        <f t="shared" si="206"/>
        <v>0</v>
      </c>
      <c r="J214" s="72"/>
      <c r="K214" s="72"/>
      <c r="L214" s="72">
        <f t="shared" si="207"/>
        <v>0</v>
      </c>
      <c r="M214" s="72"/>
      <c r="N214" s="72"/>
      <c r="O214" s="136">
        <f t="shared" si="208"/>
        <v>0</v>
      </c>
      <c r="P214" s="137"/>
    </row>
    <row r="215" spans="1:17" hidden="1" x14ac:dyDescent="0.25">
      <c r="A215" s="138">
        <v>5230</v>
      </c>
      <c r="B215" s="69" t="s">
        <v>224</v>
      </c>
      <c r="C215" s="70">
        <f t="shared" si="165"/>
        <v>0</v>
      </c>
      <c r="D215" s="135">
        <f t="shared" ref="D215:E215" si="209">SUM(D216:D223)</f>
        <v>0</v>
      </c>
      <c r="E215" s="135">
        <f t="shared" si="209"/>
        <v>0</v>
      </c>
      <c r="F215" s="135">
        <f>SUM(F216:F223)</f>
        <v>0</v>
      </c>
      <c r="G215" s="135">
        <f t="shared" ref="G215:N215" si="210">SUM(G216:G223)</f>
        <v>0</v>
      </c>
      <c r="H215" s="135">
        <f t="shared" si="210"/>
        <v>0</v>
      </c>
      <c r="I215" s="135">
        <f t="shared" si="210"/>
        <v>0</v>
      </c>
      <c r="J215" s="135">
        <f t="shared" si="210"/>
        <v>0</v>
      </c>
      <c r="K215" s="135">
        <f t="shared" si="210"/>
        <v>0</v>
      </c>
      <c r="L215" s="135">
        <f t="shared" si="210"/>
        <v>0</v>
      </c>
      <c r="M215" s="135">
        <f t="shared" si="210"/>
        <v>0</v>
      </c>
      <c r="N215" s="135">
        <f t="shared" si="210"/>
        <v>0</v>
      </c>
      <c r="O215" s="139">
        <f>SUM(O216:O223)</f>
        <v>0</v>
      </c>
      <c r="P215" s="140"/>
    </row>
    <row r="216" spans="1:17" hidden="1" x14ac:dyDescent="0.25">
      <c r="A216" s="43">
        <v>5231</v>
      </c>
      <c r="B216" s="69" t="s">
        <v>225</v>
      </c>
      <c r="C216" s="70">
        <f t="shared" si="165"/>
        <v>0</v>
      </c>
      <c r="D216" s="72"/>
      <c r="E216" s="72"/>
      <c r="F216" s="72">
        <f t="shared" ref="F216:F225" si="211">D216+E216</f>
        <v>0</v>
      </c>
      <c r="G216" s="72"/>
      <c r="H216" s="72"/>
      <c r="I216" s="72">
        <f t="shared" ref="I216:I225" si="212">G216+H216</f>
        <v>0</v>
      </c>
      <c r="J216" s="72"/>
      <c r="K216" s="72"/>
      <c r="L216" s="72">
        <f t="shared" ref="L216:L225" si="213">J216+K216</f>
        <v>0</v>
      </c>
      <c r="M216" s="72"/>
      <c r="N216" s="72"/>
      <c r="O216" s="136">
        <f t="shared" ref="O216:O225" si="214">M216+N216</f>
        <v>0</v>
      </c>
      <c r="P216" s="137"/>
    </row>
    <row r="217" spans="1:17" hidden="1" x14ac:dyDescent="0.25">
      <c r="A217" s="43">
        <v>5232</v>
      </c>
      <c r="B217" s="69" t="s">
        <v>226</v>
      </c>
      <c r="C217" s="70">
        <f t="shared" si="165"/>
        <v>0</v>
      </c>
      <c r="D217" s="72"/>
      <c r="E217" s="72"/>
      <c r="F217" s="72">
        <f t="shared" si="211"/>
        <v>0</v>
      </c>
      <c r="G217" s="72"/>
      <c r="H217" s="72"/>
      <c r="I217" s="72">
        <f t="shared" si="212"/>
        <v>0</v>
      </c>
      <c r="J217" s="72"/>
      <c r="K217" s="72"/>
      <c r="L217" s="72">
        <f t="shared" si="213"/>
        <v>0</v>
      </c>
      <c r="M217" s="72"/>
      <c r="N217" s="72"/>
      <c r="O217" s="136">
        <f t="shared" si="214"/>
        <v>0</v>
      </c>
      <c r="P217" s="137"/>
    </row>
    <row r="218" spans="1:17" hidden="1" x14ac:dyDescent="0.25">
      <c r="A218" s="43">
        <v>5233</v>
      </c>
      <c r="B218" s="69" t="s">
        <v>227</v>
      </c>
      <c r="C218" s="70">
        <f t="shared" si="165"/>
        <v>0</v>
      </c>
      <c r="D218" s="72"/>
      <c r="E218" s="72"/>
      <c r="F218" s="72">
        <f t="shared" si="211"/>
        <v>0</v>
      </c>
      <c r="G218" s="72"/>
      <c r="H218" s="72"/>
      <c r="I218" s="72">
        <f t="shared" si="212"/>
        <v>0</v>
      </c>
      <c r="J218" s="72"/>
      <c r="K218" s="72"/>
      <c r="L218" s="72">
        <f t="shared" si="213"/>
        <v>0</v>
      </c>
      <c r="M218" s="72"/>
      <c r="N218" s="72"/>
      <c r="O218" s="136">
        <f t="shared" si="214"/>
        <v>0</v>
      </c>
      <c r="P218" s="137"/>
    </row>
    <row r="219" spans="1:17" ht="24" hidden="1" x14ac:dyDescent="0.25">
      <c r="A219" s="43">
        <v>5234</v>
      </c>
      <c r="B219" s="69" t="s">
        <v>228</v>
      </c>
      <c r="C219" s="70">
        <f t="shared" si="165"/>
        <v>0</v>
      </c>
      <c r="D219" s="72"/>
      <c r="E219" s="72"/>
      <c r="F219" s="72">
        <f t="shared" si="211"/>
        <v>0</v>
      </c>
      <c r="G219" s="72"/>
      <c r="H219" s="72"/>
      <c r="I219" s="72">
        <f t="shared" si="212"/>
        <v>0</v>
      </c>
      <c r="J219" s="72"/>
      <c r="K219" s="72"/>
      <c r="L219" s="72">
        <f t="shared" si="213"/>
        <v>0</v>
      </c>
      <c r="M219" s="72"/>
      <c r="N219" s="72"/>
      <c r="O219" s="136">
        <f t="shared" si="214"/>
        <v>0</v>
      </c>
      <c r="P219" s="137"/>
    </row>
    <row r="220" spans="1:17" ht="14.25" hidden="1" customHeight="1" x14ac:dyDescent="0.25">
      <c r="A220" s="43">
        <v>5236</v>
      </c>
      <c r="B220" s="69" t="s">
        <v>229</v>
      </c>
      <c r="C220" s="70">
        <f t="shared" si="165"/>
        <v>0</v>
      </c>
      <c r="D220" s="72"/>
      <c r="E220" s="72"/>
      <c r="F220" s="72">
        <f t="shared" si="211"/>
        <v>0</v>
      </c>
      <c r="G220" s="72"/>
      <c r="H220" s="72"/>
      <c r="I220" s="72">
        <f t="shared" si="212"/>
        <v>0</v>
      </c>
      <c r="J220" s="72"/>
      <c r="K220" s="72"/>
      <c r="L220" s="72">
        <f t="shared" si="213"/>
        <v>0</v>
      </c>
      <c r="M220" s="72"/>
      <c r="N220" s="72"/>
      <c r="O220" s="136">
        <f t="shared" si="214"/>
        <v>0</v>
      </c>
      <c r="P220" s="137"/>
    </row>
    <row r="221" spans="1:17" ht="14.25" hidden="1" customHeight="1" x14ac:dyDescent="0.25">
      <c r="A221" s="43">
        <v>5237</v>
      </c>
      <c r="B221" s="69" t="s">
        <v>230</v>
      </c>
      <c r="C221" s="70">
        <f t="shared" si="165"/>
        <v>0</v>
      </c>
      <c r="D221" s="72"/>
      <c r="E221" s="72"/>
      <c r="F221" s="72">
        <f t="shared" si="211"/>
        <v>0</v>
      </c>
      <c r="G221" s="72"/>
      <c r="H221" s="72"/>
      <c r="I221" s="72">
        <f t="shared" si="212"/>
        <v>0</v>
      </c>
      <c r="J221" s="72"/>
      <c r="K221" s="72"/>
      <c r="L221" s="72">
        <f t="shared" si="213"/>
        <v>0</v>
      </c>
      <c r="M221" s="72"/>
      <c r="N221" s="72"/>
      <c r="O221" s="136">
        <f t="shared" si="214"/>
        <v>0</v>
      </c>
      <c r="P221" s="137"/>
    </row>
    <row r="222" spans="1:17" ht="24" hidden="1" x14ac:dyDescent="0.25">
      <c r="A222" s="43">
        <v>5238</v>
      </c>
      <c r="B222" s="69" t="s">
        <v>231</v>
      </c>
      <c r="C222" s="70">
        <f t="shared" si="165"/>
        <v>0</v>
      </c>
      <c r="D222" s="72"/>
      <c r="E222" s="72"/>
      <c r="F222" s="72">
        <f t="shared" si="211"/>
        <v>0</v>
      </c>
      <c r="G222" s="72"/>
      <c r="H222" s="72"/>
      <c r="I222" s="72">
        <f t="shared" si="212"/>
        <v>0</v>
      </c>
      <c r="J222" s="72"/>
      <c r="K222" s="72"/>
      <c r="L222" s="72">
        <f t="shared" si="213"/>
        <v>0</v>
      </c>
      <c r="M222" s="72"/>
      <c r="N222" s="72"/>
      <c r="O222" s="136">
        <f t="shared" si="214"/>
        <v>0</v>
      </c>
      <c r="P222" s="137"/>
    </row>
    <row r="223" spans="1:17" ht="24" hidden="1" x14ac:dyDescent="0.25">
      <c r="A223" s="43">
        <v>5239</v>
      </c>
      <c r="B223" s="69" t="s">
        <v>232</v>
      </c>
      <c r="C223" s="70">
        <f t="shared" si="165"/>
        <v>0</v>
      </c>
      <c r="D223" s="72"/>
      <c r="E223" s="72"/>
      <c r="F223" s="72">
        <f t="shared" si="211"/>
        <v>0</v>
      </c>
      <c r="G223" s="72"/>
      <c r="H223" s="72"/>
      <c r="I223" s="72">
        <f t="shared" si="212"/>
        <v>0</v>
      </c>
      <c r="J223" s="72"/>
      <c r="K223" s="72"/>
      <c r="L223" s="72">
        <f t="shared" si="213"/>
        <v>0</v>
      </c>
      <c r="M223" s="72"/>
      <c r="N223" s="72"/>
      <c r="O223" s="136">
        <f t="shared" si="214"/>
        <v>0</v>
      </c>
      <c r="P223" s="137"/>
    </row>
    <row r="224" spans="1:17" ht="24" x14ac:dyDescent="0.25">
      <c r="A224" s="138">
        <v>5240</v>
      </c>
      <c r="B224" s="69" t="s">
        <v>233</v>
      </c>
      <c r="C224" s="70">
        <f t="shared" si="165"/>
        <v>1003001</v>
      </c>
      <c r="D224" s="72">
        <v>1003001</v>
      </c>
      <c r="E224" s="136"/>
      <c r="F224" s="419">
        <f t="shared" si="211"/>
        <v>1003001</v>
      </c>
      <c r="G224" s="418"/>
      <c r="H224" s="72"/>
      <c r="I224" s="72">
        <f t="shared" si="212"/>
        <v>0</v>
      </c>
      <c r="J224" s="72"/>
      <c r="K224" s="136"/>
      <c r="L224" s="419">
        <f t="shared" si="213"/>
        <v>0</v>
      </c>
      <c r="M224" s="418"/>
      <c r="N224" s="72"/>
      <c r="O224" s="136">
        <f t="shared" si="214"/>
        <v>0</v>
      </c>
      <c r="P224" s="137"/>
      <c r="Q224" s="311"/>
    </row>
    <row r="225" spans="1:17" x14ac:dyDescent="0.25">
      <c r="A225" s="138">
        <v>5250</v>
      </c>
      <c r="B225" s="69" t="s">
        <v>234</v>
      </c>
      <c r="C225" s="70">
        <f t="shared" si="165"/>
        <v>506964</v>
      </c>
      <c r="D225" s="72">
        <v>506964</v>
      </c>
      <c r="E225" s="136"/>
      <c r="F225" s="419">
        <f t="shared" si="211"/>
        <v>506964</v>
      </c>
      <c r="G225" s="418"/>
      <c r="H225" s="72"/>
      <c r="I225" s="72">
        <f t="shared" si="212"/>
        <v>0</v>
      </c>
      <c r="J225" s="72"/>
      <c r="K225" s="136"/>
      <c r="L225" s="419">
        <f t="shared" si="213"/>
        <v>0</v>
      </c>
      <c r="M225" s="418"/>
      <c r="N225" s="72"/>
      <c r="O225" s="136">
        <f t="shared" si="214"/>
        <v>0</v>
      </c>
      <c r="P225" s="137"/>
      <c r="Q225" s="311"/>
    </row>
    <row r="226" spans="1:17" hidden="1" x14ac:dyDescent="0.25">
      <c r="A226" s="138">
        <v>5260</v>
      </c>
      <c r="B226" s="69" t="s">
        <v>235</v>
      </c>
      <c r="C226" s="70">
        <f t="shared" si="165"/>
        <v>0</v>
      </c>
      <c r="D226" s="135">
        <f t="shared" ref="D226:E226" si="215">SUM(D227)</f>
        <v>0</v>
      </c>
      <c r="E226" s="135">
        <f t="shared" si="215"/>
        <v>0</v>
      </c>
      <c r="F226" s="135">
        <f>SUM(F227)</f>
        <v>0</v>
      </c>
      <c r="G226" s="135">
        <f t="shared" ref="G226:N226" si="216">SUM(G227)</f>
        <v>0</v>
      </c>
      <c r="H226" s="135">
        <f t="shared" si="216"/>
        <v>0</v>
      </c>
      <c r="I226" s="135">
        <f t="shared" si="216"/>
        <v>0</v>
      </c>
      <c r="J226" s="135">
        <f t="shared" si="216"/>
        <v>0</v>
      </c>
      <c r="K226" s="135">
        <f t="shared" si="216"/>
        <v>0</v>
      </c>
      <c r="L226" s="135">
        <f t="shared" si="216"/>
        <v>0</v>
      </c>
      <c r="M226" s="135">
        <f t="shared" si="216"/>
        <v>0</v>
      </c>
      <c r="N226" s="135">
        <f t="shared" si="216"/>
        <v>0</v>
      </c>
      <c r="O226" s="139">
        <f>SUM(O227)</f>
        <v>0</v>
      </c>
      <c r="P226" s="140"/>
    </row>
    <row r="227" spans="1:17" ht="24" hidden="1" x14ac:dyDescent="0.25">
      <c r="A227" s="43">
        <v>5269</v>
      </c>
      <c r="B227" s="69" t="s">
        <v>236</v>
      </c>
      <c r="C227" s="70">
        <f t="shared" si="165"/>
        <v>0</v>
      </c>
      <c r="D227" s="72"/>
      <c r="E227" s="72"/>
      <c r="F227" s="72">
        <f t="shared" ref="F227:F228" si="217">D227+E227</f>
        <v>0</v>
      </c>
      <c r="G227" s="72"/>
      <c r="H227" s="72"/>
      <c r="I227" s="72">
        <f t="shared" ref="I227:I228" si="218">G227+H227</f>
        <v>0</v>
      </c>
      <c r="J227" s="72"/>
      <c r="K227" s="72"/>
      <c r="L227" s="72">
        <f t="shared" ref="L227:L228" si="219">J227+K227</f>
        <v>0</v>
      </c>
      <c r="M227" s="72"/>
      <c r="N227" s="72"/>
      <c r="O227" s="136">
        <f t="shared" ref="O227:O228" si="220">M227+N227</f>
        <v>0</v>
      </c>
      <c r="P227" s="137"/>
    </row>
    <row r="228" spans="1:17" ht="24" hidden="1" x14ac:dyDescent="0.25">
      <c r="A228" s="129">
        <v>5270</v>
      </c>
      <c r="B228" s="93" t="s">
        <v>237</v>
      </c>
      <c r="C228" s="99">
        <f t="shared" si="165"/>
        <v>0</v>
      </c>
      <c r="D228" s="141"/>
      <c r="E228" s="141"/>
      <c r="F228" s="141">
        <f t="shared" si="217"/>
        <v>0</v>
      </c>
      <c r="G228" s="141"/>
      <c r="H228" s="141"/>
      <c r="I228" s="141">
        <f t="shared" si="218"/>
        <v>0</v>
      </c>
      <c r="J228" s="141"/>
      <c r="K228" s="141"/>
      <c r="L228" s="141">
        <f t="shared" si="219"/>
        <v>0</v>
      </c>
      <c r="M228" s="141"/>
      <c r="N228" s="141"/>
      <c r="O228" s="142">
        <f t="shared" si="220"/>
        <v>0</v>
      </c>
      <c r="P228" s="143"/>
    </row>
    <row r="229" spans="1:17" hidden="1" x14ac:dyDescent="0.25">
      <c r="A229" s="123">
        <v>6000</v>
      </c>
      <c r="B229" s="123" t="s">
        <v>238</v>
      </c>
      <c r="C229" s="124">
        <f t="shared" si="165"/>
        <v>0</v>
      </c>
      <c r="D229" s="125">
        <f t="shared" ref="D229:E229" si="221">D230+D250+D258</f>
        <v>0</v>
      </c>
      <c r="E229" s="125">
        <f t="shared" si="221"/>
        <v>0</v>
      </c>
      <c r="F229" s="125">
        <f>F230+F250+F258</f>
        <v>0</v>
      </c>
      <c r="G229" s="125">
        <f t="shared" ref="G229:N229" si="222">G230+G250+G258</f>
        <v>0</v>
      </c>
      <c r="H229" s="125">
        <f t="shared" si="222"/>
        <v>0</v>
      </c>
      <c r="I229" s="125">
        <f t="shared" si="222"/>
        <v>0</v>
      </c>
      <c r="J229" s="125">
        <f t="shared" si="222"/>
        <v>0</v>
      </c>
      <c r="K229" s="125">
        <f t="shared" si="222"/>
        <v>0</v>
      </c>
      <c r="L229" s="125">
        <f t="shared" si="222"/>
        <v>0</v>
      </c>
      <c r="M229" s="125">
        <f t="shared" si="222"/>
        <v>0</v>
      </c>
      <c r="N229" s="125">
        <f t="shared" si="222"/>
        <v>0</v>
      </c>
      <c r="O229" s="157">
        <f>O230+O250+O258</f>
        <v>0</v>
      </c>
      <c r="P229" s="126"/>
    </row>
    <row r="230" spans="1:17" ht="14.25" hidden="1" customHeight="1" x14ac:dyDescent="0.25">
      <c r="A230" s="84">
        <v>6200</v>
      </c>
      <c r="B230" s="158" t="s">
        <v>239</v>
      </c>
      <c r="C230" s="167">
        <f t="shared" si="165"/>
        <v>0</v>
      </c>
      <c r="D230" s="168">
        <f t="shared" ref="D230:E230" si="223">SUM(D231,D232,D234,D237,D243,D244,D245)</f>
        <v>0</v>
      </c>
      <c r="E230" s="168">
        <f t="shared" si="223"/>
        <v>0</v>
      </c>
      <c r="F230" s="168">
        <f>SUM(F231,F232,F234,F237,F243,F244,F245)</f>
        <v>0</v>
      </c>
      <c r="G230" s="168">
        <f t="shared" ref="G230:N230" si="224">SUM(G231,G232,G234,G237,G243,G244,G245)</f>
        <v>0</v>
      </c>
      <c r="H230" s="168">
        <f t="shared" si="224"/>
        <v>0</v>
      </c>
      <c r="I230" s="168">
        <f t="shared" si="224"/>
        <v>0</v>
      </c>
      <c r="J230" s="168">
        <f t="shared" si="224"/>
        <v>0</v>
      </c>
      <c r="K230" s="168">
        <f t="shared" si="224"/>
        <v>0</v>
      </c>
      <c r="L230" s="168">
        <f t="shared" si="224"/>
        <v>0</v>
      </c>
      <c r="M230" s="168">
        <f t="shared" si="224"/>
        <v>0</v>
      </c>
      <c r="N230" s="168">
        <f t="shared" si="224"/>
        <v>0</v>
      </c>
      <c r="O230" s="159">
        <f>SUM(O231,O232,O234,O237,O243,O244,O245)</f>
        <v>0</v>
      </c>
      <c r="P230" s="128"/>
    </row>
    <row r="231" spans="1:17" ht="24" hidden="1" x14ac:dyDescent="0.25">
      <c r="A231" s="211">
        <v>6220</v>
      </c>
      <c r="B231" s="63" t="s">
        <v>240</v>
      </c>
      <c r="C231" s="64">
        <f t="shared" si="165"/>
        <v>0</v>
      </c>
      <c r="D231" s="66"/>
      <c r="E231" s="66"/>
      <c r="F231" s="66">
        <f>D231+E231</f>
        <v>0</v>
      </c>
      <c r="G231" s="66"/>
      <c r="H231" s="66"/>
      <c r="I231" s="66">
        <f>G231+H231</f>
        <v>0</v>
      </c>
      <c r="J231" s="66"/>
      <c r="K231" s="66"/>
      <c r="L231" s="66">
        <f>J231+K231</f>
        <v>0</v>
      </c>
      <c r="M231" s="66"/>
      <c r="N231" s="66"/>
      <c r="O231" s="133">
        <f>M231+N231</f>
        <v>0</v>
      </c>
      <c r="P231" s="134"/>
    </row>
    <row r="232" spans="1:17" hidden="1" x14ac:dyDescent="0.25">
      <c r="A232" s="138">
        <v>6230</v>
      </c>
      <c r="B232" s="69" t="s">
        <v>241</v>
      </c>
      <c r="C232" s="70">
        <f t="shared" si="165"/>
        <v>0</v>
      </c>
      <c r="D232" s="135">
        <f t="shared" ref="D232:O232" si="225">SUM(D233)</f>
        <v>0</v>
      </c>
      <c r="E232" s="135">
        <f t="shared" si="225"/>
        <v>0</v>
      </c>
      <c r="F232" s="135">
        <f t="shared" si="225"/>
        <v>0</v>
      </c>
      <c r="G232" s="135">
        <f t="shared" si="225"/>
        <v>0</v>
      </c>
      <c r="H232" s="135">
        <f t="shared" si="225"/>
        <v>0</v>
      </c>
      <c r="I232" s="135">
        <f t="shared" si="225"/>
        <v>0</v>
      </c>
      <c r="J232" s="135">
        <f t="shared" si="225"/>
        <v>0</v>
      </c>
      <c r="K232" s="135">
        <f t="shared" si="225"/>
        <v>0</v>
      </c>
      <c r="L232" s="135">
        <f t="shared" si="225"/>
        <v>0</v>
      </c>
      <c r="M232" s="135">
        <f t="shared" si="225"/>
        <v>0</v>
      </c>
      <c r="N232" s="135">
        <f t="shared" si="225"/>
        <v>0</v>
      </c>
      <c r="O232" s="139">
        <f t="shared" si="225"/>
        <v>0</v>
      </c>
      <c r="P232" s="140"/>
    </row>
    <row r="233" spans="1:17" ht="24" hidden="1" x14ac:dyDescent="0.25">
      <c r="A233" s="43">
        <v>6239</v>
      </c>
      <c r="B233" s="63" t="s">
        <v>242</v>
      </c>
      <c r="C233" s="70">
        <f t="shared" si="165"/>
        <v>0</v>
      </c>
      <c r="D233" s="66"/>
      <c r="E233" s="66"/>
      <c r="F233" s="66">
        <f>D233+E233</f>
        <v>0</v>
      </c>
      <c r="G233" s="66"/>
      <c r="H233" s="66"/>
      <c r="I233" s="66">
        <f>G233+H233</f>
        <v>0</v>
      </c>
      <c r="J233" s="66"/>
      <c r="K233" s="66"/>
      <c r="L233" s="66">
        <f>J233+K233</f>
        <v>0</v>
      </c>
      <c r="M233" s="66"/>
      <c r="N233" s="66"/>
      <c r="O233" s="133">
        <f>M233+N233</f>
        <v>0</v>
      </c>
      <c r="P233" s="134"/>
    </row>
    <row r="234" spans="1:17" ht="24" hidden="1" x14ac:dyDescent="0.25">
      <c r="A234" s="138">
        <v>6240</v>
      </c>
      <c r="B234" s="69" t="s">
        <v>243</v>
      </c>
      <c r="C234" s="70">
        <f t="shared" si="165"/>
        <v>0</v>
      </c>
      <c r="D234" s="135">
        <f t="shared" ref="D234:E234" si="226">SUM(D235:D236)</f>
        <v>0</v>
      </c>
      <c r="E234" s="135">
        <f t="shared" si="226"/>
        <v>0</v>
      </c>
      <c r="F234" s="135">
        <f>SUM(F235:F236)</f>
        <v>0</v>
      </c>
      <c r="G234" s="135">
        <f t="shared" ref="G234:N234" si="227">SUM(G235:G236)</f>
        <v>0</v>
      </c>
      <c r="H234" s="135">
        <f t="shared" si="227"/>
        <v>0</v>
      </c>
      <c r="I234" s="135">
        <f t="shared" si="227"/>
        <v>0</v>
      </c>
      <c r="J234" s="135">
        <f t="shared" si="227"/>
        <v>0</v>
      </c>
      <c r="K234" s="135">
        <f t="shared" si="227"/>
        <v>0</v>
      </c>
      <c r="L234" s="135">
        <f t="shared" si="227"/>
        <v>0</v>
      </c>
      <c r="M234" s="135">
        <f t="shared" si="227"/>
        <v>0</v>
      </c>
      <c r="N234" s="135">
        <f t="shared" si="227"/>
        <v>0</v>
      </c>
      <c r="O234" s="139">
        <f>SUM(O235:O236)</f>
        <v>0</v>
      </c>
      <c r="P234" s="140"/>
    </row>
    <row r="235" spans="1:17" hidden="1" x14ac:dyDescent="0.25">
      <c r="A235" s="43">
        <v>6241</v>
      </c>
      <c r="B235" s="69" t="s">
        <v>244</v>
      </c>
      <c r="C235" s="70">
        <f t="shared" si="165"/>
        <v>0</v>
      </c>
      <c r="D235" s="72"/>
      <c r="E235" s="72"/>
      <c r="F235" s="72">
        <f t="shared" ref="F235:F236" si="228">D235+E235</f>
        <v>0</v>
      </c>
      <c r="G235" s="72"/>
      <c r="H235" s="72"/>
      <c r="I235" s="72">
        <f t="shared" ref="I235:I236" si="229">G235+H235</f>
        <v>0</v>
      </c>
      <c r="J235" s="72"/>
      <c r="K235" s="72"/>
      <c r="L235" s="72">
        <f t="shared" ref="L235:L236" si="230">J235+K235</f>
        <v>0</v>
      </c>
      <c r="M235" s="72"/>
      <c r="N235" s="72"/>
      <c r="O235" s="136">
        <f t="shared" ref="O235:O236" si="231">M235+N235</f>
        <v>0</v>
      </c>
      <c r="P235" s="137"/>
    </row>
    <row r="236" spans="1:17" hidden="1" x14ac:dyDescent="0.25">
      <c r="A236" s="43">
        <v>6242</v>
      </c>
      <c r="B236" s="69" t="s">
        <v>245</v>
      </c>
      <c r="C236" s="70">
        <f t="shared" si="165"/>
        <v>0</v>
      </c>
      <c r="D236" s="72"/>
      <c r="E236" s="72"/>
      <c r="F236" s="72">
        <f t="shared" si="228"/>
        <v>0</v>
      </c>
      <c r="G236" s="72"/>
      <c r="H236" s="72"/>
      <c r="I236" s="72">
        <f t="shared" si="229"/>
        <v>0</v>
      </c>
      <c r="J236" s="72"/>
      <c r="K236" s="72"/>
      <c r="L236" s="72">
        <f t="shared" si="230"/>
        <v>0</v>
      </c>
      <c r="M236" s="72"/>
      <c r="N236" s="72"/>
      <c r="O236" s="136">
        <f t="shared" si="231"/>
        <v>0</v>
      </c>
      <c r="P236" s="137"/>
    </row>
    <row r="237" spans="1:17" ht="25.5" hidden="1" customHeight="1" x14ac:dyDescent="0.25">
      <c r="A237" s="138">
        <v>6250</v>
      </c>
      <c r="B237" s="69" t="s">
        <v>246</v>
      </c>
      <c r="C237" s="70">
        <f t="shared" si="165"/>
        <v>0</v>
      </c>
      <c r="D237" s="135">
        <f t="shared" ref="D237:E237" si="232">SUM(D238:D242)</f>
        <v>0</v>
      </c>
      <c r="E237" s="135">
        <f t="shared" si="232"/>
        <v>0</v>
      </c>
      <c r="F237" s="135">
        <f>SUM(F238:F242)</f>
        <v>0</v>
      </c>
      <c r="G237" s="135">
        <f t="shared" ref="G237:N237" si="233">SUM(G238:G242)</f>
        <v>0</v>
      </c>
      <c r="H237" s="135">
        <f t="shared" si="233"/>
        <v>0</v>
      </c>
      <c r="I237" s="135">
        <f t="shared" si="233"/>
        <v>0</v>
      </c>
      <c r="J237" s="135">
        <f t="shared" si="233"/>
        <v>0</v>
      </c>
      <c r="K237" s="135">
        <f t="shared" si="233"/>
        <v>0</v>
      </c>
      <c r="L237" s="135">
        <f t="shared" si="233"/>
        <v>0</v>
      </c>
      <c r="M237" s="135">
        <f t="shared" si="233"/>
        <v>0</v>
      </c>
      <c r="N237" s="135">
        <f t="shared" si="233"/>
        <v>0</v>
      </c>
      <c r="O237" s="139">
        <f>SUM(O238:O242)</f>
        <v>0</v>
      </c>
      <c r="P237" s="140"/>
    </row>
    <row r="238" spans="1:17" ht="14.25" hidden="1" customHeight="1" x14ac:dyDescent="0.25">
      <c r="A238" s="43">
        <v>6252</v>
      </c>
      <c r="B238" s="69" t="s">
        <v>247</v>
      </c>
      <c r="C238" s="70">
        <f t="shared" si="165"/>
        <v>0</v>
      </c>
      <c r="D238" s="72"/>
      <c r="E238" s="72"/>
      <c r="F238" s="72">
        <f t="shared" ref="F238:F244" si="234">D238+E238</f>
        <v>0</v>
      </c>
      <c r="G238" s="72"/>
      <c r="H238" s="72"/>
      <c r="I238" s="72">
        <f t="shared" ref="I238:I244" si="235">G238+H238</f>
        <v>0</v>
      </c>
      <c r="J238" s="72"/>
      <c r="K238" s="72"/>
      <c r="L238" s="72">
        <f t="shared" ref="L238:L244" si="236">J238+K238</f>
        <v>0</v>
      </c>
      <c r="M238" s="72"/>
      <c r="N238" s="72"/>
      <c r="O238" s="136">
        <f t="shared" ref="O238:O244" si="237">M238+N238</f>
        <v>0</v>
      </c>
      <c r="P238" s="137"/>
    </row>
    <row r="239" spans="1:17" ht="14.25" hidden="1" customHeight="1" x14ac:dyDescent="0.25">
      <c r="A239" s="43">
        <v>6253</v>
      </c>
      <c r="B239" s="69" t="s">
        <v>248</v>
      </c>
      <c r="C239" s="70">
        <f t="shared" si="165"/>
        <v>0</v>
      </c>
      <c r="D239" s="72"/>
      <c r="E239" s="72"/>
      <c r="F239" s="72">
        <f t="shared" si="234"/>
        <v>0</v>
      </c>
      <c r="G239" s="72"/>
      <c r="H239" s="72"/>
      <c r="I239" s="72">
        <f t="shared" si="235"/>
        <v>0</v>
      </c>
      <c r="J239" s="72"/>
      <c r="K239" s="72"/>
      <c r="L239" s="72">
        <f t="shared" si="236"/>
        <v>0</v>
      </c>
      <c r="M239" s="72"/>
      <c r="N239" s="72"/>
      <c r="O239" s="136">
        <f t="shared" si="237"/>
        <v>0</v>
      </c>
      <c r="P239" s="137"/>
    </row>
    <row r="240" spans="1:17" ht="24" hidden="1" x14ac:dyDescent="0.25">
      <c r="A240" s="43">
        <v>6254</v>
      </c>
      <c r="B240" s="69" t="s">
        <v>249</v>
      </c>
      <c r="C240" s="70">
        <f t="shared" si="165"/>
        <v>0</v>
      </c>
      <c r="D240" s="72"/>
      <c r="E240" s="72"/>
      <c r="F240" s="72">
        <f t="shared" si="234"/>
        <v>0</v>
      </c>
      <c r="G240" s="72"/>
      <c r="H240" s="72"/>
      <c r="I240" s="72">
        <f t="shared" si="235"/>
        <v>0</v>
      </c>
      <c r="J240" s="72"/>
      <c r="K240" s="72"/>
      <c r="L240" s="72">
        <f t="shared" si="236"/>
        <v>0</v>
      </c>
      <c r="M240" s="72"/>
      <c r="N240" s="72"/>
      <c r="O240" s="136">
        <f t="shared" si="237"/>
        <v>0</v>
      </c>
      <c r="P240" s="137"/>
    </row>
    <row r="241" spans="1:16" ht="24" hidden="1" x14ac:dyDescent="0.25">
      <c r="A241" s="43">
        <v>6255</v>
      </c>
      <c r="B241" s="69" t="s">
        <v>250</v>
      </c>
      <c r="C241" s="70">
        <f t="shared" ref="C241:C295" si="238">SUM(F241,I241,L241,O241)</f>
        <v>0</v>
      </c>
      <c r="D241" s="72"/>
      <c r="E241" s="72"/>
      <c r="F241" s="72">
        <f t="shared" si="234"/>
        <v>0</v>
      </c>
      <c r="G241" s="72"/>
      <c r="H241" s="72"/>
      <c r="I241" s="72">
        <f t="shared" si="235"/>
        <v>0</v>
      </c>
      <c r="J241" s="72"/>
      <c r="K241" s="72"/>
      <c r="L241" s="72">
        <f t="shared" si="236"/>
        <v>0</v>
      </c>
      <c r="M241" s="72"/>
      <c r="N241" s="72"/>
      <c r="O241" s="136">
        <f t="shared" si="237"/>
        <v>0</v>
      </c>
      <c r="P241" s="137"/>
    </row>
    <row r="242" spans="1:16" hidden="1" x14ac:dyDescent="0.25">
      <c r="A242" s="43">
        <v>6259</v>
      </c>
      <c r="B242" s="69" t="s">
        <v>251</v>
      </c>
      <c r="C242" s="70">
        <f t="shared" si="238"/>
        <v>0</v>
      </c>
      <c r="D242" s="72"/>
      <c r="E242" s="72"/>
      <c r="F242" s="72">
        <f t="shared" si="234"/>
        <v>0</v>
      </c>
      <c r="G242" s="72"/>
      <c r="H242" s="72"/>
      <c r="I242" s="72">
        <f t="shared" si="235"/>
        <v>0</v>
      </c>
      <c r="J242" s="72"/>
      <c r="K242" s="72"/>
      <c r="L242" s="72">
        <f t="shared" si="236"/>
        <v>0</v>
      </c>
      <c r="M242" s="72"/>
      <c r="N242" s="72"/>
      <c r="O242" s="136">
        <f t="shared" si="237"/>
        <v>0</v>
      </c>
      <c r="P242" s="137"/>
    </row>
    <row r="243" spans="1:16" ht="24" hidden="1" x14ac:dyDescent="0.25">
      <c r="A243" s="138">
        <v>6260</v>
      </c>
      <c r="B243" s="69" t="s">
        <v>252</v>
      </c>
      <c r="C243" s="70">
        <f t="shared" si="238"/>
        <v>0</v>
      </c>
      <c r="D243" s="72"/>
      <c r="E243" s="72"/>
      <c r="F243" s="72">
        <f t="shared" si="234"/>
        <v>0</v>
      </c>
      <c r="G243" s="72"/>
      <c r="H243" s="72"/>
      <c r="I243" s="72">
        <f t="shared" si="235"/>
        <v>0</v>
      </c>
      <c r="J243" s="72"/>
      <c r="K243" s="72"/>
      <c r="L243" s="72">
        <f t="shared" si="236"/>
        <v>0</v>
      </c>
      <c r="M243" s="72"/>
      <c r="N243" s="72"/>
      <c r="O243" s="136">
        <f t="shared" si="237"/>
        <v>0</v>
      </c>
      <c r="P243" s="137"/>
    </row>
    <row r="244" spans="1:16" hidden="1" x14ac:dyDescent="0.25">
      <c r="A244" s="138">
        <v>6270</v>
      </c>
      <c r="B244" s="69" t="s">
        <v>253</v>
      </c>
      <c r="C244" s="70">
        <f t="shared" si="238"/>
        <v>0</v>
      </c>
      <c r="D244" s="72"/>
      <c r="E244" s="72"/>
      <c r="F244" s="72">
        <f t="shared" si="234"/>
        <v>0</v>
      </c>
      <c r="G244" s="72"/>
      <c r="H244" s="72"/>
      <c r="I244" s="72">
        <f t="shared" si="235"/>
        <v>0</v>
      </c>
      <c r="J244" s="72"/>
      <c r="K244" s="72"/>
      <c r="L244" s="72">
        <f t="shared" si="236"/>
        <v>0</v>
      </c>
      <c r="M244" s="72"/>
      <c r="N244" s="72"/>
      <c r="O244" s="136">
        <f t="shared" si="237"/>
        <v>0</v>
      </c>
      <c r="P244" s="137"/>
    </row>
    <row r="245" spans="1:16" ht="24" hidden="1" x14ac:dyDescent="0.25">
      <c r="A245" s="211">
        <v>6290</v>
      </c>
      <c r="B245" s="63" t="s">
        <v>254</v>
      </c>
      <c r="C245" s="160">
        <f t="shared" si="238"/>
        <v>0</v>
      </c>
      <c r="D245" s="132">
        <f t="shared" ref="D245:E245" si="239">SUM(D246:D249)</f>
        <v>0</v>
      </c>
      <c r="E245" s="132">
        <f t="shared" si="239"/>
        <v>0</v>
      </c>
      <c r="F245" s="132">
        <f>SUM(F246:F249)</f>
        <v>0</v>
      </c>
      <c r="G245" s="132">
        <f t="shared" ref="G245:O245" si="240">SUM(G246:G249)</f>
        <v>0</v>
      </c>
      <c r="H245" s="132">
        <f t="shared" si="240"/>
        <v>0</v>
      </c>
      <c r="I245" s="132">
        <f t="shared" si="240"/>
        <v>0</v>
      </c>
      <c r="J245" s="132">
        <f t="shared" si="240"/>
        <v>0</v>
      </c>
      <c r="K245" s="132">
        <f t="shared" si="240"/>
        <v>0</v>
      </c>
      <c r="L245" s="132">
        <f t="shared" si="240"/>
        <v>0</v>
      </c>
      <c r="M245" s="132">
        <f t="shared" si="240"/>
        <v>0</v>
      </c>
      <c r="N245" s="132">
        <f t="shared" si="240"/>
        <v>0</v>
      </c>
      <c r="O245" s="132">
        <f t="shared" si="240"/>
        <v>0</v>
      </c>
      <c r="P245" s="162"/>
    </row>
    <row r="246" spans="1:16" hidden="1" x14ac:dyDescent="0.25">
      <c r="A246" s="43">
        <v>6291</v>
      </c>
      <c r="B246" s="69" t="s">
        <v>255</v>
      </c>
      <c r="C246" s="70">
        <f t="shared" si="238"/>
        <v>0</v>
      </c>
      <c r="D246" s="72"/>
      <c r="E246" s="72"/>
      <c r="F246" s="72">
        <f t="shared" ref="F246:F249" si="241">D246+E246</f>
        <v>0</v>
      </c>
      <c r="G246" s="72"/>
      <c r="H246" s="72"/>
      <c r="I246" s="72">
        <f t="shared" ref="I246:I249" si="242">G246+H246</f>
        <v>0</v>
      </c>
      <c r="J246" s="72"/>
      <c r="K246" s="72"/>
      <c r="L246" s="72">
        <f t="shared" ref="L246:L249" si="243">J246+K246</f>
        <v>0</v>
      </c>
      <c r="M246" s="72"/>
      <c r="N246" s="72"/>
      <c r="O246" s="136">
        <f t="shared" ref="O246:O249" si="244">M246+N246</f>
        <v>0</v>
      </c>
      <c r="P246" s="137"/>
    </row>
    <row r="247" spans="1:16" hidden="1" x14ac:dyDescent="0.25">
      <c r="A247" s="43">
        <v>6292</v>
      </c>
      <c r="B247" s="69" t="s">
        <v>256</v>
      </c>
      <c r="C247" s="70">
        <f t="shared" si="238"/>
        <v>0</v>
      </c>
      <c r="D247" s="72"/>
      <c r="E247" s="72"/>
      <c r="F247" s="72">
        <f t="shared" si="241"/>
        <v>0</v>
      </c>
      <c r="G247" s="72"/>
      <c r="H247" s="72"/>
      <c r="I247" s="72">
        <f t="shared" si="242"/>
        <v>0</v>
      </c>
      <c r="J247" s="72"/>
      <c r="K247" s="72"/>
      <c r="L247" s="72">
        <f t="shared" si="243"/>
        <v>0</v>
      </c>
      <c r="M247" s="72"/>
      <c r="N247" s="72"/>
      <c r="O247" s="136">
        <f t="shared" si="244"/>
        <v>0</v>
      </c>
      <c r="P247" s="137"/>
    </row>
    <row r="248" spans="1:16" ht="72" hidden="1" x14ac:dyDescent="0.25">
      <c r="A248" s="43">
        <v>6296</v>
      </c>
      <c r="B248" s="69" t="s">
        <v>257</v>
      </c>
      <c r="C248" s="70">
        <f t="shared" si="238"/>
        <v>0</v>
      </c>
      <c r="D248" s="72"/>
      <c r="E248" s="72"/>
      <c r="F248" s="72">
        <f t="shared" si="241"/>
        <v>0</v>
      </c>
      <c r="G248" s="72"/>
      <c r="H248" s="72"/>
      <c r="I248" s="72">
        <f t="shared" si="242"/>
        <v>0</v>
      </c>
      <c r="J248" s="72"/>
      <c r="K248" s="72"/>
      <c r="L248" s="72">
        <f t="shared" si="243"/>
        <v>0</v>
      </c>
      <c r="M248" s="72"/>
      <c r="N248" s="72"/>
      <c r="O248" s="136">
        <f t="shared" si="244"/>
        <v>0</v>
      </c>
      <c r="P248" s="137"/>
    </row>
    <row r="249" spans="1:16" ht="39.75" hidden="1" customHeight="1" x14ac:dyDescent="0.25">
      <c r="A249" s="43">
        <v>6299</v>
      </c>
      <c r="B249" s="69" t="s">
        <v>258</v>
      </c>
      <c r="C249" s="70">
        <f t="shared" si="238"/>
        <v>0</v>
      </c>
      <c r="D249" s="72"/>
      <c r="E249" s="72"/>
      <c r="F249" s="72">
        <f t="shared" si="241"/>
        <v>0</v>
      </c>
      <c r="G249" s="72"/>
      <c r="H249" s="72"/>
      <c r="I249" s="72">
        <f t="shared" si="242"/>
        <v>0</v>
      </c>
      <c r="J249" s="72"/>
      <c r="K249" s="72"/>
      <c r="L249" s="72">
        <f t="shared" si="243"/>
        <v>0</v>
      </c>
      <c r="M249" s="72"/>
      <c r="N249" s="72"/>
      <c r="O249" s="136">
        <f t="shared" si="244"/>
        <v>0</v>
      </c>
      <c r="P249" s="137"/>
    </row>
    <row r="250" spans="1:16" hidden="1" x14ac:dyDescent="0.25">
      <c r="A250" s="55">
        <v>6300</v>
      </c>
      <c r="B250" s="127" t="s">
        <v>259</v>
      </c>
      <c r="C250" s="56">
        <f t="shared" si="238"/>
        <v>0</v>
      </c>
      <c r="D250" s="57">
        <f t="shared" ref="D250:E250" si="245">SUM(D251,D256,D257)</f>
        <v>0</v>
      </c>
      <c r="E250" s="57">
        <f t="shared" si="245"/>
        <v>0</v>
      </c>
      <c r="F250" s="57">
        <f>SUM(F251,F256,F257)</f>
        <v>0</v>
      </c>
      <c r="G250" s="57">
        <f t="shared" ref="G250:O250" si="246">SUM(G251,G256,G257)</f>
        <v>0</v>
      </c>
      <c r="H250" s="57">
        <f t="shared" si="246"/>
        <v>0</v>
      </c>
      <c r="I250" s="57">
        <f t="shared" si="246"/>
        <v>0</v>
      </c>
      <c r="J250" s="57">
        <f t="shared" si="246"/>
        <v>0</v>
      </c>
      <c r="K250" s="57">
        <f t="shared" si="246"/>
        <v>0</v>
      </c>
      <c r="L250" s="57">
        <f t="shared" si="246"/>
        <v>0</v>
      </c>
      <c r="M250" s="57">
        <f t="shared" si="246"/>
        <v>0</v>
      </c>
      <c r="N250" s="57">
        <f t="shared" si="246"/>
        <v>0</v>
      </c>
      <c r="O250" s="57">
        <f t="shared" si="246"/>
        <v>0</v>
      </c>
      <c r="P250" s="147"/>
    </row>
    <row r="251" spans="1:16" ht="24" hidden="1" x14ac:dyDescent="0.25">
      <c r="A251" s="211">
        <v>6320</v>
      </c>
      <c r="B251" s="63" t="s">
        <v>260</v>
      </c>
      <c r="C251" s="160">
        <f t="shared" si="238"/>
        <v>0</v>
      </c>
      <c r="D251" s="132">
        <f t="shared" ref="D251:E251" si="247">SUM(D252:D255)</f>
        <v>0</v>
      </c>
      <c r="E251" s="132">
        <f t="shared" si="247"/>
        <v>0</v>
      </c>
      <c r="F251" s="132">
        <f>SUM(F252:F255)</f>
        <v>0</v>
      </c>
      <c r="G251" s="132">
        <f t="shared" ref="G251:O251" si="248">SUM(G252:G255)</f>
        <v>0</v>
      </c>
      <c r="H251" s="132">
        <f t="shared" si="248"/>
        <v>0</v>
      </c>
      <c r="I251" s="132">
        <f t="shared" si="248"/>
        <v>0</v>
      </c>
      <c r="J251" s="132">
        <f t="shared" si="248"/>
        <v>0</v>
      </c>
      <c r="K251" s="132">
        <f t="shared" si="248"/>
        <v>0</v>
      </c>
      <c r="L251" s="132">
        <f t="shared" si="248"/>
        <v>0</v>
      </c>
      <c r="M251" s="132">
        <f t="shared" si="248"/>
        <v>0</v>
      </c>
      <c r="N251" s="132">
        <f t="shared" si="248"/>
        <v>0</v>
      </c>
      <c r="O251" s="132">
        <f t="shared" si="248"/>
        <v>0</v>
      </c>
      <c r="P251" s="146"/>
    </row>
    <row r="252" spans="1:16" hidden="1" x14ac:dyDescent="0.25">
      <c r="A252" s="43">
        <v>6322</v>
      </c>
      <c r="B252" s="69" t="s">
        <v>261</v>
      </c>
      <c r="C252" s="70">
        <f t="shared" si="238"/>
        <v>0</v>
      </c>
      <c r="D252" s="72"/>
      <c r="E252" s="72"/>
      <c r="F252" s="72">
        <f t="shared" ref="F252:F257" si="249">D252+E252</f>
        <v>0</v>
      </c>
      <c r="G252" s="72"/>
      <c r="H252" s="72"/>
      <c r="I252" s="72">
        <f t="shared" ref="I252:I257" si="250">G252+H252</f>
        <v>0</v>
      </c>
      <c r="J252" s="72"/>
      <c r="K252" s="72"/>
      <c r="L252" s="72">
        <f t="shared" ref="L252:L257" si="251">J252+K252</f>
        <v>0</v>
      </c>
      <c r="M252" s="72"/>
      <c r="N252" s="72"/>
      <c r="O252" s="136">
        <f t="shared" ref="O252:O257" si="252">M252+N252</f>
        <v>0</v>
      </c>
      <c r="P252" s="137"/>
    </row>
    <row r="253" spans="1:16" ht="24" hidden="1" x14ac:dyDescent="0.25">
      <c r="A253" s="43">
        <v>6323</v>
      </c>
      <c r="B253" s="69" t="s">
        <v>262</v>
      </c>
      <c r="C253" s="70">
        <f t="shared" si="238"/>
        <v>0</v>
      </c>
      <c r="D253" s="72"/>
      <c r="E253" s="72"/>
      <c r="F253" s="72">
        <f t="shared" si="249"/>
        <v>0</v>
      </c>
      <c r="G253" s="72"/>
      <c r="H253" s="72"/>
      <c r="I253" s="72">
        <f t="shared" si="250"/>
        <v>0</v>
      </c>
      <c r="J253" s="72"/>
      <c r="K253" s="72"/>
      <c r="L253" s="72">
        <f t="shared" si="251"/>
        <v>0</v>
      </c>
      <c r="M253" s="72"/>
      <c r="N253" s="72"/>
      <c r="O253" s="136">
        <f t="shared" si="252"/>
        <v>0</v>
      </c>
      <c r="P253" s="137"/>
    </row>
    <row r="254" spans="1:16" ht="24" hidden="1" x14ac:dyDescent="0.25">
      <c r="A254" s="43">
        <v>6324</v>
      </c>
      <c r="B254" s="69" t="s">
        <v>263</v>
      </c>
      <c r="C254" s="70">
        <f t="shared" si="238"/>
        <v>0</v>
      </c>
      <c r="D254" s="72"/>
      <c r="E254" s="72"/>
      <c r="F254" s="72">
        <f t="shared" si="249"/>
        <v>0</v>
      </c>
      <c r="G254" s="72"/>
      <c r="H254" s="72"/>
      <c r="I254" s="72">
        <f t="shared" si="250"/>
        <v>0</v>
      </c>
      <c r="J254" s="72"/>
      <c r="K254" s="72"/>
      <c r="L254" s="72">
        <f t="shared" si="251"/>
        <v>0</v>
      </c>
      <c r="M254" s="72"/>
      <c r="N254" s="72"/>
      <c r="O254" s="136">
        <f t="shared" si="252"/>
        <v>0</v>
      </c>
      <c r="P254" s="137"/>
    </row>
    <row r="255" spans="1:16" hidden="1" x14ac:dyDescent="0.25">
      <c r="A255" s="37">
        <v>6329</v>
      </c>
      <c r="B255" s="63" t="s">
        <v>264</v>
      </c>
      <c r="C255" s="64">
        <f t="shared" si="238"/>
        <v>0</v>
      </c>
      <c r="D255" s="66"/>
      <c r="E255" s="66"/>
      <c r="F255" s="66">
        <f t="shared" si="249"/>
        <v>0</v>
      </c>
      <c r="G255" s="66"/>
      <c r="H255" s="66"/>
      <c r="I255" s="66">
        <f t="shared" si="250"/>
        <v>0</v>
      </c>
      <c r="J255" s="66"/>
      <c r="K255" s="66"/>
      <c r="L255" s="66">
        <f t="shared" si="251"/>
        <v>0</v>
      </c>
      <c r="M255" s="66"/>
      <c r="N255" s="66"/>
      <c r="O255" s="133">
        <f t="shared" si="252"/>
        <v>0</v>
      </c>
      <c r="P255" s="134"/>
    </row>
    <row r="256" spans="1:16" ht="24" hidden="1" x14ac:dyDescent="0.25">
      <c r="A256" s="174">
        <v>6330</v>
      </c>
      <c r="B256" s="175" t="s">
        <v>265</v>
      </c>
      <c r="C256" s="160">
        <f t="shared" si="238"/>
        <v>0</v>
      </c>
      <c r="D256" s="164"/>
      <c r="E256" s="164"/>
      <c r="F256" s="164">
        <f t="shared" si="249"/>
        <v>0</v>
      </c>
      <c r="G256" s="164"/>
      <c r="H256" s="164"/>
      <c r="I256" s="164">
        <f t="shared" si="250"/>
        <v>0</v>
      </c>
      <c r="J256" s="164"/>
      <c r="K256" s="164"/>
      <c r="L256" s="164">
        <f t="shared" si="251"/>
        <v>0</v>
      </c>
      <c r="M256" s="164"/>
      <c r="N256" s="164"/>
      <c r="O256" s="165">
        <f t="shared" si="252"/>
        <v>0</v>
      </c>
      <c r="P256" s="166"/>
    </row>
    <row r="257" spans="1:16" hidden="1" x14ac:dyDescent="0.25">
      <c r="A257" s="138">
        <v>6360</v>
      </c>
      <c r="B257" s="69" t="s">
        <v>266</v>
      </c>
      <c r="C257" s="70">
        <f t="shared" si="238"/>
        <v>0</v>
      </c>
      <c r="D257" s="72"/>
      <c r="E257" s="72"/>
      <c r="F257" s="72">
        <f t="shared" si="249"/>
        <v>0</v>
      </c>
      <c r="G257" s="72"/>
      <c r="H257" s="72"/>
      <c r="I257" s="72">
        <f t="shared" si="250"/>
        <v>0</v>
      </c>
      <c r="J257" s="72"/>
      <c r="K257" s="72"/>
      <c r="L257" s="72">
        <f t="shared" si="251"/>
        <v>0</v>
      </c>
      <c r="M257" s="72"/>
      <c r="N257" s="72"/>
      <c r="O257" s="136">
        <f t="shared" si="252"/>
        <v>0</v>
      </c>
      <c r="P257" s="137"/>
    </row>
    <row r="258" spans="1:16" ht="36" hidden="1" x14ac:dyDescent="0.25">
      <c r="A258" s="55">
        <v>6400</v>
      </c>
      <c r="B258" s="127" t="s">
        <v>267</v>
      </c>
      <c r="C258" s="56">
        <f t="shared" si="238"/>
        <v>0</v>
      </c>
      <c r="D258" s="57">
        <f t="shared" ref="D258:E258" si="253">SUM(D259,D263)</f>
        <v>0</v>
      </c>
      <c r="E258" s="57">
        <f t="shared" si="253"/>
        <v>0</v>
      </c>
      <c r="F258" s="57">
        <f>SUM(F259,F263)</f>
        <v>0</v>
      </c>
      <c r="G258" s="57">
        <f t="shared" ref="G258:O258" si="254">SUM(G259,G263)</f>
        <v>0</v>
      </c>
      <c r="H258" s="57">
        <f t="shared" si="254"/>
        <v>0</v>
      </c>
      <c r="I258" s="57">
        <f t="shared" si="254"/>
        <v>0</v>
      </c>
      <c r="J258" s="57">
        <f t="shared" si="254"/>
        <v>0</v>
      </c>
      <c r="K258" s="57">
        <f t="shared" si="254"/>
        <v>0</v>
      </c>
      <c r="L258" s="57">
        <f t="shared" si="254"/>
        <v>0</v>
      </c>
      <c r="M258" s="57">
        <f t="shared" si="254"/>
        <v>0</v>
      </c>
      <c r="N258" s="57">
        <f t="shared" si="254"/>
        <v>0</v>
      </c>
      <c r="O258" s="57">
        <f t="shared" si="254"/>
        <v>0</v>
      </c>
      <c r="P258" s="147"/>
    </row>
    <row r="259" spans="1:16" ht="24" hidden="1" x14ac:dyDescent="0.25">
      <c r="A259" s="211">
        <v>6410</v>
      </c>
      <c r="B259" s="63" t="s">
        <v>268</v>
      </c>
      <c r="C259" s="64">
        <f t="shared" si="238"/>
        <v>0</v>
      </c>
      <c r="D259" s="132">
        <f t="shared" ref="D259:E259" si="255">SUM(D260:D262)</f>
        <v>0</v>
      </c>
      <c r="E259" s="132">
        <f t="shared" si="255"/>
        <v>0</v>
      </c>
      <c r="F259" s="132">
        <f>SUM(F260:F262)</f>
        <v>0</v>
      </c>
      <c r="G259" s="132">
        <f t="shared" ref="G259:O259" si="256">SUM(G260:G262)</f>
        <v>0</v>
      </c>
      <c r="H259" s="132">
        <f t="shared" si="256"/>
        <v>0</v>
      </c>
      <c r="I259" s="132">
        <f t="shared" si="256"/>
        <v>0</v>
      </c>
      <c r="J259" s="132">
        <f t="shared" si="256"/>
        <v>0</v>
      </c>
      <c r="K259" s="132">
        <f t="shared" si="256"/>
        <v>0</v>
      </c>
      <c r="L259" s="132">
        <f t="shared" si="256"/>
        <v>0</v>
      </c>
      <c r="M259" s="132">
        <f t="shared" si="256"/>
        <v>0</v>
      </c>
      <c r="N259" s="132">
        <f t="shared" si="256"/>
        <v>0</v>
      </c>
      <c r="O259" s="154">
        <f t="shared" si="256"/>
        <v>0</v>
      </c>
      <c r="P259" s="155"/>
    </row>
    <row r="260" spans="1:16" hidden="1" x14ac:dyDescent="0.25">
      <c r="A260" s="43">
        <v>6411</v>
      </c>
      <c r="B260" s="148" t="s">
        <v>269</v>
      </c>
      <c r="C260" s="70">
        <f t="shared" si="238"/>
        <v>0</v>
      </c>
      <c r="D260" s="72"/>
      <c r="E260" s="72"/>
      <c r="F260" s="72">
        <f t="shared" ref="F260:F262" si="257">D260+E260</f>
        <v>0</v>
      </c>
      <c r="G260" s="72"/>
      <c r="H260" s="72"/>
      <c r="I260" s="72">
        <f t="shared" ref="I260:I262" si="258">G260+H260</f>
        <v>0</v>
      </c>
      <c r="J260" s="72"/>
      <c r="K260" s="72"/>
      <c r="L260" s="72">
        <f t="shared" ref="L260:L262" si="259">J260+K260</f>
        <v>0</v>
      </c>
      <c r="M260" s="72"/>
      <c r="N260" s="72"/>
      <c r="O260" s="136">
        <f t="shared" ref="O260:O262" si="260">M260+N260</f>
        <v>0</v>
      </c>
      <c r="P260" s="137"/>
    </row>
    <row r="261" spans="1:16" ht="36" hidden="1" x14ac:dyDescent="0.25">
      <c r="A261" s="43">
        <v>6412</v>
      </c>
      <c r="B261" s="69" t="s">
        <v>270</v>
      </c>
      <c r="C261" s="70">
        <f t="shared" si="238"/>
        <v>0</v>
      </c>
      <c r="D261" s="72"/>
      <c r="E261" s="72"/>
      <c r="F261" s="72">
        <f t="shared" si="257"/>
        <v>0</v>
      </c>
      <c r="G261" s="72"/>
      <c r="H261" s="72"/>
      <c r="I261" s="72">
        <f t="shared" si="258"/>
        <v>0</v>
      </c>
      <c r="J261" s="72"/>
      <c r="K261" s="72"/>
      <c r="L261" s="72">
        <f t="shared" si="259"/>
        <v>0</v>
      </c>
      <c r="M261" s="72"/>
      <c r="N261" s="72"/>
      <c r="O261" s="136">
        <f t="shared" si="260"/>
        <v>0</v>
      </c>
      <c r="P261" s="137"/>
    </row>
    <row r="262" spans="1:16" ht="36" hidden="1" x14ac:dyDescent="0.25">
      <c r="A262" s="43">
        <v>6419</v>
      </c>
      <c r="B262" s="69" t="s">
        <v>271</v>
      </c>
      <c r="C262" s="70">
        <f t="shared" si="238"/>
        <v>0</v>
      </c>
      <c r="D262" s="72"/>
      <c r="E262" s="72"/>
      <c r="F262" s="72">
        <f t="shared" si="257"/>
        <v>0</v>
      </c>
      <c r="G262" s="72"/>
      <c r="H262" s="72"/>
      <c r="I262" s="72">
        <f t="shared" si="258"/>
        <v>0</v>
      </c>
      <c r="J262" s="72"/>
      <c r="K262" s="72"/>
      <c r="L262" s="72">
        <f t="shared" si="259"/>
        <v>0</v>
      </c>
      <c r="M262" s="72"/>
      <c r="N262" s="72"/>
      <c r="O262" s="136">
        <f t="shared" si="260"/>
        <v>0</v>
      </c>
      <c r="P262" s="137"/>
    </row>
    <row r="263" spans="1:16" ht="36" hidden="1" x14ac:dyDescent="0.25">
      <c r="A263" s="138">
        <v>6420</v>
      </c>
      <c r="B263" s="69" t="s">
        <v>272</v>
      </c>
      <c r="C263" s="70">
        <f t="shared" si="238"/>
        <v>0</v>
      </c>
      <c r="D263" s="135">
        <f t="shared" ref="D263:E263" si="261">SUM(D264:D267)</f>
        <v>0</v>
      </c>
      <c r="E263" s="135">
        <f t="shared" si="261"/>
        <v>0</v>
      </c>
      <c r="F263" s="135">
        <f>SUM(F264:F267)</f>
        <v>0</v>
      </c>
      <c r="G263" s="135">
        <f t="shared" ref="G263:N263" si="262">SUM(G264:G267)</f>
        <v>0</v>
      </c>
      <c r="H263" s="135">
        <f t="shared" si="262"/>
        <v>0</v>
      </c>
      <c r="I263" s="135">
        <f t="shared" si="262"/>
        <v>0</v>
      </c>
      <c r="J263" s="135">
        <f t="shared" si="262"/>
        <v>0</v>
      </c>
      <c r="K263" s="135">
        <f t="shared" si="262"/>
        <v>0</v>
      </c>
      <c r="L263" s="135">
        <f t="shared" si="262"/>
        <v>0</v>
      </c>
      <c r="M263" s="135">
        <f t="shared" si="262"/>
        <v>0</v>
      </c>
      <c r="N263" s="135">
        <f t="shared" si="262"/>
        <v>0</v>
      </c>
      <c r="O263" s="139">
        <f>SUM(O264:O267)</f>
        <v>0</v>
      </c>
      <c r="P263" s="140"/>
    </row>
    <row r="264" spans="1:16" hidden="1" x14ac:dyDescent="0.25">
      <c r="A264" s="43">
        <v>6421</v>
      </c>
      <c r="B264" s="69" t="s">
        <v>273</v>
      </c>
      <c r="C264" s="70">
        <f t="shared" si="238"/>
        <v>0</v>
      </c>
      <c r="D264" s="72"/>
      <c r="E264" s="72"/>
      <c r="F264" s="72">
        <f t="shared" ref="F264:F267" si="263">D264+E264</f>
        <v>0</v>
      </c>
      <c r="G264" s="72"/>
      <c r="H264" s="72"/>
      <c r="I264" s="72">
        <f t="shared" ref="I264:I267" si="264">G264+H264</f>
        <v>0</v>
      </c>
      <c r="J264" s="72"/>
      <c r="K264" s="72"/>
      <c r="L264" s="72">
        <f t="shared" ref="L264:L267" si="265">J264+K264</f>
        <v>0</v>
      </c>
      <c r="M264" s="72"/>
      <c r="N264" s="72"/>
      <c r="O264" s="136">
        <f t="shared" ref="O264:O267" si="266">M264+N264</f>
        <v>0</v>
      </c>
      <c r="P264" s="137"/>
    </row>
    <row r="265" spans="1:16" hidden="1" x14ac:dyDescent="0.25">
      <c r="A265" s="43">
        <v>6422</v>
      </c>
      <c r="B265" s="69" t="s">
        <v>274</v>
      </c>
      <c r="C265" s="70">
        <f t="shared" si="238"/>
        <v>0</v>
      </c>
      <c r="D265" s="72"/>
      <c r="E265" s="72"/>
      <c r="F265" s="72">
        <f t="shared" si="263"/>
        <v>0</v>
      </c>
      <c r="G265" s="72"/>
      <c r="H265" s="72"/>
      <c r="I265" s="72">
        <f t="shared" si="264"/>
        <v>0</v>
      </c>
      <c r="J265" s="72"/>
      <c r="K265" s="72"/>
      <c r="L265" s="72">
        <f t="shared" si="265"/>
        <v>0</v>
      </c>
      <c r="M265" s="72"/>
      <c r="N265" s="72"/>
      <c r="O265" s="136">
        <f t="shared" si="266"/>
        <v>0</v>
      </c>
      <c r="P265" s="137"/>
    </row>
    <row r="266" spans="1:16" ht="24" hidden="1" x14ac:dyDescent="0.25">
      <c r="A266" s="43">
        <v>6423</v>
      </c>
      <c r="B266" s="69" t="s">
        <v>275</v>
      </c>
      <c r="C266" s="70">
        <f t="shared" si="238"/>
        <v>0</v>
      </c>
      <c r="D266" s="72"/>
      <c r="E266" s="72"/>
      <c r="F266" s="72">
        <f t="shared" si="263"/>
        <v>0</v>
      </c>
      <c r="G266" s="72"/>
      <c r="H266" s="72"/>
      <c r="I266" s="72">
        <f t="shared" si="264"/>
        <v>0</v>
      </c>
      <c r="J266" s="72"/>
      <c r="K266" s="72"/>
      <c r="L266" s="72">
        <f t="shared" si="265"/>
        <v>0</v>
      </c>
      <c r="M266" s="72"/>
      <c r="N266" s="72"/>
      <c r="O266" s="136">
        <f t="shared" si="266"/>
        <v>0</v>
      </c>
      <c r="P266" s="137"/>
    </row>
    <row r="267" spans="1:16" ht="36" hidden="1" x14ac:dyDescent="0.25">
      <c r="A267" s="43">
        <v>6424</v>
      </c>
      <c r="B267" s="69" t="s">
        <v>276</v>
      </c>
      <c r="C267" s="70">
        <f t="shared" si="238"/>
        <v>0</v>
      </c>
      <c r="D267" s="72"/>
      <c r="E267" s="72"/>
      <c r="F267" s="72">
        <f t="shared" si="263"/>
        <v>0</v>
      </c>
      <c r="G267" s="72"/>
      <c r="H267" s="72"/>
      <c r="I267" s="72">
        <f t="shared" si="264"/>
        <v>0</v>
      </c>
      <c r="J267" s="72"/>
      <c r="K267" s="72"/>
      <c r="L267" s="72">
        <f t="shared" si="265"/>
        <v>0</v>
      </c>
      <c r="M267" s="72"/>
      <c r="N267" s="72"/>
      <c r="O267" s="136">
        <f t="shared" si="266"/>
        <v>0</v>
      </c>
      <c r="P267" s="137"/>
    </row>
    <row r="268" spans="1:16" ht="36" hidden="1" x14ac:dyDescent="0.25">
      <c r="A268" s="176">
        <v>7000</v>
      </c>
      <c r="B268" s="176" t="s">
        <v>277</v>
      </c>
      <c r="C268" s="177">
        <f>SUM(F268,I268,L268,O268)</f>
        <v>0</v>
      </c>
      <c r="D268" s="178">
        <f t="shared" ref="D268:E268" si="267">SUM(D269,D279)</f>
        <v>0</v>
      </c>
      <c r="E268" s="178">
        <f t="shared" si="267"/>
        <v>0</v>
      </c>
      <c r="F268" s="178">
        <f>SUM(F269,F279)</f>
        <v>0</v>
      </c>
      <c r="G268" s="178">
        <f t="shared" ref="G268:N268" si="268">SUM(G269,G279)</f>
        <v>0</v>
      </c>
      <c r="H268" s="178">
        <f t="shared" si="268"/>
        <v>0</v>
      </c>
      <c r="I268" s="178">
        <f t="shared" si="268"/>
        <v>0</v>
      </c>
      <c r="J268" s="178">
        <f t="shared" si="268"/>
        <v>0</v>
      </c>
      <c r="K268" s="178">
        <f t="shared" si="268"/>
        <v>0</v>
      </c>
      <c r="L268" s="178">
        <f t="shared" si="268"/>
        <v>0</v>
      </c>
      <c r="M268" s="178">
        <f t="shared" si="268"/>
        <v>0</v>
      </c>
      <c r="N268" s="178">
        <f t="shared" si="268"/>
        <v>0</v>
      </c>
      <c r="O268" s="179">
        <f>SUM(O269,O279)</f>
        <v>0</v>
      </c>
      <c r="P268" s="180"/>
    </row>
    <row r="269" spans="1:16" ht="24" hidden="1" x14ac:dyDescent="0.25">
      <c r="A269" s="55">
        <v>7200</v>
      </c>
      <c r="B269" s="127" t="s">
        <v>278</v>
      </c>
      <c r="C269" s="56">
        <f t="shared" si="238"/>
        <v>0</v>
      </c>
      <c r="D269" s="57">
        <f t="shared" ref="D269:E269" si="269">SUM(D270,D271,D274,D275,D278)</f>
        <v>0</v>
      </c>
      <c r="E269" s="57">
        <f t="shared" si="269"/>
        <v>0</v>
      </c>
      <c r="F269" s="57">
        <f>SUM(F270,F271,F274,F275,F278)</f>
        <v>0</v>
      </c>
      <c r="G269" s="57"/>
      <c r="H269" s="57"/>
      <c r="I269" s="57">
        <f>SUM(I270,I271,I274,I275,I278)</f>
        <v>0</v>
      </c>
      <c r="J269" s="57"/>
      <c r="K269" s="57"/>
      <c r="L269" s="57">
        <f>SUM(L270,L271,L274,L275,L278)</f>
        <v>0</v>
      </c>
      <c r="M269" s="57"/>
      <c r="N269" s="57"/>
      <c r="O269" s="159">
        <f>SUM(O270,O271,O274,O275,O278)</f>
        <v>0</v>
      </c>
      <c r="P269" s="128"/>
    </row>
    <row r="270" spans="1:16" ht="24" hidden="1" x14ac:dyDescent="0.25">
      <c r="A270" s="211">
        <v>7210</v>
      </c>
      <c r="B270" s="63" t="s">
        <v>279</v>
      </c>
      <c r="C270" s="64">
        <f t="shared" si="238"/>
        <v>0</v>
      </c>
      <c r="D270" s="66"/>
      <c r="E270" s="66"/>
      <c r="F270" s="66">
        <f>D270+E270</f>
        <v>0</v>
      </c>
      <c r="G270" s="66"/>
      <c r="H270" s="66"/>
      <c r="I270" s="66">
        <f>G270+H270</f>
        <v>0</v>
      </c>
      <c r="J270" s="66"/>
      <c r="K270" s="66"/>
      <c r="L270" s="66">
        <f>J270+K270</f>
        <v>0</v>
      </c>
      <c r="M270" s="66"/>
      <c r="N270" s="66"/>
      <c r="O270" s="133">
        <f>M270+N270</f>
        <v>0</v>
      </c>
      <c r="P270" s="134"/>
    </row>
    <row r="271" spans="1:16" s="181" customFormat="1" ht="36" hidden="1" x14ac:dyDescent="0.25">
      <c r="A271" s="138">
        <v>7220</v>
      </c>
      <c r="B271" s="69" t="s">
        <v>280</v>
      </c>
      <c r="C271" s="70">
        <f t="shared" si="238"/>
        <v>0</v>
      </c>
      <c r="D271" s="135">
        <f t="shared" ref="D271:E271" si="270">SUM(D272:D273)</f>
        <v>0</v>
      </c>
      <c r="E271" s="135">
        <f t="shared" si="270"/>
        <v>0</v>
      </c>
      <c r="F271" s="135">
        <f>SUM(F272:F273)</f>
        <v>0</v>
      </c>
      <c r="G271" s="135">
        <f t="shared" ref="G271:O271" si="271">SUM(G272:G273)</f>
        <v>0</v>
      </c>
      <c r="H271" s="135">
        <f t="shared" si="271"/>
        <v>0</v>
      </c>
      <c r="I271" s="135">
        <f t="shared" si="271"/>
        <v>0</v>
      </c>
      <c r="J271" s="135">
        <f t="shared" si="271"/>
        <v>0</v>
      </c>
      <c r="K271" s="135">
        <f t="shared" si="271"/>
        <v>0</v>
      </c>
      <c r="L271" s="135">
        <f t="shared" si="271"/>
        <v>0</v>
      </c>
      <c r="M271" s="135">
        <f t="shared" si="271"/>
        <v>0</v>
      </c>
      <c r="N271" s="135">
        <f t="shared" si="271"/>
        <v>0</v>
      </c>
      <c r="O271" s="135">
        <f t="shared" si="271"/>
        <v>0</v>
      </c>
      <c r="P271" s="140"/>
    </row>
    <row r="272" spans="1:16" s="181" customFormat="1" ht="36" hidden="1" x14ac:dyDescent="0.25">
      <c r="A272" s="43">
        <v>7221</v>
      </c>
      <c r="B272" s="69" t="s">
        <v>281</v>
      </c>
      <c r="C272" s="70">
        <f t="shared" si="238"/>
        <v>0</v>
      </c>
      <c r="D272" s="72"/>
      <c r="E272" s="72"/>
      <c r="F272" s="72">
        <f t="shared" ref="F272:F274" si="272">D272+E272</f>
        <v>0</v>
      </c>
      <c r="G272" s="72"/>
      <c r="H272" s="72"/>
      <c r="I272" s="72">
        <f t="shared" ref="I272:I274" si="273">G272+H272</f>
        <v>0</v>
      </c>
      <c r="J272" s="72"/>
      <c r="K272" s="72"/>
      <c r="L272" s="72">
        <f t="shared" ref="L272:L274" si="274">J272+K272</f>
        <v>0</v>
      </c>
      <c r="M272" s="72"/>
      <c r="N272" s="72"/>
      <c r="O272" s="136">
        <f t="shared" ref="O272:O274" si="275">M272+N272</f>
        <v>0</v>
      </c>
      <c r="P272" s="137"/>
    </row>
    <row r="273" spans="1:17" s="181" customFormat="1" ht="36" hidden="1" x14ac:dyDescent="0.25">
      <c r="A273" s="43">
        <v>7222</v>
      </c>
      <c r="B273" s="69" t="s">
        <v>282</v>
      </c>
      <c r="C273" s="70">
        <f t="shared" si="238"/>
        <v>0</v>
      </c>
      <c r="D273" s="72"/>
      <c r="E273" s="72"/>
      <c r="F273" s="72">
        <f t="shared" si="272"/>
        <v>0</v>
      </c>
      <c r="G273" s="72"/>
      <c r="H273" s="72"/>
      <c r="I273" s="72">
        <f t="shared" si="273"/>
        <v>0</v>
      </c>
      <c r="J273" s="72"/>
      <c r="K273" s="72"/>
      <c r="L273" s="72">
        <f t="shared" si="274"/>
        <v>0</v>
      </c>
      <c r="M273" s="72"/>
      <c r="N273" s="72"/>
      <c r="O273" s="136">
        <f t="shared" si="275"/>
        <v>0</v>
      </c>
      <c r="P273" s="137"/>
    </row>
    <row r="274" spans="1:17" ht="24" hidden="1" x14ac:dyDescent="0.25">
      <c r="A274" s="138">
        <v>7230</v>
      </c>
      <c r="B274" s="69" t="s">
        <v>283</v>
      </c>
      <c r="C274" s="70">
        <f t="shared" si="238"/>
        <v>0</v>
      </c>
      <c r="D274" s="72"/>
      <c r="E274" s="72"/>
      <c r="F274" s="72">
        <f t="shared" si="272"/>
        <v>0</v>
      </c>
      <c r="G274" s="72"/>
      <c r="H274" s="72"/>
      <c r="I274" s="72">
        <f t="shared" si="273"/>
        <v>0</v>
      </c>
      <c r="J274" s="72"/>
      <c r="K274" s="72"/>
      <c r="L274" s="72">
        <f t="shared" si="274"/>
        <v>0</v>
      </c>
      <c r="M274" s="72"/>
      <c r="N274" s="72"/>
      <c r="O274" s="136">
        <f t="shared" si="275"/>
        <v>0</v>
      </c>
      <c r="P274" s="137"/>
    </row>
    <row r="275" spans="1:17" ht="24" hidden="1" x14ac:dyDescent="0.25">
      <c r="A275" s="138">
        <v>7240</v>
      </c>
      <c r="B275" s="69" t="s">
        <v>284</v>
      </c>
      <c r="C275" s="70">
        <f t="shared" si="238"/>
        <v>0</v>
      </c>
      <c r="D275" s="135">
        <f t="shared" ref="D275:E275" si="276">SUM(D276:D277)</f>
        <v>0</v>
      </c>
      <c r="E275" s="135">
        <f t="shared" si="276"/>
        <v>0</v>
      </c>
      <c r="F275" s="135">
        <f>SUM(F276:F277)</f>
        <v>0</v>
      </c>
      <c r="G275" s="135">
        <f t="shared" ref="G275:O275" si="277">SUM(G276:G277)</f>
        <v>0</v>
      </c>
      <c r="H275" s="135">
        <f t="shared" si="277"/>
        <v>0</v>
      </c>
      <c r="I275" s="135">
        <f t="shared" si="277"/>
        <v>0</v>
      </c>
      <c r="J275" s="135">
        <f t="shared" si="277"/>
        <v>0</v>
      </c>
      <c r="K275" s="135">
        <f t="shared" si="277"/>
        <v>0</v>
      </c>
      <c r="L275" s="135">
        <f t="shared" si="277"/>
        <v>0</v>
      </c>
      <c r="M275" s="135">
        <f t="shared" si="277"/>
        <v>0</v>
      </c>
      <c r="N275" s="135">
        <f t="shared" si="277"/>
        <v>0</v>
      </c>
      <c r="O275" s="135">
        <f t="shared" si="277"/>
        <v>0</v>
      </c>
      <c r="P275" s="140"/>
    </row>
    <row r="276" spans="1:17" ht="48" hidden="1" x14ac:dyDescent="0.25">
      <c r="A276" s="43">
        <v>7245</v>
      </c>
      <c r="B276" s="69" t="s">
        <v>285</v>
      </c>
      <c r="C276" s="70">
        <f t="shared" si="238"/>
        <v>0</v>
      </c>
      <c r="D276" s="72"/>
      <c r="E276" s="72"/>
      <c r="F276" s="72">
        <f t="shared" ref="F276:F278" si="278">D276+E276</f>
        <v>0</v>
      </c>
      <c r="G276" s="72"/>
      <c r="H276" s="72"/>
      <c r="I276" s="72">
        <f t="shared" ref="I276:I278" si="279">G276+H276</f>
        <v>0</v>
      </c>
      <c r="J276" s="72"/>
      <c r="K276" s="72"/>
      <c r="L276" s="72">
        <f t="shared" ref="L276:L278" si="280">J276+K276</f>
        <v>0</v>
      </c>
      <c r="M276" s="72"/>
      <c r="N276" s="72"/>
      <c r="O276" s="136">
        <f t="shared" ref="O276:O278" si="281">M276+N276</f>
        <v>0</v>
      </c>
      <c r="P276" s="137"/>
    </row>
    <row r="277" spans="1:17" ht="96" hidden="1" x14ac:dyDescent="0.25">
      <c r="A277" s="43">
        <v>7246</v>
      </c>
      <c r="B277" s="69" t="s">
        <v>286</v>
      </c>
      <c r="C277" s="70">
        <f t="shared" si="238"/>
        <v>0</v>
      </c>
      <c r="D277" s="72"/>
      <c r="E277" s="72"/>
      <c r="F277" s="72">
        <f t="shared" si="278"/>
        <v>0</v>
      </c>
      <c r="G277" s="72"/>
      <c r="H277" s="72"/>
      <c r="I277" s="72">
        <f t="shared" si="279"/>
        <v>0</v>
      </c>
      <c r="J277" s="72"/>
      <c r="K277" s="72"/>
      <c r="L277" s="72">
        <f t="shared" si="280"/>
        <v>0</v>
      </c>
      <c r="M277" s="72"/>
      <c r="N277" s="72"/>
      <c r="O277" s="136">
        <f t="shared" si="281"/>
        <v>0</v>
      </c>
      <c r="P277" s="137"/>
    </row>
    <row r="278" spans="1:17" ht="24" hidden="1" x14ac:dyDescent="0.25">
      <c r="A278" s="174">
        <v>7260</v>
      </c>
      <c r="B278" s="63" t="s">
        <v>287</v>
      </c>
      <c r="C278" s="64">
        <f t="shared" si="238"/>
        <v>0</v>
      </c>
      <c r="D278" s="66"/>
      <c r="E278" s="66"/>
      <c r="F278" s="66">
        <f t="shared" si="278"/>
        <v>0</v>
      </c>
      <c r="G278" s="66"/>
      <c r="H278" s="66"/>
      <c r="I278" s="66">
        <f t="shared" si="279"/>
        <v>0</v>
      </c>
      <c r="J278" s="66"/>
      <c r="K278" s="66"/>
      <c r="L278" s="66">
        <f t="shared" si="280"/>
        <v>0</v>
      </c>
      <c r="M278" s="66"/>
      <c r="N278" s="66"/>
      <c r="O278" s="133">
        <f t="shared" si="281"/>
        <v>0</v>
      </c>
      <c r="P278" s="134"/>
    </row>
    <row r="279" spans="1:17" hidden="1" x14ac:dyDescent="0.25">
      <c r="A279" s="88">
        <v>7700</v>
      </c>
      <c r="B279" s="182" t="s">
        <v>288</v>
      </c>
      <c r="C279" s="183">
        <f t="shared" si="238"/>
        <v>0</v>
      </c>
      <c r="D279" s="184">
        <f t="shared" ref="D279:O279" si="282">D280</f>
        <v>0</v>
      </c>
      <c r="E279" s="184">
        <f t="shared" si="282"/>
        <v>0</v>
      </c>
      <c r="F279" s="184">
        <f t="shared" si="282"/>
        <v>0</v>
      </c>
      <c r="G279" s="184">
        <f t="shared" si="282"/>
        <v>0</v>
      </c>
      <c r="H279" s="184">
        <f t="shared" si="282"/>
        <v>0</v>
      </c>
      <c r="I279" s="184">
        <f t="shared" si="282"/>
        <v>0</v>
      </c>
      <c r="J279" s="184">
        <f t="shared" si="282"/>
        <v>0</v>
      </c>
      <c r="K279" s="184">
        <f t="shared" si="282"/>
        <v>0</v>
      </c>
      <c r="L279" s="184">
        <f t="shared" si="282"/>
        <v>0</v>
      </c>
      <c r="M279" s="184">
        <f t="shared" si="282"/>
        <v>0</v>
      </c>
      <c r="N279" s="184">
        <f t="shared" si="282"/>
        <v>0</v>
      </c>
      <c r="O279" s="184">
        <f t="shared" si="282"/>
        <v>0</v>
      </c>
      <c r="P279" s="147"/>
    </row>
    <row r="280" spans="1:17" hidden="1" x14ac:dyDescent="0.25">
      <c r="A280" s="129">
        <v>7720</v>
      </c>
      <c r="B280" s="63" t="s">
        <v>289</v>
      </c>
      <c r="C280" s="77">
        <f t="shared" si="238"/>
        <v>0</v>
      </c>
      <c r="D280" s="79"/>
      <c r="E280" s="79"/>
      <c r="F280" s="79">
        <f>D280+E280</f>
        <v>0</v>
      </c>
      <c r="G280" s="79"/>
      <c r="H280" s="79"/>
      <c r="I280" s="79">
        <f>G280+H280</f>
        <v>0</v>
      </c>
      <c r="J280" s="79"/>
      <c r="K280" s="79"/>
      <c r="L280" s="79">
        <f>J280+K280</f>
        <v>0</v>
      </c>
      <c r="M280" s="79"/>
      <c r="N280" s="79"/>
      <c r="O280" s="185">
        <f>M280+N280</f>
        <v>0</v>
      </c>
      <c r="P280" s="186"/>
    </row>
    <row r="281" spans="1:17" hidden="1" x14ac:dyDescent="0.25">
      <c r="A281" s="148"/>
      <c r="B281" s="69" t="s">
        <v>290</v>
      </c>
      <c r="C281" s="70">
        <f t="shared" si="238"/>
        <v>0</v>
      </c>
      <c r="D281" s="135">
        <f t="shared" ref="D281:E281" si="283">SUM(D282:D283)</f>
        <v>0</v>
      </c>
      <c r="E281" s="135">
        <f t="shared" si="283"/>
        <v>0</v>
      </c>
      <c r="F281" s="135">
        <f>SUM(F282:F283)</f>
        <v>0</v>
      </c>
      <c r="G281" s="135">
        <f t="shared" ref="G281:O281" si="284">SUM(G282:G283)</f>
        <v>0</v>
      </c>
      <c r="H281" s="135">
        <f t="shared" si="284"/>
        <v>0</v>
      </c>
      <c r="I281" s="135">
        <f t="shared" si="284"/>
        <v>0</v>
      </c>
      <c r="J281" s="135">
        <f t="shared" si="284"/>
        <v>0</v>
      </c>
      <c r="K281" s="135">
        <f t="shared" si="284"/>
        <v>0</v>
      </c>
      <c r="L281" s="135">
        <f t="shared" si="284"/>
        <v>0</v>
      </c>
      <c r="M281" s="135">
        <f t="shared" si="284"/>
        <v>0</v>
      </c>
      <c r="N281" s="135">
        <f t="shared" si="284"/>
        <v>0</v>
      </c>
      <c r="O281" s="135">
        <f t="shared" si="284"/>
        <v>0</v>
      </c>
      <c r="P281" s="140"/>
    </row>
    <row r="282" spans="1:17" hidden="1" x14ac:dyDescent="0.25">
      <c r="A282" s="148" t="s">
        <v>291</v>
      </c>
      <c r="B282" s="43" t="s">
        <v>292</v>
      </c>
      <c r="C282" s="70">
        <f t="shared" si="238"/>
        <v>0</v>
      </c>
      <c r="D282" s="72"/>
      <c r="E282" s="72"/>
      <c r="F282" s="72">
        <f>E282+D282</f>
        <v>0</v>
      </c>
      <c r="G282" s="72"/>
      <c r="H282" s="72"/>
      <c r="I282" s="72">
        <f>H282+G282</f>
        <v>0</v>
      </c>
      <c r="J282" s="72"/>
      <c r="K282" s="72"/>
      <c r="L282" s="72">
        <f>K282+J282</f>
        <v>0</v>
      </c>
      <c r="M282" s="72"/>
      <c r="N282" s="72"/>
      <c r="O282" s="136">
        <f>N282+M282</f>
        <v>0</v>
      </c>
      <c r="P282" s="137"/>
    </row>
    <row r="283" spans="1:17" ht="24" hidden="1" x14ac:dyDescent="0.25">
      <c r="A283" s="148" t="s">
        <v>293</v>
      </c>
      <c r="B283" s="187" t="s">
        <v>294</v>
      </c>
      <c r="C283" s="64">
        <f t="shared" si="238"/>
        <v>0</v>
      </c>
      <c r="D283" s="66"/>
      <c r="E283" s="66"/>
      <c r="F283" s="66">
        <f>E283+D283</f>
        <v>0</v>
      </c>
      <c r="G283" s="66"/>
      <c r="H283" s="66"/>
      <c r="I283" s="66">
        <f>H283+G283</f>
        <v>0</v>
      </c>
      <c r="J283" s="66"/>
      <c r="K283" s="66"/>
      <c r="L283" s="66">
        <f>K283+J283</f>
        <v>0</v>
      </c>
      <c r="M283" s="66"/>
      <c r="N283" s="66"/>
      <c r="O283" s="133">
        <f>N283+M283</f>
        <v>0</v>
      </c>
      <c r="P283" s="134"/>
    </row>
    <row r="284" spans="1:17" ht="12.75" thickBot="1" x14ac:dyDescent="0.3">
      <c r="A284" s="188"/>
      <c r="B284" s="188" t="s">
        <v>295</v>
      </c>
      <c r="C284" s="189">
        <f t="shared" si="238"/>
        <v>1583948</v>
      </c>
      <c r="D284" s="190">
        <f t="shared" ref="D284:O284" si="285">SUM(D281,D268,D229,D194,D186,D172,D74,D52)</f>
        <v>1579713</v>
      </c>
      <c r="E284" s="453">
        <f t="shared" si="285"/>
        <v>4235</v>
      </c>
      <c r="F284" s="454">
        <f t="shared" si="285"/>
        <v>1583948</v>
      </c>
      <c r="G284" s="452">
        <f t="shared" si="285"/>
        <v>0</v>
      </c>
      <c r="H284" s="190">
        <f t="shared" si="285"/>
        <v>0</v>
      </c>
      <c r="I284" s="190">
        <f t="shared" si="285"/>
        <v>0</v>
      </c>
      <c r="J284" s="190">
        <f t="shared" si="285"/>
        <v>0</v>
      </c>
      <c r="K284" s="453">
        <f t="shared" si="285"/>
        <v>0</v>
      </c>
      <c r="L284" s="454">
        <f t="shared" si="285"/>
        <v>0</v>
      </c>
      <c r="M284" s="452">
        <f t="shared" si="285"/>
        <v>0</v>
      </c>
      <c r="N284" s="190">
        <f t="shared" si="285"/>
        <v>0</v>
      </c>
      <c r="O284" s="190">
        <f t="shared" si="285"/>
        <v>0</v>
      </c>
      <c r="P284" s="191"/>
      <c r="Q284" s="311"/>
    </row>
    <row r="285" spans="1:17" s="25" customFormat="1" ht="13.5" hidden="1" thickTop="1" thickBot="1" x14ac:dyDescent="0.3">
      <c r="A285" s="578" t="s">
        <v>296</v>
      </c>
      <c r="B285" s="579"/>
      <c r="C285" s="192">
        <f t="shared" si="238"/>
        <v>0</v>
      </c>
      <c r="D285" s="193">
        <f t="shared" ref="D285:N285" si="286">SUM(D24,D25,D41)-D50</f>
        <v>0</v>
      </c>
      <c r="E285" s="193">
        <f t="shared" si="286"/>
        <v>0</v>
      </c>
      <c r="F285" s="193">
        <f>SUM(F24,F25,F41)-F50</f>
        <v>0</v>
      </c>
      <c r="G285" s="193">
        <f t="shared" si="286"/>
        <v>0</v>
      </c>
      <c r="H285" s="193">
        <f t="shared" si="286"/>
        <v>0</v>
      </c>
      <c r="I285" s="193">
        <f t="shared" si="286"/>
        <v>0</v>
      </c>
      <c r="J285" s="193">
        <f t="shared" si="286"/>
        <v>0</v>
      </c>
      <c r="K285" s="193">
        <f t="shared" si="286"/>
        <v>0</v>
      </c>
      <c r="L285" s="193">
        <f t="shared" si="286"/>
        <v>0</v>
      </c>
      <c r="M285" s="193">
        <f t="shared" si="286"/>
        <v>0</v>
      </c>
      <c r="N285" s="193">
        <f t="shared" si="286"/>
        <v>0</v>
      </c>
      <c r="O285" s="194">
        <f>O44-O50</f>
        <v>0</v>
      </c>
      <c r="P285" s="195"/>
    </row>
    <row r="286" spans="1:17" s="25" customFormat="1" ht="12.75" hidden="1" thickTop="1" x14ac:dyDescent="0.25">
      <c r="A286" s="580" t="s">
        <v>297</v>
      </c>
      <c r="B286" s="581"/>
      <c r="C286" s="196">
        <f t="shared" si="238"/>
        <v>0</v>
      </c>
      <c r="D286" s="197">
        <f t="shared" ref="D286:O286" si="287">SUM(D287,D288)-D295+D296</f>
        <v>0</v>
      </c>
      <c r="E286" s="197">
        <f t="shared" si="287"/>
        <v>0</v>
      </c>
      <c r="F286" s="197">
        <f t="shared" si="287"/>
        <v>0</v>
      </c>
      <c r="G286" s="197">
        <f t="shared" si="287"/>
        <v>0</v>
      </c>
      <c r="H286" s="197">
        <f t="shared" si="287"/>
        <v>0</v>
      </c>
      <c r="I286" s="197">
        <f t="shared" si="287"/>
        <v>0</v>
      </c>
      <c r="J286" s="197">
        <f t="shared" si="287"/>
        <v>0</v>
      </c>
      <c r="K286" s="197">
        <f t="shared" si="287"/>
        <v>0</v>
      </c>
      <c r="L286" s="197">
        <f t="shared" si="287"/>
        <v>0</v>
      </c>
      <c r="M286" s="197">
        <f t="shared" si="287"/>
        <v>0</v>
      </c>
      <c r="N286" s="197">
        <f t="shared" si="287"/>
        <v>0</v>
      </c>
      <c r="O286" s="198">
        <f t="shared" si="287"/>
        <v>0</v>
      </c>
      <c r="P286" s="199"/>
    </row>
    <row r="287" spans="1:17" s="25" customFormat="1" ht="13.5" hidden="1" thickTop="1" thickBot="1" x14ac:dyDescent="0.3">
      <c r="A287" s="110" t="s">
        <v>298</v>
      </c>
      <c r="B287" s="110" t="s">
        <v>299</v>
      </c>
      <c r="C287" s="111">
        <f t="shared" si="238"/>
        <v>0</v>
      </c>
      <c r="D287" s="112">
        <f t="shared" ref="D287:O287" si="288">D21-D281</f>
        <v>0</v>
      </c>
      <c r="E287" s="112">
        <f t="shared" si="288"/>
        <v>0</v>
      </c>
      <c r="F287" s="112">
        <f t="shared" si="288"/>
        <v>0</v>
      </c>
      <c r="G287" s="112">
        <f t="shared" si="288"/>
        <v>0</v>
      </c>
      <c r="H287" s="112">
        <f t="shared" si="288"/>
        <v>0</v>
      </c>
      <c r="I287" s="112">
        <f t="shared" si="288"/>
        <v>0</v>
      </c>
      <c r="J287" s="112">
        <f t="shared" si="288"/>
        <v>0</v>
      </c>
      <c r="K287" s="112">
        <f t="shared" si="288"/>
        <v>0</v>
      </c>
      <c r="L287" s="112">
        <f t="shared" si="288"/>
        <v>0</v>
      </c>
      <c r="M287" s="112">
        <f t="shared" si="288"/>
        <v>0</v>
      </c>
      <c r="N287" s="112">
        <f t="shared" si="288"/>
        <v>0</v>
      </c>
      <c r="O287" s="200">
        <f t="shared" si="288"/>
        <v>0</v>
      </c>
      <c r="P287" s="113"/>
    </row>
    <row r="288" spans="1:17" s="25" customFormat="1" ht="12.75" hidden="1" thickTop="1" x14ac:dyDescent="0.25">
      <c r="A288" s="201" t="s">
        <v>300</v>
      </c>
      <c r="B288" s="201" t="s">
        <v>301</v>
      </c>
      <c r="C288" s="196">
        <f t="shared" si="238"/>
        <v>0</v>
      </c>
      <c r="D288" s="197">
        <f t="shared" ref="D288:O288" si="289">SUM(D289,D291,D293)-SUM(D290,D292,D294)</f>
        <v>0</v>
      </c>
      <c r="E288" s="197">
        <f t="shared" si="289"/>
        <v>0</v>
      </c>
      <c r="F288" s="197">
        <f t="shared" si="289"/>
        <v>0</v>
      </c>
      <c r="G288" s="197">
        <f t="shared" si="289"/>
        <v>0</v>
      </c>
      <c r="H288" s="197">
        <f t="shared" si="289"/>
        <v>0</v>
      </c>
      <c r="I288" s="197">
        <f t="shared" si="289"/>
        <v>0</v>
      </c>
      <c r="J288" s="197">
        <f t="shared" si="289"/>
        <v>0</v>
      </c>
      <c r="K288" s="197">
        <f t="shared" si="289"/>
        <v>0</v>
      </c>
      <c r="L288" s="197">
        <f t="shared" si="289"/>
        <v>0</v>
      </c>
      <c r="M288" s="197">
        <f t="shared" si="289"/>
        <v>0</v>
      </c>
      <c r="N288" s="197">
        <f t="shared" si="289"/>
        <v>0</v>
      </c>
      <c r="O288" s="198">
        <f t="shared" si="289"/>
        <v>0</v>
      </c>
      <c r="P288" s="199"/>
    </row>
    <row r="289" spans="1:16" ht="12.75" hidden="1" thickTop="1" x14ac:dyDescent="0.25">
      <c r="A289" s="202" t="s">
        <v>302</v>
      </c>
      <c r="B289" s="98" t="s">
        <v>303</v>
      </c>
      <c r="C289" s="77">
        <f t="shared" si="238"/>
        <v>0</v>
      </c>
      <c r="D289" s="79"/>
      <c r="E289" s="79"/>
      <c r="F289" s="79">
        <f t="shared" ref="F289:F296" si="290">E289+D289</f>
        <v>0</v>
      </c>
      <c r="G289" s="79"/>
      <c r="H289" s="79"/>
      <c r="I289" s="79">
        <f t="shared" ref="I289:I296" si="291">H289+G289</f>
        <v>0</v>
      </c>
      <c r="J289" s="79"/>
      <c r="K289" s="79"/>
      <c r="L289" s="79">
        <f t="shared" ref="L289:L296" si="292">K289+J289</f>
        <v>0</v>
      </c>
      <c r="M289" s="79"/>
      <c r="N289" s="79"/>
      <c r="O289" s="185">
        <f t="shared" ref="O289:O296" si="293">N289+M289</f>
        <v>0</v>
      </c>
      <c r="P289" s="186"/>
    </row>
    <row r="290" spans="1:16" ht="24.75" hidden="1" thickTop="1" x14ac:dyDescent="0.25">
      <c r="A290" s="148" t="s">
        <v>304</v>
      </c>
      <c r="B290" s="42" t="s">
        <v>305</v>
      </c>
      <c r="C290" s="70">
        <f t="shared" si="238"/>
        <v>0</v>
      </c>
      <c r="D290" s="72"/>
      <c r="E290" s="72"/>
      <c r="F290" s="72">
        <f t="shared" si="290"/>
        <v>0</v>
      </c>
      <c r="G290" s="72"/>
      <c r="H290" s="72"/>
      <c r="I290" s="72">
        <f t="shared" si="291"/>
        <v>0</v>
      </c>
      <c r="J290" s="72"/>
      <c r="K290" s="72"/>
      <c r="L290" s="72">
        <f t="shared" si="292"/>
        <v>0</v>
      </c>
      <c r="M290" s="72"/>
      <c r="N290" s="72"/>
      <c r="O290" s="136">
        <f t="shared" si="293"/>
        <v>0</v>
      </c>
      <c r="P290" s="137"/>
    </row>
    <row r="291" spans="1:16" ht="12.75" hidden="1" thickTop="1" x14ac:dyDescent="0.25">
      <c r="A291" s="148" t="s">
        <v>306</v>
      </c>
      <c r="B291" s="42" t="s">
        <v>307</v>
      </c>
      <c r="C291" s="70">
        <f t="shared" si="238"/>
        <v>0</v>
      </c>
      <c r="D291" s="72"/>
      <c r="E291" s="72"/>
      <c r="F291" s="72">
        <f t="shared" si="290"/>
        <v>0</v>
      </c>
      <c r="G291" s="72"/>
      <c r="H291" s="72"/>
      <c r="I291" s="72">
        <f t="shared" si="291"/>
        <v>0</v>
      </c>
      <c r="J291" s="72"/>
      <c r="K291" s="72"/>
      <c r="L291" s="72">
        <f t="shared" si="292"/>
        <v>0</v>
      </c>
      <c r="M291" s="72"/>
      <c r="N291" s="72"/>
      <c r="O291" s="136">
        <f t="shared" si="293"/>
        <v>0</v>
      </c>
      <c r="P291" s="137"/>
    </row>
    <row r="292" spans="1:16" ht="24.75" hidden="1" thickTop="1" x14ac:dyDescent="0.25">
      <c r="A292" s="148" t="s">
        <v>308</v>
      </c>
      <c r="B292" s="42" t="s">
        <v>309</v>
      </c>
      <c r="C292" s="70">
        <f>SUM(F292,I292,L292,O292)</f>
        <v>0</v>
      </c>
      <c r="D292" s="72"/>
      <c r="E292" s="72"/>
      <c r="F292" s="72">
        <f t="shared" si="290"/>
        <v>0</v>
      </c>
      <c r="G292" s="72"/>
      <c r="H292" s="72"/>
      <c r="I292" s="72">
        <f t="shared" si="291"/>
        <v>0</v>
      </c>
      <c r="J292" s="72"/>
      <c r="K292" s="72"/>
      <c r="L292" s="72">
        <f t="shared" si="292"/>
        <v>0</v>
      </c>
      <c r="M292" s="72"/>
      <c r="N292" s="72"/>
      <c r="O292" s="136">
        <f t="shared" si="293"/>
        <v>0</v>
      </c>
      <c r="P292" s="137"/>
    </row>
    <row r="293" spans="1:16" ht="12.75" hidden="1" thickTop="1" x14ac:dyDescent="0.25">
      <c r="A293" s="148" t="s">
        <v>310</v>
      </c>
      <c r="B293" s="42" t="s">
        <v>311</v>
      </c>
      <c r="C293" s="70">
        <f t="shared" si="238"/>
        <v>0</v>
      </c>
      <c r="D293" s="72"/>
      <c r="E293" s="72"/>
      <c r="F293" s="72">
        <f t="shared" si="290"/>
        <v>0</v>
      </c>
      <c r="G293" s="72"/>
      <c r="H293" s="72"/>
      <c r="I293" s="72">
        <f t="shared" si="291"/>
        <v>0</v>
      </c>
      <c r="J293" s="72"/>
      <c r="K293" s="72"/>
      <c r="L293" s="72">
        <f t="shared" si="292"/>
        <v>0</v>
      </c>
      <c r="M293" s="72"/>
      <c r="N293" s="72"/>
      <c r="O293" s="136">
        <f t="shared" si="293"/>
        <v>0</v>
      </c>
      <c r="P293" s="137"/>
    </row>
    <row r="294" spans="1:16" ht="24.75" hidden="1" thickTop="1" x14ac:dyDescent="0.25">
      <c r="A294" s="203" t="s">
        <v>312</v>
      </c>
      <c r="B294" s="204" t="s">
        <v>313</v>
      </c>
      <c r="C294" s="160">
        <f t="shared" si="238"/>
        <v>0</v>
      </c>
      <c r="D294" s="164"/>
      <c r="E294" s="164"/>
      <c r="F294" s="164">
        <f t="shared" si="290"/>
        <v>0</v>
      </c>
      <c r="G294" s="164"/>
      <c r="H294" s="164"/>
      <c r="I294" s="164">
        <f t="shared" si="291"/>
        <v>0</v>
      </c>
      <c r="J294" s="164"/>
      <c r="K294" s="164"/>
      <c r="L294" s="164">
        <f t="shared" si="292"/>
        <v>0</v>
      </c>
      <c r="M294" s="164"/>
      <c r="N294" s="164"/>
      <c r="O294" s="165">
        <f t="shared" si="293"/>
        <v>0</v>
      </c>
      <c r="P294" s="166"/>
    </row>
    <row r="295" spans="1:16" s="25" customFormat="1" ht="13.5" hidden="1" thickTop="1" thickBot="1" x14ac:dyDescent="0.3">
      <c r="A295" s="205" t="s">
        <v>314</v>
      </c>
      <c r="B295" s="205" t="s">
        <v>315</v>
      </c>
      <c r="C295" s="192">
        <f t="shared" si="238"/>
        <v>0</v>
      </c>
      <c r="D295" s="206"/>
      <c r="E295" s="206"/>
      <c r="F295" s="206">
        <f t="shared" si="290"/>
        <v>0</v>
      </c>
      <c r="G295" s="206"/>
      <c r="H295" s="206"/>
      <c r="I295" s="206">
        <f t="shared" si="291"/>
        <v>0</v>
      </c>
      <c r="J295" s="206"/>
      <c r="K295" s="206"/>
      <c r="L295" s="206">
        <f t="shared" si="292"/>
        <v>0</v>
      </c>
      <c r="M295" s="206"/>
      <c r="N295" s="206"/>
      <c r="O295" s="207">
        <f t="shared" si="293"/>
        <v>0</v>
      </c>
      <c r="P295" s="208"/>
    </row>
    <row r="296" spans="1:16" s="25" customFormat="1" ht="48.75" hidden="1" thickTop="1" x14ac:dyDescent="0.25">
      <c r="A296" s="201" t="s">
        <v>316</v>
      </c>
      <c r="B296" s="209" t="s">
        <v>317</v>
      </c>
      <c r="C296" s="196">
        <f>SUM(F296,I296,L296,O296)</f>
        <v>0</v>
      </c>
      <c r="D296" s="213"/>
      <c r="E296" s="213"/>
      <c r="F296" s="151">
        <f t="shared" si="290"/>
        <v>0</v>
      </c>
      <c r="G296" s="151"/>
      <c r="H296" s="151"/>
      <c r="I296" s="151">
        <f t="shared" si="291"/>
        <v>0</v>
      </c>
      <c r="J296" s="151"/>
      <c r="K296" s="151"/>
      <c r="L296" s="151">
        <f t="shared" si="292"/>
        <v>0</v>
      </c>
      <c r="M296" s="151"/>
      <c r="N296" s="151"/>
      <c r="O296" s="152">
        <f t="shared" si="293"/>
        <v>0</v>
      </c>
      <c r="P296" s="153"/>
    </row>
    <row r="297" spans="1:16" ht="12.75" thickTop="1" x14ac:dyDescent="0.25">
      <c r="A297" s="1"/>
      <c r="B297" s="1"/>
      <c r="C297" s="1"/>
      <c r="D297" s="1"/>
      <c r="E297" s="1"/>
      <c r="F297" s="1"/>
      <c r="G297" s="1"/>
      <c r="H297" s="1"/>
      <c r="I297" s="1"/>
      <c r="J297" s="1"/>
      <c r="K297" s="1"/>
      <c r="L297" s="1"/>
      <c r="M297" s="1"/>
      <c r="N297" s="1"/>
      <c r="O297" s="1"/>
    </row>
    <row r="298" spans="1:16" x14ac:dyDescent="0.25">
      <c r="A298" s="1"/>
      <c r="B298" s="1"/>
      <c r="C298" s="1"/>
      <c r="D298" s="1"/>
      <c r="E298" s="1"/>
      <c r="F298" s="1"/>
      <c r="G298" s="1"/>
      <c r="H298" s="1"/>
      <c r="I298" s="1"/>
      <c r="J298" s="1"/>
      <c r="K298" s="1"/>
      <c r="L298" s="1"/>
      <c r="M298" s="1"/>
      <c r="N298" s="1"/>
      <c r="O298" s="1"/>
    </row>
    <row r="299" spans="1:16" x14ac:dyDescent="0.25">
      <c r="A299" s="1"/>
      <c r="B299" s="1"/>
      <c r="C299" s="1"/>
      <c r="D299" s="1"/>
      <c r="E299" s="1"/>
      <c r="F299" s="1"/>
      <c r="G299" s="1"/>
      <c r="H299" s="1"/>
      <c r="I299" s="1"/>
      <c r="J299" s="1"/>
      <c r="K299" s="1"/>
      <c r="L299" s="1"/>
      <c r="M299" s="1"/>
      <c r="N299" s="1"/>
      <c r="O299" s="1"/>
    </row>
    <row r="300" spans="1:16" x14ac:dyDescent="0.25">
      <c r="A300" s="1"/>
      <c r="B300" s="1"/>
      <c r="C300" s="1"/>
      <c r="D300" s="1"/>
      <c r="E300" s="1"/>
      <c r="F300" s="1"/>
      <c r="G300" s="1"/>
      <c r="H300" s="1"/>
      <c r="I300" s="1"/>
      <c r="J300" s="1"/>
      <c r="K300" s="1"/>
      <c r="L300" s="1"/>
      <c r="M300" s="1"/>
      <c r="N300" s="1"/>
      <c r="O300" s="1"/>
    </row>
    <row r="301" spans="1:16" x14ac:dyDescent="0.25">
      <c r="A301" s="1"/>
      <c r="B301" s="1"/>
      <c r="C301" s="1"/>
      <c r="D301" s="1"/>
      <c r="E301" s="1"/>
      <c r="F301" s="1"/>
      <c r="G301" s="1"/>
      <c r="H301" s="1"/>
      <c r="I301" s="1"/>
      <c r="J301" s="1"/>
      <c r="K301" s="1"/>
      <c r="L301" s="1"/>
      <c r="M301" s="1"/>
      <c r="N301" s="1"/>
      <c r="O301" s="1"/>
    </row>
    <row r="302" spans="1:16" x14ac:dyDescent="0.25">
      <c r="A302" s="1"/>
      <c r="B302" s="1"/>
      <c r="C302" s="1"/>
      <c r="D302" s="1"/>
      <c r="E302" s="1"/>
      <c r="F302" s="1"/>
      <c r="G302" s="1"/>
      <c r="H302" s="1"/>
      <c r="I302" s="1"/>
      <c r="J302" s="1"/>
      <c r="K302" s="1"/>
      <c r="L302" s="1"/>
      <c r="M302" s="1"/>
      <c r="N302" s="1"/>
      <c r="O302" s="1"/>
    </row>
    <row r="303" spans="1:16" x14ac:dyDescent="0.25">
      <c r="A303" s="1"/>
      <c r="B303" s="1"/>
      <c r="C303" s="1"/>
      <c r="D303" s="1"/>
      <c r="E303" s="1"/>
      <c r="F303" s="1"/>
      <c r="G303" s="1"/>
      <c r="H303" s="1"/>
      <c r="I303" s="1"/>
      <c r="J303" s="1"/>
      <c r="K303" s="1"/>
      <c r="L303" s="1"/>
      <c r="M303" s="1"/>
      <c r="N303" s="1"/>
      <c r="O303" s="1"/>
    </row>
    <row r="304" spans="1:16"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HXlcn5DkIgU+tUQ8DWaUd7rb+aBlm22haoWAexKs/ucIS1d/5pVK5x+9b3KjrYQEXnOng/m/3D0S1vXRNs+9zA==" saltValue="F4u7yIkQvBgWaWh5aTDNYw==" spinCount="100000" sheet="1" objects="1" scenarios="1" formatCells="0" formatColumns="0" formatRows="0"/>
  <autoFilter ref="A18:P296">
    <filterColumn colId="2">
      <filters blank="1">
        <filter val="1 003 001"/>
        <filter val="1 509 965"/>
        <filter val="1 583 948"/>
        <filter val="4 235"/>
        <filter val="506 964"/>
        <filter val="69 748"/>
        <filter val="73 983"/>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54.pielikums Jūrmalas pilsētas domes
2017.gada 30.janvāra saistošajiem noteikumiem Nr.10
(Protokols Nr.4, 1.punkts)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T314"/>
  <sheetViews>
    <sheetView showGridLines="0" view="pageLayout" zoomScaleNormal="100" workbookViewId="0">
      <selection activeCell="S7" sqref="S7"/>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500</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501</v>
      </c>
      <c r="D3" s="551"/>
      <c r="E3" s="551"/>
      <c r="F3" s="551"/>
      <c r="G3" s="551"/>
      <c r="H3" s="551"/>
      <c r="I3" s="551"/>
      <c r="J3" s="551"/>
      <c r="K3" s="551"/>
      <c r="L3" s="551"/>
      <c r="M3" s="551"/>
      <c r="N3" s="551"/>
      <c r="O3" s="551"/>
      <c r="P3" s="552"/>
      <c r="Q3" s="311"/>
    </row>
    <row r="4" spans="1:17" ht="12.75" customHeight="1" x14ac:dyDescent="0.25">
      <c r="A4" s="2" t="s">
        <v>2</v>
      </c>
      <c r="B4" s="3"/>
      <c r="C4" s="551" t="s">
        <v>502</v>
      </c>
      <c r="D4" s="551"/>
      <c r="E4" s="551"/>
      <c r="F4" s="551"/>
      <c r="G4" s="551"/>
      <c r="H4" s="551"/>
      <c r="I4" s="551"/>
      <c r="J4" s="551"/>
      <c r="K4" s="551"/>
      <c r="L4" s="551"/>
      <c r="M4" s="551"/>
      <c r="N4" s="551"/>
      <c r="O4" s="551"/>
      <c r="P4" s="552"/>
      <c r="Q4" s="311"/>
    </row>
    <row r="5" spans="1:17" ht="12.75" customHeight="1" x14ac:dyDescent="0.25">
      <c r="A5" s="4" t="s">
        <v>3</v>
      </c>
      <c r="B5" s="5"/>
      <c r="C5" s="545" t="s">
        <v>503</v>
      </c>
      <c r="D5" s="545"/>
      <c r="E5" s="545"/>
      <c r="F5" s="545"/>
      <c r="G5" s="545"/>
      <c r="H5" s="545"/>
      <c r="I5" s="545"/>
      <c r="J5" s="545"/>
      <c r="K5" s="545"/>
      <c r="L5" s="545"/>
      <c r="M5" s="545"/>
      <c r="N5" s="545"/>
      <c r="O5" s="545"/>
      <c r="P5" s="546"/>
      <c r="Q5" s="311"/>
    </row>
    <row r="6" spans="1:17" ht="12.75" customHeight="1" x14ac:dyDescent="0.25">
      <c r="A6" s="4" t="s">
        <v>4</v>
      </c>
      <c r="B6" s="5"/>
      <c r="C6" s="545" t="s">
        <v>504</v>
      </c>
      <c r="D6" s="545"/>
      <c r="E6" s="545"/>
      <c r="F6" s="545"/>
      <c r="G6" s="545"/>
      <c r="H6" s="545"/>
      <c r="I6" s="545"/>
      <c r="J6" s="545"/>
      <c r="K6" s="545"/>
      <c r="L6" s="545"/>
      <c r="M6" s="545"/>
      <c r="N6" s="545"/>
      <c r="O6" s="545"/>
      <c r="P6" s="546"/>
      <c r="Q6" s="311"/>
    </row>
    <row r="7" spans="1:17" ht="24" customHeight="1" x14ac:dyDescent="0.25">
      <c r="A7" s="4" t="s">
        <v>5</v>
      </c>
      <c r="B7" s="5"/>
      <c r="C7" s="551" t="s">
        <v>505</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506</v>
      </c>
      <c r="D9" s="545"/>
      <c r="E9" s="545"/>
      <c r="F9" s="545"/>
      <c r="G9" s="545"/>
      <c r="H9" s="545"/>
      <c r="I9" s="545"/>
      <c r="J9" s="545"/>
      <c r="K9" s="545"/>
      <c r="L9" s="545"/>
      <c r="M9" s="545"/>
      <c r="N9" s="545"/>
      <c r="O9" s="545"/>
      <c r="P9" s="546"/>
      <c r="Q9" s="311"/>
    </row>
    <row r="10" spans="1:17" ht="12.75" customHeight="1" x14ac:dyDescent="0.25">
      <c r="A10" s="4"/>
      <c r="B10" s="5" t="s">
        <v>8</v>
      </c>
      <c r="C10" s="545" t="s">
        <v>507</v>
      </c>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t="s">
        <v>508</v>
      </c>
      <c r="D12" s="545"/>
      <c r="E12" s="545"/>
      <c r="F12" s="545"/>
      <c r="G12" s="545"/>
      <c r="H12" s="545"/>
      <c r="I12" s="545"/>
      <c r="J12" s="545"/>
      <c r="K12" s="545"/>
      <c r="L12" s="545"/>
      <c r="M12" s="545"/>
      <c r="N12" s="545"/>
      <c r="O12" s="545"/>
      <c r="P12" s="546"/>
      <c r="Q12" s="311"/>
    </row>
    <row r="13" spans="1:17" ht="12.75" customHeight="1" x14ac:dyDescent="0.25">
      <c r="A13" s="4"/>
      <c r="B13" s="5" t="s">
        <v>11</v>
      </c>
      <c r="C13" s="545"/>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316"/>
      <c r="Q15" s="312"/>
    </row>
    <row r="16" spans="1:17" s="12" customFormat="1" ht="12.75" customHeight="1" x14ac:dyDescent="0.25">
      <c r="A16" s="556"/>
      <c r="B16" s="559"/>
      <c r="C16" s="588" t="s">
        <v>15</v>
      </c>
      <c r="D16" s="586" t="s">
        <v>16</v>
      </c>
      <c r="E16" s="566" t="s">
        <v>17</v>
      </c>
      <c r="F16" s="568" t="s">
        <v>18</v>
      </c>
      <c r="G16" s="570" t="s">
        <v>19</v>
      </c>
      <c r="H16" s="564" t="s">
        <v>20</v>
      </c>
      <c r="I16" s="584" t="s">
        <v>21</v>
      </c>
      <c r="J16" s="586" t="s">
        <v>22</v>
      </c>
      <c r="K16" s="566" t="s">
        <v>23</v>
      </c>
      <c r="L16" s="574" t="s">
        <v>24</v>
      </c>
      <c r="M16" s="576" t="s">
        <v>25</v>
      </c>
      <c r="N16" s="564" t="s">
        <v>26</v>
      </c>
      <c r="O16" s="566" t="s">
        <v>27</v>
      </c>
      <c r="P16" s="556" t="s">
        <v>28</v>
      </c>
      <c r="Q16" s="312"/>
    </row>
    <row r="17" spans="1:20" s="13" customFormat="1" ht="66" customHeight="1" thickBot="1" x14ac:dyDescent="0.3">
      <c r="A17" s="557"/>
      <c r="B17" s="559"/>
      <c r="C17" s="589"/>
      <c r="D17" s="587"/>
      <c r="E17" s="567"/>
      <c r="F17" s="569"/>
      <c r="G17" s="571"/>
      <c r="H17" s="565"/>
      <c r="I17" s="585"/>
      <c r="J17" s="587"/>
      <c r="K17" s="567"/>
      <c r="L17" s="575"/>
      <c r="M17" s="577"/>
      <c r="N17" s="565"/>
      <c r="O17" s="567"/>
      <c r="P17" s="557"/>
      <c r="Q17" s="313"/>
    </row>
    <row r="18" spans="1:20" s="13" customFormat="1" ht="9.75" customHeight="1" thickTop="1" x14ac:dyDescent="0.25">
      <c r="A18" s="14" t="s">
        <v>29</v>
      </c>
      <c r="B18" s="14">
        <v>2</v>
      </c>
      <c r="C18" s="317">
        <v>3</v>
      </c>
      <c r="D18" s="15">
        <v>4</v>
      </c>
      <c r="E18" s="17">
        <v>5</v>
      </c>
      <c r="F18" s="14">
        <v>6</v>
      </c>
      <c r="G18" s="318">
        <v>7</v>
      </c>
      <c r="H18" s="16">
        <v>8</v>
      </c>
      <c r="I18" s="17">
        <v>9</v>
      </c>
      <c r="J18" s="15">
        <v>10</v>
      </c>
      <c r="K18" s="17">
        <v>11</v>
      </c>
      <c r="L18" s="14">
        <v>12</v>
      </c>
      <c r="M18" s="318">
        <v>13</v>
      </c>
      <c r="N18" s="16">
        <v>14</v>
      </c>
      <c r="O18" s="17">
        <v>15</v>
      </c>
      <c r="P18" s="14">
        <v>16</v>
      </c>
      <c r="Q18" s="313"/>
    </row>
    <row r="19" spans="1:20" s="25" customFormat="1" x14ac:dyDescent="0.25">
      <c r="A19" s="19"/>
      <c r="B19" s="20" t="s">
        <v>30</v>
      </c>
      <c r="C19" s="314"/>
      <c r="D19" s="319"/>
      <c r="E19" s="23"/>
      <c r="F19" s="321"/>
      <c r="G19" s="320"/>
      <c r="H19" s="22"/>
      <c r="I19" s="23"/>
      <c r="J19" s="319"/>
      <c r="K19" s="23"/>
      <c r="L19" s="321"/>
      <c r="M19" s="320"/>
      <c r="N19" s="22"/>
      <c r="O19" s="23"/>
      <c r="P19" s="321"/>
      <c r="Q19" s="314"/>
    </row>
    <row r="20" spans="1:20" s="25" customFormat="1" ht="12.75" thickBot="1" x14ac:dyDescent="0.3">
      <c r="A20" s="26"/>
      <c r="B20" s="27" t="s">
        <v>31</v>
      </c>
      <c r="C20" s="322">
        <f>SUM(F20,I20,L20,O20)</f>
        <v>302294</v>
      </c>
      <c r="D20" s="28">
        <f>SUM(D21,D24,D25,D41,D42)</f>
        <v>100816</v>
      </c>
      <c r="E20" s="324">
        <f>SUM(E21,E24,E25,E41,E42)</f>
        <v>0</v>
      </c>
      <c r="F20" s="325">
        <f>SUM(F21,F24,F25,F41,F42)</f>
        <v>100816</v>
      </c>
      <c r="G20" s="323">
        <f>SUM(G21,G24,G42)</f>
        <v>200609</v>
      </c>
      <c r="H20" s="29">
        <f t="shared" ref="H20:O20" si="0">SUM(H21,H24,H25,H41,H42)</f>
        <v>0</v>
      </c>
      <c r="I20" s="324">
        <f t="shared" si="0"/>
        <v>200609</v>
      </c>
      <c r="J20" s="28">
        <f>SUM(J21,J26,J42)</f>
        <v>869</v>
      </c>
      <c r="K20" s="324">
        <f>SUM(K21,K26,K42)</f>
        <v>0</v>
      </c>
      <c r="L20" s="325">
        <f>SUM(L21,L26,L42)</f>
        <v>869</v>
      </c>
      <c r="M20" s="323">
        <f t="shared" si="0"/>
        <v>0</v>
      </c>
      <c r="N20" s="29">
        <f t="shared" si="0"/>
        <v>0</v>
      </c>
      <c r="O20" s="324">
        <f t="shared" si="0"/>
        <v>0</v>
      </c>
      <c r="P20" s="325"/>
      <c r="Q20" s="314"/>
      <c r="R20" s="483"/>
      <c r="S20" s="483"/>
      <c r="T20" s="483"/>
    </row>
    <row r="21" spans="1:20" ht="12.75" hidden="1" thickTop="1" x14ac:dyDescent="0.25">
      <c r="A21" s="31"/>
      <c r="B21" s="32" t="s">
        <v>32</v>
      </c>
      <c r="C21" s="326">
        <f t="shared" ref="C21" si="1">SUM(F21,I21,L21,O21)</f>
        <v>0</v>
      </c>
      <c r="D21" s="33">
        <f>SUM(D22:D23)</f>
        <v>0</v>
      </c>
      <c r="E21" s="34">
        <f t="shared" ref="E21" si="2">SUM(E22:E23)</f>
        <v>0</v>
      </c>
      <c r="F21" s="35">
        <f>SUM(F22:F23)</f>
        <v>0</v>
      </c>
      <c r="G21" s="327">
        <f>SUM(G22:G23)</f>
        <v>0</v>
      </c>
      <c r="H21" s="34">
        <f t="shared" ref="H21:O21" si="3">SUM(H22:H23)</f>
        <v>0</v>
      </c>
      <c r="I21" s="328">
        <f t="shared" si="3"/>
        <v>0</v>
      </c>
      <c r="J21" s="33">
        <f>SUM(J22:J23)</f>
        <v>0</v>
      </c>
      <c r="K21" s="34">
        <f t="shared" si="3"/>
        <v>0</v>
      </c>
      <c r="L21" s="35">
        <f t="shared" si="3"/>
        <v>0</v>
      </c>
      <c r="M21" s="327">
        <f>SUM(M22:M23)</f>
        <v>0</v>
      </c>
      <c r="N21" s="34">
        <f t="shared" si="3"/>
        <v>0</v>
      </c>
      <c r="O21" s="328">
        <f t="shared" si="3"/>
        <v>0</v>
      </c>
      <c r="P21" s="329"/>
      <c r="Q21" s="311"/>
      <c r="R21" s="483"/>
      <c r="S21" s="483"/>
      <c r="T21" s="483"/>
    </row>
    <row r="22" spans="1:20" ht="12.75" hidden="1" thickTop="1" x14ac:dyDescent="0.25">
      <c r="A22" s="36"/>
      <c r="B22" s="37" t="s">
        <v>33</v>
      </c>
      <c r="C22" s="330">
        <f>SUM(F22,I22,L22,O22)</f>
        <v>0</v>
      </c>
      <c r="D22" s="331"/>
      <c r="E22" s="39"/>
      <c r="F22" s="41">
        <f>D22+E22</f>
        <v>0</v>
      </c>
      <c r="G22" s="332"/>
      <c r="H22" s="39"/>
      <c r="I22" s="40">
        <f>G22+H22</f>
        <v>0</v>
      </c>
      <c r="J22" s="331"/>
      <c r="K22" s="39"/>
      <c r="L22" s="41">
        <f>J22+K22</f>
        <v>0</v>
      </c>
      <c r="M22" s="332"/>
      <c r="N22" s="39"/>
      <c r="O22" s="40">
        <f t="shared" ref="O22" si="4">M22+N22</f>
        <v>0</v>
      </c>
      <c r="P22" s="333"/>
      <c r="Q22" s="311"/>
      <c r="R22" s="483"/>
      <c r="S22" s="483"/>
      <c r="T22" s="483"/>
    </row>
    <row r="23" spans="1:20" ht="12.75" hidden="1" thickTop="1" x14ac:dyDescent="0.25">
      <c r="A23" s="42"/>
      <c r="B23" s="43" t="s">
        <v>34</v>
      </c>
      <c r="C23" s="334">
        <f t="shared" ref="C23" si="5">SUM(F23,I23,L23,O23)</f>
        <v>0</v>
      </c>
      <c r="D23" s="335"/>
      <c r="E23" s="45"/>
      <c r="F23" s="336">
        <f t="shared" ref="F23:F24" si="6">D23+E23</f>
        <v>0</v>
      </c>
      <c r="G23" s="337"/>
      <c r="H23" s="45"/>
      <c r="I23" s="338">
        <f t="shared" ref="I23:I24" si="7">G23+H23</f>
        <v>0</v>
      </c>
      <c r="J23" s="335"/>
      <c r="K23" s="45"/>
      <c r="L23" s="336">
        <f>J23+K23</f>
        <v>0</v>
      </c>
      <c r="M23" s="337"/>
      <c r="N23" s="45"/>
      <c r="O23" s="46">
        <f>M23+N23</f>
        <v>0</v>
      </c>
      <c r="P23" s="339"/>
      <c r="Q23" s="311"/>
      <c r="R23" s="483"/>
      <c r="S23" s="483"/>
      <c r="T23" s="483"/>
    </row>
    <row r="24" spans="1:20" s="25" customFormat="1" ht="25.5" thickTop="1" thickBot="1" x14ac:dyDescent="0.3">
      <c r="A24" s="48">
        <v>19300</v>
      </c>
      <c r="B24" s="48" t="s">
        <v>35</v>
      </c>
      <c r="C24" s="340">
        <f>SUM(F24,I24)</f>
        <v>301425</v>
      </c>
      <c r="D24" s="341">
        <f>D50</f>
        <v>100816</v>
      </c>
      <c r="E24" s="343"/>
      <c r="F24" s="471">
        <f t="shared" si="6"/>
        <v>100816</v>
      </c>
      <c r="G24" s="342">
        <f>G50</f>
        <v>200609</v>
      </c>
      <c r="H24" s="50"/>
      <c r="I24" s="343">
        <f t="shared" si="7"/>
        <v>200609</v>
      </c>
      <c r="J24" s="344" t="s">
        <v>36</v>
      </c>
      <c r="K24" s="52" t="s">
        <v>36</v>
      </c>
      <c r="L24" s="346" t="s">
        <v>36</v>
      </c>
      <c r="M24" s="345" t="s">
        <v>36</v>
      </c>
      <c r="N24" s="52" t="s">
        <v>36</v>
      </c>
      <c r="O24" s="52" t="s">
        <v>36</v>
      </c>
      <c r="P24" s="346"/>
      <c r="Q24" s="314"/>
      <c r="R24" s="483"/>
      <c r="S24" s="483"/>
      <c r="T24" s="483"/>
    </row>
    <row r="25" spans="1:20" s="25" customFormat="1" ht="24.75" hidden="1" thickTop="1" x14ac:dyDescent="0.25">
      <c r="A25" s="54"/>
      <c r="B25" s="55" t="s">
        <v>37</v>
      </c>
      <c r="C25" s="347">
        <f>SUM(F25)</f>
        <v>0</v>
      </c>
      <c r="D25" s="348"/>
      <c r="E25" s="151"/>
      <c r="F25" s="484">
        <f>D25+E25</f>
        <v>0</v>
      </c>
      <c r="G25" s="349" t="s">
        <v>36</v>
      </c>
      <c r="H25" s="59" t="s">
        <v>36</v>
      </c>
      <c r="I25" s="60" t="s">
        <v>36</v>
      </c>
      <c r="J25" s="350" t="s">
        <v>36</v>
      </c>
      <c r="K25" s="59" t="s">
        <v>36</v>
      </c>
      <c r="L25" s="61" t="s">
        <v>36</v>
      </c>
      <c r="M25" s="351" t="s">
        <v>36</v>
      </c>
      <c r="N25" s="60" t="s">
        <v>36</v>
      </c>
      <c r="O25" s="60" t="s">
        <v>36</v>
      </c>
      <c r="P25" s="352"/>
      <c r="Q25" s="314"/>
      <c r="R25" s="483"/>
      <c r="S25" s="483"/>
      <c r="T25" s="483"/>
    </row>
    <row r="26" spans="1:20" s="25" customFormat="1" ht="36.75" thickTop="1" x14ac:dyDescent="0.25">
      <c r="A26" s="55">
        <v>21300</v>
      </c>
      <c r="B26" s="55" t="s">
        <v>38</v>
      </c>
      <c r="C26" s="347">
        <f>SUM(L26)</f>
        <v>869</v>
      </c>
      <c r="D26" s="350" t="s">
        <v>36</v>
      </c>
      <c r="E26" s="60" t="s">
        <v>36</v>
      </c>
      <c r="F26" s="352" t="s">
        <v>36</v>
      </c>
      <c r="G26" s="349" t="s">
        <v>36</v>
      </c>
      <c r="H26" s="59" t="s">
        <v>36</v>
      </c>
      <c r="I26" s="60" t="s">
        <v>36</v>
      </c>
      <c r="J26" s="56">
        <f>SUM(J27,J31,J33,J36)</f>
        <v>869</v>
      </c>
      <c r="K26" s="144">
        <f t="shared" ref="K26" si="8">SUM(K27,K31,K33,K36)</f>
        <v>0</v>
      </c>
      <c r="L26" s="424">
        <f>SUM(L27,L31,L33,L36)</f>
        <v>869</v>
      </c>
      <c r="M26" s="351" t="s">
        <v>36</v>
      </c>
      <c r="N26" s="60" t="s">
        <v>36</v>
      </c>
      <c r="O26" s="60" t="s">
        <v>36</v>
      </c>
      <c r="P26" s="352"/>
      <c r="Q26" s="314"/>
      <c r="R26" s="483"/>
      <c r="S26" s="483"/>
      <c r="T26" s="483"/>
    </row>
    <row r="27" spans="1:20" s="25" customFormat="1" ht="24" hidden="1" x14ac:dyDescent="0.25">
      <c r="A27" s="62">
        <v>21350</v>
      </c>
      <c r="B27" s="55" t="s">
        <v>39</v>
      </c>
      <c r="C27" s="347">
        <f t="shared" ref="C27:C40" si="9">SUM(L27)</f>
        <v>0</v>
      </c>
      <c r="D27" s="350" t="s">
        <v>36</v>
      </c>
      <c r="E27" s="59" t="s">
        <v>36</v>
      </c>
      <c r="F27" s="61" t="s">
        <v>36</v>
      </c>
      <c r="G27" s="349" t="s">
        <v>36</v>
      </c>
      <c r="H27" s="59" t="s">
        <v>36</v>
      </c>
      <c r="I27" s="60" t="s">
        <v>36</v>
      </c>
      <c r="J27" s="56">
        <f>SUM(J28:J30)</f>
        <v>0</v>
      </c>
      <c r="K27" s="57">
        <f t="shared" ref="K27" si="10">SUM(K28:K30)</f>
        <v>0</v>
      </c>
      <c r="L27" s="145">
        <f>SUM(L28:L30)</f>
        <v>0</v>
      </c>
      <c r="M27" s="351" t="s">
        <v>36</v>
      </c>
      <c r="N27" s="60" t="s">
        <v>36</v>
      </c>
      <c r="O27" s="60" t="s">
        <v>36</v>
      </c>
      <c r="P27" s="352"/>
      <c r="Q27" s="314"/>
      <c r="R27" s="483"/>
      <c r="S27" s="483"/>
      <c r="T27" s="483"/>
    </row>
    <row r="28" spans="1:20" hidden="1" x14ac:dyDescent="0.25">
      <c r="A28" s="36">
        <v>21351</v>
      </c>
      <c r="B28" s="63" t="s">
        <v>40</v>
      </c>
      <c r="C28" s="353">
        <f t="shared" si="9"/>
        <v>0</v>
      </c>
      <c r="D28" s="354" t="s">
        <v>36</v>
      </c>
      <c r="E28" s="65" t="s">
        <v>36</v>
      </c>
      <c r="F28" s="68" t="s">
        <v>36</v>
      </c>
      <c r="G28" s="355" t="s">
        <v>36</v>
      </c>
      <c r="H28" s="65" t="s">
        <v>36</v>
      </c>
      <c r="I28" s="67" t="s">
        <v>36</v>
      </c>
      <c r="J28" s="354"/>
      <c r="K28" s="65"/>
      <c r="L28" s="134">
        <f t="shared" ref="L28:L30" si="11">J28+K28</f>
        <v>0</v>
      </c>
      <c r="M28" s="356" t="s">
        <v>36</v>
      </c>
      <c r="N28" s="67" t="s">
        <v>36</v>
      </c>
      <c r="O28" s="67" t="s">
        <v>36</v>
      </c>
      <c r="P28" s="357"/>
      <c r="Q28" s="311"/>
      <c r="R28" s="483"/>
      <c r="S28" s="483"/>
      <c r="T28" s="483"/>
    </row>
    <row r="29" spans="1:20" hidden="1" x14ac:dyDescent="0.25">
      <c r="A29" s="42">
        <v>21352</v>
      </c>
      <c r="B29" s="69" t="s">
        <v>41</v>
      </c>
      <c r="C29" s="358">
        <f t="shared" si="9"/>
        <v>0</v>
      </c>
      <c r="D29" s="359" t="s">
        <v>36</v>
      </c>
      <c r="E29" s="71" t="s">
        <v>36</v>
      </c>
      <c r="F29" s="74" t="s">
        <v>36</v>
      </c>
      <c r="G29" s="360" t="s">
        <v>36</v>
      </c>
      <c r="H29" s="71" t="s">
        <v>36</v>
      </c>
      <c r="I29" s="73" t="s">
        <v>36</v>
      </c>
      <c r="J29" s="359"/>
      <c r="K29" s="71"/>
      <c r="L29" s="137">
        <f t="shared" si="11"/>
        <v>0</v>
      </c>
      <c r="M29" s="361" t="s">
        <v>36</v>
      </c>
      <c r="N29" s="73" t="s">
        <v>36</v>
      </c>
      <c r="O29" s="73" t="s">
        <v>36</v>
      </c>
      <c r="P29" s="362"/>
      <c r="Q29" s="311"/>
      <c r="R29" s="483"/>
      <c r="S29" s="483"/>
      <c r="T29" s="483"/>
    </row>
    <row r="30" spans="1:20" ht="24" hidden="1" x14ac:dyDescent="0.25">
      <c r="A30" s="42">
        <v>21359</v>
      </c>
      <c r="B30" s="69" t="s">
        <v>42</v>
      </c>
      <c r="C30" s="358">
        <f t="shared" si="9"/>
        <v>0</v>
      </c>
      <c r="D30" s="359" t="s">
        <v>36</v>
      </c>
      <c r="E30" s="71" t="s">
        <v>36</v>
      </c>
      <c r="F30" s="74" t="s">
        <v>36</v>
      </c>
      <c r="G30" s="360" t="s">
        <v>36</v>
      </c>
      <c r="H30" s="71" t="s">
        <v>36</v>
      </c>
      <c r="I30" s="73" t="s">
        <v>36</v>
      </c>
      <c r="J30" s="359"/>
      <c r="K30" s="71"/>
      <c r="L30" s="137">
        <f t="shared" si="11"/>
        <v>0</v>
      </c>
      <c r="M30" s="361" t="s">
        <v>36</v>
      </c>
      <c r="N30" s="73" t="s">
        <v>36</v>
      </c>
      <c r="O30" s="73" t="s">
        <v>36</v>
      </c>
      <c r="P30" s="362"/>
      <c r="Q30" s="311"/>
      <c r="R30" s="483"/>
      <c r="S30" s="483"/>
      <c r="T30" s="483"/>
    </row>
    <row r="31" spans="1:20" s="25" customFormat="1" ht="36" hidden="1" x14ac:dyDescent="0.25">
      <c r="A31" s="62">
        <v>21370</v>
      </c>
      <c r="B31" s="55" t="s">
        <v>43</v>
      </c>
      <c r="C31" s="347">
        <f t="shared" si="9"/>
        <v>0</v>
      </c>
      <c r="D31" s="350" t="s">
        <v>36</v>
      </c>
      <c r="E31" s="59" t="s">
        <v>36</v>
      </c>
      <c r="F31" s="61" t="s">
        <v>36</v>
      </c>
      <c r="G31" s="349" t="s">
        <v>36</v>
      </c>
      <c r="H31" s="59" t="s">
        <v>36</v>
      </c>
      <c r="I31" s="60" t="s">
        <v>36</v>
      </c>
      <c r="J31" s="56">
        <f>SUM(J32)</f>
        <v>0</v>
      </c>
      <c r="K31" s="57">
        <f t="shared" ref="K31" si="12">SUM(K32)</f>
        <v>0</v>
      </c>
      <c r="L31" s="145">
        <f>SUM(L32)</f>
        <v>0</v>
      </c>
      <c r="M31" s="351" t="s">
        <v>36</v>
      </c>
      <c r="N31" s="60" t="s">
        <v>36</v>
      </c>
      <c r="O31" s="60" t="s">
        <v>36</v>
      </c>
      <c r="P31" s="352"/>
      <c r="Q31" s="314"/>
      <c r="R31" s="483"/>
      <c r="S31" s="483"/>
      <c r="T31" s="483"/>
    </row>
    <row r="32" spans="1:20" ht="36" hidden="1" x14ac:dyDescent="0.25">
      <c r="A32" s="75">
        <v>21379</v>
      </c>
      <c r="B32" s="76" t="s">
        <v>44</v>
      </c>
      <c r="C32" s="363">
        <f t="shared" si="9"/>
        <v>0</v>
      </c>
      <c r="D32" s="364" t="s">
        <v>36</v>
      </c>
      <c r="E32" s="78" t="s">
        <v>36</v>
      </c>
      <c r="F32" s="81" t="s">
        <v>36</v>
      </c>
      <c r="G32" s="365" t="s">
        <v>36</v>
      </c>
      <c r="H32" s="78" t="s">
        <v>36</v>
      </c>
      <c r="I32" s="80" t="s">
        <v>36</v>
      </c>
      <c r="J32" s="364"/>
      <c r="K32" s="78"/>
      <c r="L32" s="186">
        <f>J32+K32</f>
        <v>0</v>
      </c>
      <c r="M32" s="366" t="s">
        <v>36</v>
      </c>
      <c r="N32" s="80" t="s">
        <v>36</v>
      </c>
      <c r="O32" s="80" t="s">
        <v>36</v>
      </c>
      <c r="P32" s="367"/>
      <c r="Q32" s="311"/>
      <c r="R32" s="483"/>
      <c r="S32" s="483"/>
      <c r="T32" s="483"/>
    </row>
    <row r="33" spans="1:20" s="25" customFormat="1" hidden="1" x14ac:dyDescent="0.25">
      <c r="A33" s="62">
        <v>21380</v>
      </c>
      <c r="B33" s="55" t="s">
        <v>45</v>
      </c>
      <c r="C33" s="347">
        <f t="shared" si="9"/>
        <v>0</v>
      </c>
      <c r="D33" s="350" t="s">
        <v>36</v>
      </c>
      <c r="E33" s="59" t="s">
        <v>36</v>
      </c>
      <c r="F33" s="61" t="s">
        <v>36</v>
      </c>
      <c r="G33" s="349" t="s">
        <v>36</v>
      </c>
      <c r="H33" s="59" t="s">
        <v>36</v>
      </c>
      <c r="I33" s="60" t="s">
        <v>36</v>
      </c>
      <c r="J33" s="56">
        <f>SUM(J34:J35)</f>
        <v>0</v>
      </c>
      <c r="K33" s="57">
        <f t="shared" ref="K33" si="13">SUM(K34:K35)</f>
        <v>0</v>
      </c>
      <c r="L33" s="145">
        <f>SUM(L34:L35)</f>
        <v>0</v>
      </c>
      <c r="M33" s="351" t="s">
        <v>36</v>
      </c>
      <c r="N33" s="60" t="s">
        <v>36</v>
      </c>
      <c r="O33" s="60" t="s">
        <v>36</v>
      </c>
      <c r="P33" s="352"/>
      <c r="Q33" s="314"/>
      <c r="R33" s="483"/>
      <c r="S33" s="483"/>
      <c r="T33" s="483"/>
    </row>
    <row r="34" spans="1:20" hidden="1" x14ac:dyDescent="0.25">
      <c r="A34" s="37">
        <v>21381</v>
      </c>
      <c r="B34" s="63" t="s">
        <v>46</v>
      </c>
      <c r="C34" s="353">
        <f t="shared" si="9"/>
        <v>0</v>
      </c>
      <c r="D34" s="354" t="s">
        <v>36</v>
      </c>
      <c r="E34" s="65" t="s">
        <v>36</v>
      </c>
      <c r="F34" s="68" t="s">
        <v>36</v>
      </c>
      <c r="G34" s="355" t="s">
        <v>36</v>
      </c>
      <c r="H34" s="65" t="s">
        <v>36</v>
      </c>
      <c r="I34" s="67" t="s">
        <v>36</v>
      </c>
      <c r="J34" s="354"/>
      <c r="K34" s="65"/>
      <c r="L34" s="134">
        <f t="shared" ref="L34:L35" si="14">J34+K34</f>
        <v>0</v>
      </c>
      <c r="M34" s="356" t="s">
        <v>36</v>
      </c>
      <c r="N34" s="67" t="s">
        <v>36</v>
      </c>
      <c r="O34" s="67" t="s">
        <v>36</v>
      </c>
      <c r="P34" s="357"/>
      <c r="Q34" s="311"/>
      <c r="R34" s="483"/>
      <c r="S34" s="483"/>
      <c r="T34" s="483"/>
    </row>
    <row r="35" spans="1:20" ht="24" hidden="1" x14ac:dyDescent="0.25">
      <c r="A35" s="43">
        <v>21383</v>
      </c>
      <c r="B35" s="69" t="s">
        <v>47</v>
      </c>
      <c r="C35" s="358">
        <f t="shared" si="9"/>
        <v>0</v>
      </c>
      <c r="D35" s="359" t="s">
        <v>36</v>
      </c>
      <c r="E35" s="71" t="s">
        <v>36</v>
      </c>
      <c r="F35" s="74" t="s">
        <v>36</v>
      </c>
      <c r="G35" s="360" t="s">
        <v>36</v>
      </c>
      <c r="H35" s="71" t="s">
        <v>36</v>
      </c>
      <c r="I35" s="73" t="s">
        <v>36</v>
      </c>
      <c r="J35" s="359"/>
      <c r="K35" s="71"/>
      <c r="L35" s="137">
        <f t="shared" si="14"/>
        <v>0</v>
      </c>
      <c r="M35" s="361" t="s">
        <v>36</v>
      </c>
      <c r="N35" s="73" t="s">
        <v>36</v>
      </c>
      <c r="O35" s="73" t="s">
        <v>36</v>
      </c>
      <c r="P35" s="362"/>
      <c r="Q35" s="311"/>
      <c r="R35" s="483"/>
      <c r="S35" s="483"/>
      <c r="T35" s="483"/>
    </row>
    <row r="36" spans="1:20" s="25" customFormat="1" ht="24" x14ac:dyDescent="0.25">
      <c r="A36" s="62">
        <v>21390</v>
      </c>
      <c r="B36" s="55" t="s">
        <v>48</v>
      </c>
      <c r="C36" s="347">
        <f t="shared" si="9"/>
        <v>869</v>
      </c>
      <c r="D36" s="350" t="s">
        <v>36</v>
      </c>
      <c r="E36" s="60" t="s">
        <v>36</v>
      </c>
      <c r="F36" s="352" t="s">
        <v>36</v>
      </c>
      <c r="G36" s="349" t="s">
        <v>36</v>
      </c>
      <c r="H36" s="59" t="s">
        <v>36</v>
      </c>
      <c r="I36" s="60" t="s">
        <v>36</v>
      </c>
      <c r="J36" s="56">
        <f>SUM(J37:J40)</f>
        <v>869</v>
      </c>
      <c r="K36" s="144">
        <f t="shared" ref="K36" si="15">SUM(K37:K40)</f>
        <v>0</v>
      </c>
      <c r="L36" s="424">
        <f>SUM(L37:L40)</f>
        <v>869</v>
      </c>
      <c r="M36" s="351" t="s">
        <v>36</v>
      </c>
      <c r="N36" s="60" t="s">
        <v>36</v>
      </c>
      <c r="O36" s="60" t="s">
        <v>36</v>
      </c>
      <c r="P36" s="352"/>
      <c r="Q36" s="314"/>
      <c r="R36" s="483"/>
      <c r="S36" s="483"/>
      <c r="T36" s="483"/>
    </row>
    <row r="37" spans="1:20" ht="24" hidden="1" x14ac:dyDescent="0.25">
      <c r="A37" s="37">
        <v>21391</v>
      </c>
      <c r="B37" s="63" t="s">
        <v>49</v>
      </c>
      <c r="C37" s="353">
        <f t="shared" si="9"/>
        <v>0</v>
      </c>
      <c r="D37" s="354" t="s">
        <v>36</v>
      </c>
      <c r="E37" s="65" t="s">
        <v>36</v>
      </c>
      <c r="F37" s="68" t="s">
        <v>36</v>
      </c>
      <c r="G37" s="355" t="s">
        <v>36</v>
      </c>
      <c r="H37" s="65" t="s">
        <v>36</v>
      </c>
      <c r="I37" s="67" t="s">
        <v>36</v>
      </c>
      <c r="J37" s="354"/>
      <c r="K37" s="65"/>
      <c r="L37" s="134">
        <f t="shared" ref="L37:L40" si="16">J37+K37</f>
        <v>0</v>
      </c>
      <c r="M37" s="356" t="s">
        <v>36</v>
      </c>
      <c r="N37" s="67" t="s">
        <v>36</v>
      </c>
      <c r="O37" s="67" t="s">
        <v>36</v>
      </c>
      <c r="P37" s="357"/>
      <c r="Q37" s="311"/>
      <c r="R37" s="483"/>
      <c r="S37" s="483"/>
      <c r="T37" s="483"/>
    </row>
    <row r="38" spans="1:20" hidden="1" x14ac:dyDescent="0.25">
      <c r="A38" s="43">
        <v>21393</v>
      </c>
      <c r="B38" s="69" t="s">
        <v>50</v>
      </c>
      <c r="C38" s="358">
        <f t="shared" si="9"/>
        <v>0</v>
      </c>
      <c r="D38" s="359" t="s">
        <v>36</v>
      </c>
      <c r="E38" s="71" t="s">
        <v>36</v>
      </c>
      <c r="F38" s="74" t="s">
        <v>36</v>
      </c>
      <c r="G38" s="360" t="s">
        <v>36</v>
      </c>
      <c r="H38" s="71" t="s">
        <v>36</v>
      </c>
      <c r="I38" s="73" t="s">
        <v>36</v>
      </c>
      <c r="J38" s="359"/>
      <c r="K38" s="71"/>
      <c r="L38" s="137">
        <f t="shared" si="16"/>
        <v>0</v>
      </c>
      <c r="M38" s="361" t="s">
        <v>36</v>
      </c>
      <c r="N38" s="73" t="s">
        <v>36</v>
      </c>
      <c r="O38" s="73" t="s">
        <v>36</v>
      </c>
      <c r="P38" s="362"/>
      <c r="Q38" s="311"/>
      <c r="R38" s="483"/>
      <c r="S38" s="483"/>
      <c r="T38" s="483"/>
    </row>
    <row r="39" spans="1:20" hidden="1" x14ac:dyDescent="0.25">
      <c r="A39" s="43">
        <v>21395</v>
      </c>
      <c r="B39" s="69" t="s">
        <v>51</v>
      </c>
      <c r="C39" s="358">
        <f t="shared" si="9"/>
        <v>0</v>
      </c>
      <c r="D39" s="359" t="s">
        <v>36</v>
      </c>
      <c r="E39" s="71" t="s">
        <v>36</v>
      </c>
      <c r="F39" s="74" t="s">
        <v>36</v>
      </c>
      <c r="G39" s="360" t="s">
        <v>36</v>
      </c>
      <c r="H39" s="71" t="s">
        <v>36</v>
      </c>
      <c r="I39" s="73" t="s">
        <v>36</v>
      </c>
      <c r="J39" s="359"/>
      <c r="K39" s="71"/>
      <c r="L39" s="137">
        <f t="shared" si="16"/>
        <v>0</v>
      </c>
      <c r="M39" s="361" t="s">
        <v>36</v>
      </c>
      <c r="N39" s="73" t="s">
        <v>36</v>
      </c>
      <c r="O39" s="73" t="s">
        <v>36</v>
      </c>
      <c r="P39" s="362"/>
      <c r="Q39" s="311"/>
      <c r="R39" s="483"/>
      <c r="S39" s="483"/>
      <c r="T39" s="483"/>
    </row>
    <row r="40" spans="1:20" ht="24" x14ac:dyDescent="0.25">
      <c r="A40" s="43">
        <v>21399</v>
      </c>
      <c r="B40" s="69" t="s">
        <v>52</v>
      </c>
      <c r="C40" s="358">
        <f t="shared" si="9"/>
        <v>869</v>
      </c>
      <c r="D40" s="359" t="s">
        <v>36</v>
      </c>
      <c r="E40" s="73" t="s">
        <v>36</v>
      </c>
      <c r="F40" s="362" t="s">
        <v>36</v>
      </c>
      <c r="G40" s="360" t="s">
        <v>36</v>
      </c>
      <c r="H40" s="71" t="s">
        <v>36</v>
      </c>
      <c r="I40" s="73" t="s">
        <v>36</v>
      </c>
      <c r="J40" s="44">
        <v>869</v>
      </c>
      <c r="K40" s="73"/>
      <c r="L40" s="419">
        <f t="shared" si="16"/>
        <v>869</v>
      </c>
      <c r="M40" s="361" t="s">
        <v>36</v>
      </c>
      <c r="N40" s="73" t="s">
        <v>36</v>
      </c>
      <c r="O40" s="73" t="s">
        <v>36</v>
      </c>
      <c r="P40" s="362"/>
      <c r="Q40" s="311"/>
      <c r="R40" s="483"/>
      <c r="S40" s="483"/>
      <c r="T40" s="483"/>
    </row>
    <row r="41" spans="1:20" s="25" customFormat="1" ht="36.75" hidden="1" customHeight="1" x14ac:dyDescent="0.25">
      <c r="A41" s="62">
        <v>21420</v>
      </c>
      <c r="B41" s="55" t="s">
        <v>53</v>
      </c>
      <c r="C41" s="368">
        <f>SUM(F41)</f>
        <v>0</v>
      </c>
      <c r="D41" s="369"/>
      <c r="E41" s="58"/>
      <c r="F41" s="484">
        <f>D41+E41</f>
        <v>0</v>
      </c>
      <c r="G41" s="349" t="s">
        <v>36</v>
      </c>
      <c r="H41" s="59" t="s">
        <v>36</v>
      </c>
      <c r="I41" s="60" t="s">
        <v>36</v>
      </c>
      <c r="J41" s="350" t="s">
        <v>36</v>
      </c>
      <c r="K41" s="59" t="s">
        <v>36</v>
      </c>
      <c r="L41" s="61" t="s">
        <v>36</v>
      </c>
      <c r="M41" s="351" t="s">
        <v>36</v>
      </c>
      <c r="N41" s="60" t="s">
        <v>36</v>
      </c>
      <c r="O41" s="60" t="s">
        <v>36</v>
      </c>
      <c r="P41" s="352"/>
      <c r="Q41" s="314"/>
      <c r="R41" s="483"/>
      <c r="S41" s="483"/>
      <c r="T41" s="483"/>
    </row>
    <row r="42" spans="1:20" s="25" customFormat="1" ht="24" hidden="1" x14ac:dyDescent="0.25">
      <c r="A42" s="83">
        <v>21490</v>
      </c>
      <c r="B42" s="84" t="s">
        <v>54</v>
      </c>
      <c r="C42" s="368">
        <f>SUM(F42,I42,L42)</f>
        <v>0</v>
      </c>
      <c r="D42" s="370">
        <f>D43</f>
        <v>0</v>
      </c>
      <c r="E42" s="85">
        <f t="shared" ref="E42" si="17">E43</f>
        <v>0</v>
      </c>
      <c r="F42" s="371">
        <f>F43</f>
        <v>0</v>
      </c>
      <c r="G42" s="372">
        <f>G43</f>
        <v>0</v>
      </c>
      <c r="H42" s="85">
        <f t="shared" ref="H42:K42" si="18">H43</f>
        <v>0</v>
      </c>
      <c r="I42" s="373">
        <f t="shared" si="18"/>
        <v>0</v>
      </c>
      <c r="J42" s="370">
        <f>J43</f>
        <v>0</v>
      </c>
      <c r="K42" s="85">
        <f t="shared" si="18"/>
        <v>0</v>
      </c>
      <c r="L42" s="371">
        <f>L43</f>
        <v>0</v>
      </c>
      <c r="M42" s="351" t="s">
        <v>36</v>
      </c>
      <c r="N42" s="60" t="s">
        <v>36</v>
      </c>
      <c r="O42" s="60" t="s">
        <v>36</v>
      </c>
      <c r="P42" s="352"/>
      <c r="Q42" s="314"/>
      <c r="R42" s="483"/>
      <c r="S42" s="483"/>
      <c r="T42" s="483"/>
    </row>
    <row r="43" spans="1:20" s="25" customFormat="1" ht="24" hidden="1" x14ac:dyDescent="0.25">
      <c r="A43" s="43">
        <v>21499</v>
      </c>
      <c r="B43" s="69" t="s">
        <v>55</v>
      </c>
      <c r="C43" s="374">
        <f>SUM(F43,I43,L43)</f>
        <v>0</v>
      </c>
      <c r="D43" s="375"/>
      <c r="E43" s="79"/>
      <c r="F43" s="134">
        <f>D43+E43</f>
        <v>0</v>
      </c>
      <c r="G43" s="376"/>
      <c r="H43" s="66"/>
      <c r="I43" s="133">
        <f>G43+H43</f>
        <v>0</v>
      </c>
      <c r="J43" s="377"/>
      <c r="K43" s="66"/>
      <c r="L43" s="134">
        <f>J43+K43</f>
        <v>0</v>
      </c>
      <c r="M43" s="366" t="s">
        <v>36</v>
      </c>
      <c r="N43" s="80" t="s">
        <v>36</v>
      </c>
      <c r="O43" s="80" t="s">
        <v>36</v>
      </c>
      <c r="P43" s="367"/>
      <c r="Q43" s="314"/>
      <c r="R43" s="483"/>
      <c r="S43" s="483"/>
      <c r="T43" s="483"/>
    </row>
    <row r="44" spans="1:20" ht="24" hidden="1" x14ac:dyDescent="0.25">
      <c r="A44" s="87">
        <v>23000</v>
      </c>
      <c r="B44" s="88" t="s">
        <v>56</v>
      </c>
      <c r="C44" s="368">
        <f>SUM(O44)</f>
        <v>0</v>
      </c>
      <c r="D44" s="378" t="s">
        <v>36</v>
      </c>
      <c r="E44" s="89" t="s">
        <v>36</v>
      </c>
      <c r="F44" s="379" t="s">
        <v>36</v>
      </c>
      <c r="G44" s="380" t="s">
        <v>36</v>
      </c>
      <c r="H44" s="89" t="s">
        <v>36</v>
      </c>
      <c r="I44" s="381" t="s">
        <v>36</v>
      </c>
      <c r="J44" s="378" t="s">
        <v>36</v>
      </c>
      <c r="K44" s="89" t="s">
        <v>36</v>
      </c>
      <c r="L44" s="379" t="s">
        <v>36</v>
      </c>
      <c r="M44" s="382">
        <f t="shared" ref="M44:N44" si="19">SUM(M45:M46)</f>
        <v>0</v>
      </c>
      <c r="N44" s="90">
        <f t="shared" si="19"/>
        <v>0</v>
      </c>
      <c r="O44" s="90">
        <f>SUM(O45:O46)</f>
        <v>0</v>
      </c>
      <c r="P44" s="383"/>
      <c r="Q44" s="311"/>
      <c r="R44" s="483"/>
      <c r="S44" s="483"/>
      <c r="T44" s="483"/>
    </row>
    <row r="45" spans="1:20" ht="24" hidden="1" x14ac:dyDescent="0.25">
      <c r="A45" s="92">
        <v>23410</v>
      </c>
      <c r="B45" s="93" t="s">
        <v>57</v>
      </c>
      <c r="C45" s="384">
        <f t="shared" ref="C45:C46" si="20">SUM(O45)</f>
        <v>0</v>
      </c>
      <c r="D45" s="385" t="s">
        <v>36</v>
      </c>
      <c r="E45" s="95" t="s">
        <v>36</v>
      </c>
      <c r="F45" s="386" t="s">
        <v>36</v>
      </c>
      <c r="G45" s="387" t="s">
        <v>36</v>
      </c>
      <c r="H45" s="95" t="s">
        <v>36</v>
      </c>
      <c r="I45" s="388" t="s">
        <v>36</v>
      </c>
      <c r="J45" s="385" t="s">
        <v>36</v>
      </c>
      <c r="K45" s="95" t="s">
        <v>36</v>
      </c>
      <c r="L45" s="386" t="s">
        <v>36</v>
      </c>
      <c r="M45" s="387"/>
      <c r="N45" s="95"/>
      <c r="O45" s="96">
        <f t="shared" ref="O45:O46" si="21">M45+N45</f>
        <v>0</v>
      </c>
      <c r="P45" s="389"/>
      <c r="Q45" s="311"/>
      <c r="R45" s="483"/>
      <c r="S45" s="483"/>
      <c r="T45" s="483"/>
    </row>
    <row r="46" spans="1:20" ht="24" hidden="1" x14ac:dyDescent="0.25">
      <c r="A46" s="92">
        <v>23510</v>
      </c>
      <c r="B46" s="93" t="s">
        <v>58</v>
      </c>
      <c r="C46" s="384">
        <f t="shared" si="20"/>
        <v>0</v>
      </c>
      <c r="D46" s="385" t="s">
        <v>36</v>
      </c>
      <c r="E46" s="95" t="s">
        <v>36</v>
      </c>
      <c r="F46" s="386" t="s">
        <v>36</v>
      </c>
      <c r="G46" s="387" t="s">
        <v>36</v>
      </c>
      <c r="H46" s="95" t="s">
        <v>36</v>
      </c>
      <c r="I46" s="388" t="s">
        <v>36</v>
      </c>
      <c r="J46" s="385" t="s">
        <v>36</v>
      </c>
      <c r="K46" s="95" t="s">
        <v>36</v>
      </c>
      <c r="L46" s="386" t="s">
        <v>36</v>
      </c>
      <c r="M46" s="387"/>
      <c r="N46" s="95"/>
      <c r="O46" s="96">
        <f t="shared" si="21"/>
        <v>0</v>
      </c>
      <c r="P46" s="389"/>
      <c r="Q46" s="311"/>
      <c r="R46" s="483"/>
      <c r="S46" s="483"/>
      <c r="T46" s="483"/>
    </row>
    <row r="47" spans="1:20" x14ac:dyDescent="0.25">
      <c r="A47" s="98"/>
      <c r="B47" s="93"/>
      <c r="C47" s="390"/>
      <c r="D47" s="391"/>
      <c r="E47" s="142"/>
      <c r="F47" s="475"/>
      <c r="G47" s="387"/>
      <c r="H47" s="95"/>
      <c r="I47" s="388"/>
      <c r="J47" s="385"/>
      <c r="K47" s="388"/>
      <c r="L47" s="393"/>
      <c r="M47" s="392"/>
      <c r="N47" s="101"/>
      <c r="O47" s="102"/>
      <c r="P47" s="393"/>
      <c r="Q47" s="311"/>
      <c r="R47" s="483"/>
      <c r="S47" s="483"/>
      <c r="T47" s="483"/>
    </row>
    <row r="48" spans="1:20" s="25" customFormat="1" x14ac:dyDescent="0.25">
      <c r="A48" s="104"/>
      <c r="B48" s="105" t="s">
        <v>59</v>
      </c>
      <c r="C48" s="394"/>
      <c r="D48" s="395"/>
      <c r="E48" s="468"/>
      <c r="F48" s="397"/>
      <c r="G48" s="396"/>
      <c r="H48" s="107"/>
      <c r="I48" s="108"/>
      <c r="J48" s="106"/>
      <c r="K48" s="108"/>
      <c r="L48" s="397"/>
      <c r="M48" s="396"/>
      <c r="N48" s="107"/>
      <c r="O48" s="108"/>
      <c r="P48" s="397"/>
      <c r="Q48" s="314"/>
      <c r="R48" s="483"/>
      <c r="S48" s="483"/>
      <c r="T48" s="483"/>
    </row>
    <row r="49" spans="1:20" s="25" customFormat="1" ht="12.75" thickBot="1" x14ac:dyDescent="0.3">
      <c r="A49" s="110"/>
      <c r="B49" s="26" t="s">
        <v>60</v>
      </c>
      <c r="C49" s="398">
        <f t="shared" ref="C49:C112" si="22">SUM(F49,I49,L49,O49)</f>
        <v>302294</v>
      </c>
      <c r="D49" s="111">
        <f>SUM(D50,D281)</f>
        <v>100816</v>
      </c>
      <c r="E49" s="200">
        <f t="shared" ref="E49" si="23">SUM(E50,E281)</f>
        <v>0</v>
      </c>
      <c r="F49" s="400">
        <f>SUM(F50,F281)</f>
        <v>100816</v>
      </c>
      <c r="G49" s="399">
        <f>SUM(G50,G281)</f>
        <v>200609</v>
      </c>
      <c r="H49" s="112">
        <f t="shared" ref="H49:O49" si="24">SUM(H50,H281)</f>
        <v>0</v>
      </c>
      <c r="I49" s="200">
        <f t="shared" si="24"/>
        <v>200609</v>
      </c>
      <c r="J49" s="111">
        <f>SUM(J50,J281)</f>
        <v>869</v>
      </c>
      <c r="K49" s="200">
        <f t="shared" si="24"/>
        <v>0</v>
      </c>
      <c r="L49" s="400">
        <f t="shared" si="24"/>
        <v>869</v>
      </c>
      <c r="M49" s="399">
        <f t="shared" si="24"/>
        <v>0</v>
      </c>
      <c r="N49" s="112">
        <f t="shared" si="24"/>
        <v>0</v>
      </c>
      <c r="O49" s="200">
        <f t="shared" si="24"/>
        <v>0</v>
      </c>
      <c r="P49" s="400"/>
      <c r="Q49" s="314"/>
      <c r="R49" s="483"/>
      <c r="S49" s="483"/>
      <c r="T49" s="483"/>
    </row>
    <row r="50" spans="1:20" s="25" customFormat="1" ht="36.75" thickTop="1" x14ac:dyDescent="0.25">
      <c r="A50" s="114"/>
      <c r="B50" s="115" t="s">
        <v>61</v>
      </c>
      <c r="C50" s="401">
        <f t="shared" si="22"/>
        <v>302294</v>
      </c>
      <c r="D50" s="116">
        <f>SUM(D51,D193)</f>
        <v>100816</v>
      </c>
      <c r="E50" s="403">
        <f t="shared" ref="E50" si="25">SUM(E51,E193)</f>
        <v>0</v>
      </c>
      <c r="F50" s="404">
        <f>SUM(F51,F193)</f>
        <v>100816</v>
      </c>
      <c r="G50" s="402">
        <f>SUM(G51,G193)</f>
        <v>200609</v>
      </c>
      <c r="H50" s="117">
        <f>SUM(H51,H193)</f>
        <v>0</v>
      </c>
      <c r="I50" s="403">
        <f t="shared" ref="I50:O50" si="26">SUM(I51,I193)</f>
        <v>200609</v>
      </c>
      <c r="J50" s="116">
        <f>SUM(J51,J193)</f>
        <v>869</v>
      </c>
      <c r="K50" s="403">
        <f t="shared" si="26"/>
        <v>0</v>
      </c>
      <c r="L50" s="404">
        <f t="shared" si="26"/>
        <v>869</v>
      </c>
      <c r="M50" s="402">
        <f t="shared" si="26"/>
        <v>0</v>
      </c>
      <c r="N50" s="117">
        <f t="shared" si="26"/>
        <v>0</v>
      </c>
      <c r="O50" s="403">
        <f t="shared" si="26"/>
        <v>0</v>
      </c>
      <c r="P50" s="404"/>
      <c r="Q50" s="314"/>
      <c r="R50" s="483"/>
      <c r="S50" s="483"/>
      <c r="T50" s="483"/>
    </row>
    <row r="51" spans="1:20" s="25" customFormat="1" ht="24" x14ac:dyDescent="0.25">
      <c r="A51" s="119"/>
      <c r="B51" s="19" t="s">
        <v>62</v>
      </c>
      <c r="C51" s="405">
        <f t="shared" si="22"/>
        <v>302294</v>
      </c>
      <c r="D51" s="120">
        <f>SUM(D52,D74,D172,D186)</f>
        <v>100816</v>
      </c>
      <c r="E51" s="407">
        <f t="shared" ref="E51" si="27">SUM(E52,E74,E172,E186)</f>
        <v>0</v>
      </c>
      <c r="F51" s="408">
        <f>SUM(F52,F74,F172,F186)</f>
        <v>100816</v>
      </c>
      <c r="G51" s="406">
        <f>SUM(G52,G74,G172,G186)</f>
        <v>200609</v>
      </c>
      <c r="H51" s="121">
        <f t="shared" ref="H51:O51" si="28">SUM(H52,H74,H172,H186)</f>
        <v>0</v>
      </c>
      <c r="I51" s="407">
        <f t="shared" si="28"/>
        <v>200609</v>
      </c>
      <c r="J51" s="120">
        <f>SUM(J52,J74,J172,J186)</f>
        <v>869</v>
      </c>
      <c r="K51" s="407">
        <f t="shared" si="28"/>
        <v>0</v>
      </c>
      <c r="L51" s="408">
        <f t="shared" si="28"/>
        <v>869</v>
      </c>
      <c r="M51" s="406">
        <f t="shared" si="28"/>
        <v>0</v>
      </c>
      <c r="N51" s="121">
        <f t="shared" si="28"/>
        <v>0</v>
      </c>
      <c r="O51" s="407">
        <f t="shared" si="28"/>
        <v>0</v>
      </c>
      <c r="P51" s="408"/>
      <c r="Q51" s="314"/>
      <c r="R51" s="483"/>
      <c r="S51" s="483"/>
      <c r="T51" s="483"/>
    </row>
    <row r="52" spans="1:20" s="25" customFormat="1" x14ac:dyDescent="0.25">
      <c r="A52" s="123">
        <v>1000</v>
      </c>
      <c r="B52" s="123" t="s">
        <v>63</v>
      </c>
      <c r="C52" s="409">
        <f t="shared" si="22"/>
        <v>280604</v>
      </c>
      <c r="D52" s="124">
        <f>SUM(D53,D66)</f>
        <v>79995</v>
      </c>
      <c r="E52" s="157">
        <f t="shared" ref="E52" si="29">SUM(E53,E66)</f>
        <v>0</v>
      </c>
      <c r="F52" s="411">
        <f>SUM(F53,F66)</f>
        <v>79995</v>
      </c>
      <c r="G52" s="410">
        <f>SUM(G53,G66)</f>
        <v>200609</v>
      </c>
      <c r="H52" s="125">
        <f t="shared" ref="H52:O52" si="30">SUM(H53,H66)</f>
        <v>0</v>
      </c>
      <c r="I52" s="157">
        <f t="shared" si="30"/>
        <v>200609</v>
      </c>
      <c r="J52" s="124">
        <f>SUM(J53,J66)</f>
        <v>0</v>
      </c>
      <c r="K52" s="157">
        <f t="shared" si="30"/>
        <v>0</v>
      </c>
      <c r="L52" s="411">
        <f t="shared" si="30"/>
        <v>0</v>
      </c>
      <c r="M52" s="410">
        <f t="shared" si="30"/>
        <v>0</v>
      </c>
      <c r="N52" s="125">
        <f t="shared" si="30"/>
        <v>0</v>
      </c>
      <c r="O52" s="157">
        <f t="shared" si="30"/>
        <v>0</v>
      </c>
      <c r="P52" s="411"/>
      <c r="Q52" s="314"/>
      <c r="R52" s="483"/>
      <c r="S52" s="483"/>
      <c r="T52" s="483"/>
    </row>
    <row r="53" spans="1:20" x14ac:dyDescent="0.25">
      <c r="A53" s="55">
        <v>1100</v>
      </c>
      <c r="B53" s="127" t="s">
        <v>64</v>
      </c>
      <c r="C53" s="347">
        <f t="shared" si="22"/>
        <v>215233</v>
      </c>
      <c r="D53" s="56">
        <f>SUM(D54,D57,D65)</f>
        <v>46506</v>
      </c>
      <c r="E53" s="144">
        <f t="shared" ref="E53" si="31">SUM(E54,E57,E65)</f>
        <v>0</v>
      </c>
      <c r="F53" s="424">
        <f>SUM(F54,F57,F65)</f>
        <v>46506</v>
      </c>
      <c r="G53" s="412">
        <f>SUM(G54,G57,G65)</f>
        <v>169727</v>
      </c>
      <c r="H53" s="57">
        <f>SUM(H54,H57,H65)</f>
        <v>-1000</v>
      </c>
      <c r="I53" s="144">
        <f t="shared" ref="I53:N53" si="32">SUM(I54,I57,I65)</f>
        <v>168727</v>
      </c>
      <c r="J53" s="56">
        <f>SUM(J54,J57,J65)</f>
        <v>0</v>
      </c>
      <c r="K53" s="144">
        <f t="shared" si="32"/>
        <v>0</v>
      </c>
      <c r="L53" s="424">
        <f t="shared" si="32"/>
        <v>0</v>
      </c>
      <c r="M53" s="412">
        <f t="shared" si="32"/>
        <v>0</v>
      </c>
      <c r="N53" s="57">
        <f t="shared" si="32"/>
        <v>0</v>
      </c>
      <c r="O53" s="144">
        <f>SUM(O54,O57,O65)</f>
        <v>0</v>
      </c>
      <c r="P53" s="413"/>
      <c r="Q53" s="311"/>
      <c r="R53" s="483"/>
      <c r="S53" s="483"/>
      <c r="T53" s="483"/>
    </row>
    <row r="54" spans="1:20" x14ac:dyDescent="0.25">
      <c r="A54" s="129">
        <v>1110</v>
      </c>
      <c r="B54" s="93" t="s">
        <v>65</v>
      </c>
      <c r="C54" s="390">
        <f t="shared" si="22"/>
        <v>184543</v>
      </c>
      <c r="D54" s="391">
        <f>SUM(D55:D56)</f>
        <v>31601</v>
      </c>
      <c r="E54" s="142"/>
      <c r="F54" s="415">
        <f>SUM(F55:F56)</f>
        <v>31601</v>
      </c>
      <c r="G54" s="414">
        <f>SUM(G55:G56)</f>
        <v>163862</v>
      </c>
      <c r="H54" s="414">
        <f>SUM(H55:H56)</f>
        <v>-10920</v>
      </c>
      <c r="I54" s="130">
        <f>SUM(I55:I56)</f>
        <v>152942</v>
      </c>
      <c r="J54" s="99">
        <f>SUM(J55:J56)</f>
        <v>0</v>
      </c>
      <c r="K54" s="130"/>
      <c r="L54" s="415">
        <f>SUM(L55:L56)</f>
        <v>0</v>
      </c>
      <c r="M54" s="414"/>
      <c r="N54" s="100"/>
      <c r="O54" s="130">
        <f>SUM(O55:O56)</f>
        <v>0</v>
      </c>
      <c r="P54" s="415"/>
      <c r="Q54" s="311"/>
      <c r="R54" s="483"/>
      <c r="S54" s="483"/>
      <c r="T54" s="483"/>
    </row>
    <row r="55" spans="1:20" hidden="1" x14ac:dyDescent="0.25">
      <c r="A55" s="37">
        <v>1111</v>
      </c>
      <c r="B55" s="63" t="s">
        <v>66</v>
      </c>
      <c r="C55" s="353">
        <f t="shared" si="22"/>
        <v>0</v>
      </c>
      <c r="D55" s="377"/>
      <c r="E55" s="66"/>
      <c r="F55" s="134">
        <f>D55+E55</f>
        <v>0</v>
      </c>
      <c r="G55" s="376"/>
      <c r="H55" s="66"/>
      <c r="I55" s="133">
        <f>G55+H55</f>
        <v>0</v>
      </c>
      <c r="J55" s="377"/>
      <c r="K55" s="66"/>
      <c r="L55" s="134">
        <f>J55+K55</f>
        <v>0</v>
      </c>
      <c r="M55" s="376"/>
      <c r="N55" s="66"/>
      <c r="O55" s="133">
        <f>M55+N55</f>
        <v>0</v>
      </c>
      <c r="P55" s="416"/>
      <c r="Q55" s="311"/>
      <c r="R55" s="483"/>
      <c r="S55" s="483"/>
      <c r="T55" s="483"/>
    </row>
    <row r="56" spans="1:20" ht="24" customHeight="1" x14ac:dyDescent="0.25">
      <c r="A56" s="43">
        <v>1119</v>
      </c>
      <c r="B56" s="69" t="s">
        <v>67</v>
      </c>
      <c r="C56" s="358">
        <f t="shared" si="22"/>
        <v>184543</v>
      </c>
      <c r="D56" s="417">
        <f>70414-38813</f>
        <v>31601</v>
      </c>
      <c r="E56" s="136"/>
      <c r="F56" s="419">
        <f>D56+E56</f>
        <v>31601</v>
      </c>
      <c r="G56" s="418">
        <f>38813+125049</f>
        <v>163862</v>
      </c>
      <c r="H56" s="72">
        <v>-10920</v>
      </c>
      <c r="I56" s="136">
        <f>G56+H56</f>
        <v>152942</v>
      </c>
      <c r="J56" s="417"/>
      <c r="K56" s="136"/>
      <c r="L56" s="419">
        <f>J56+K56</f>
        <v>0</v>
      </c>
      <c r="M56" s="418"/>
      <c r="N56" s="72"/>
      <c r="O56" s="136">
        <f>M56+N56</f>
        <v>0</v>
      </c>
      <c r="P56" s="419"/>
      <c r="Q56" s="311"/>
      <c r="R56" s="483"/>
      <c r="S56" s="483"/>
      <c r="T56" s="483"/>
    </row>
    <row r="57" spans="1:20" ht="23.25" customHeight="1" x14ac:dyDescent="0.25">
      <c r="A57" s="138">
        <v>1140</v>
      </c>
      <c r="B57" s="69" t="s">
        <v>68</v>
      </c>
      <c r="C57" s="358">
        <f t="shared" si="22"/>
        <v>29415</v>
      </c>
      <c r="D57" s="70">
        <f>SUM(D58:D64)</f>
        <v>13630</v>
      </c>
      <c r="E57" s="139">
        <f t="shared" ref="E57" si="33">SUM(E58:E64)</f>
        <v>0</v>
      </c>
      <c r="F57" s="421">
        <f>SUM(F58:F64)</f>
        <v>13630</v>
      </c>
      <c r="G57" s="420">
        <f>SUM(G58:G64)</f>
        <v>5865</v>
      </c>
      <c r="H57" s="135">
        <f t="shared" ref="H57:I57" si="34">SUM(H58:H64)</f>
        <v>9920</v>
      </c>
      <c r="I57" s="139">
        <f t="shared" si="34"/>
        <v>15785</v>
      </c>
      <c r="J57" s="70">
        <f>SUM(J58:J64)</f>
        <v>0</v>
      </c>
      <c r="K57" s="139">
        <f t="shared" ref="K57:N57" si="35">SUM(K58:K64)</f>
        <v>0</v>
      </c>
      <c r="L57" s="421">
        <f t="shared" si="35"/>
        <v>0</v>
      </c>
      <c r="M57" s="420">
        <f t="shared" si="35"/>
        <v>0</v>
      </c>
      <c r="N57" s="135">
        <f t="shared" si="35"/>
        <v>0</v>
      </c>
      <c r="O57" s="139">
        <f>SUM(O58:O64)</f>
        <v>0</v>
      </c>
      <c r="P57" s="421"/>
      <c r="Q57" s="311"/>
      <c r="R57" s="483"/>
      <c r="S57" s="483"/>
      <c r="T57" s="483"/>
    </row>
    <row r="58" spans="1:20" x14ac:dyDescent="0.25">
      <c r="A58" s="43">
        <v>1141</v>
      </c>
      <c r="B58" s="69" t="s">
        <v>69</v>
      </c>
      <c r="C58" s="358">
        <f t="shared" si="22"/>
        <v>3709</v>
      </c>
      <c r="D58" s="417">
        <f>3709</f>
        <v>3709</v>
      </c>
      <c r="E58" s="136"/>
      <c r="F58" s="419">
        <f t="shared" ref="F58:F65" si="36">D58+E58</f>
        <v>3709</v>
      </c>
      <c r="G58" s="418"/>
      <c r="H58" s="72"/>
      <c r="I58" s="136">
        <f t="shared" ref="I58:I65" si="37">G58+H58</f>
        <v>0</v>
      </c>
      <c r="J58" s="417"/>
      <c r="K58" s="136"/>
      <c r="L58" s="419">
        <f t="shared" ref="L58:L65" si="38">J58+K58</f>
        <v>0</v>
      </c>
      <c r="M58" s="418"/>
      <c r="N58" s="72"/>
      <c r="O58" s="136">
        <f t="shared" ref="O58:O65" si="39">M58+N58</f>
        <v>0</v>
      </c>
      <c r="P58" s="419"/>
      <c r="Q58" s="311"/>
      <c r="R58" s="483"/>
      <c r="S58" s="483"/>
      <c r="T58" s="483"/>
    </row>
    <row r="59" spans="1:20" ht="24.75" customHeight="1" x14ac:dyDescent="0.25">
      <c r="A59" s="43">
        <v>1142</v>
      </c>
      <c r="B59" s="69" t="s">
        <v>70</v>
      </c>
      <c r="C59" s="358">
        <f t="shared" si="22"/>
        <v>976</v>
      </c>
      <c r="D59" s="417">
        <f>976</f>
        <v>976</v>
      </c>
      <c r="E59" s="136"/>
      <c r="F59" s="419">
        <f t="shared" si="36"/>
        <v>976</v>
      </c>
      <c r="G59" s="418"/>
      <c r="H59" s="72"/>
      <c r="I59" s="136">
        <f t="shared" si="37"/>
        <v>0</v>
      </c>
      <c r="J59" s="417"/>
      <c r="K59" s="136"/>
      <c r="L59" s="419">
        <f t="shared" si="38"/>
        <v>0</v>
      </c>
      <c r="M59" s="418"/>
      <c r="N59" s="72"/>
      <c r="O59" s="136">
        <f t="shared" si="39"/>
        <v>0</v>
      </c>
      <c r="P59" s="419"/>
      <c r="Q59" s="311"/>
      <c r="R59" s="483"/>
      <c r="S59" s="483"/>
      <c r="T59" s="483"/>
    </row>
    <row r="60" spans="1:20" ht="24" x14ac:dyDescent="0.25">
      <c r="A60" s="43">
        <v>1145</v>
      </c>
      <c r="B60" s="69" t="s">
        <v>71</v>
      </c>
      <c r="C60" s="358">
        <f t="shared" si="22"/>
        <v>9920</v>
      </c>
      <c r="D60" s="417"/>
      <c r="E60" s="136"/>
      <c r="F60" s="419">
        <f t="shared" si="36"/>
        <v>0</v>
      </c>
      <c r="G60" s="418"/>
      <c r="H60" s="72">
        <v>9920</v>
      </c>
      <c r="I60" s="136">
        <f t="shared" si="37"/>
        <v>9920</v>
      </c>
      <c r="J60" s="417"/>
      <c r="K60" s="136"/>
      <c r="L60" s="419">
        <f t="shared" si="38"/>
        <v>0</v>
      </c>
      <c r="M60" s="418"/>
      <c r="N60" s="72"/>
      <c r="O60" s="136">
        <f t="shared" si="39"/>
        <v>0</v>
      </c>
      <c r="P60" s="419"/>
      <c r="Q60" s="311"/>
      <c r="R60" s="483"/>
      <c r="S60" s="483"/>
      <c r="T60" s="483"/>
    </row>
    <row r="61" spans="1:20" ht="27.75" hidden="1" customHeight="1" x14ac:dyDescent="0.25">
      <c r="A61" s="43">
        <v>1146</v>
      </c>
      <c r="B61" s="69" t="s">
        <v>72</v>
      </c>
      <c r="C61" s="358">
        <f t="shared" si="22"/>
        <v>0</v>
      </c>
      <c r="D61" s="417"/>
      <c r="E61" s="72"/>
      <c r="F61" s="137">
        <f t="shared" si="36"/>
        <v>0</v>
      </c>
      <c r="G61" s="418"/>
      <c r="H61" s="72"/>
      <c r="I61" s="136">
        <f t="shared" si="37"/>
        <v>0</v>
      </c>
      <c r="J61" s="417"/>
      <c r="K61" s="72"/>
      <c r="L61" s="137">
        <f t="shared" si="38"/>
        <v>0</v>
      </c>
      <c r="M61" s="418"/>
      <c r="N61" s="72"/>
      <c r="O61" s="136">
        <f t="shared" si="39"/>
        <v>0</v>
      </c>
      <c r="P61" s="419"/>
      <c r="Q61" s="311"/>
      <c r="R61" s="483"/>
      <c r="S61" s="483"/>
      <c r="T61" s="483"/>
    </row>
    <row r="62" spans="1:20" hidden="1" x14ac:dyDescent="0.25">
      <c r="A62" s="43">
        <v>1147</v>
      </c>
      <c r="B62" s="69" t="s">
        <v>73</v>
      </c>
      <c r="C62" s="358">
        <f t="shared" si="22"/>
        <v>0</v>
      </c>
      <c r="D62" s="417"/>
      <c r="E62" s="72"/>
      <c r="F62" s="137">
        <f t="shared" si="36"/>
        <v>0</v>
      </c>
      <c r="G62" s="418"/>
      <c r="H62" s="72"/>
      <c r="I62" s="136">
        <f t="shared" si="37"/>
        <v>0</v>
      </c>
      <c r="J62" s="417"/>
      <c r="K62" s="72"/>
      <c r="L62" s="137">
        <f t="shared" si="38"/>
        <v>0</v>
      </c>
      <c r="M62" s="418"/>
      <c r="N62" s="72"/>
      <c r="O62" s="136">
        <f t="shared" si="39"/>
        <v>0</v>
      </c>
      <c r="P62" s="419"/>
      <c r="Q62" s="311"/>
      <c r="R62" s="483"/>
      <c r="S62" s="483"/>
      <c r="T62" s="483"/>
    </row>
    <row r="63" spans="1:20" x14ac:dyDescent="0.25">
      <c r="A63" s="43">
        <v>1148</v>
      </c>
      <c r="B63" s="69" t="s">
        <v>74</v>
      </c>
      <c r="C63" s="358">
        <f t="shared" si="22"/>
        <v>8945</v>
      </c>
      <c r="D63" s="417">
        <v>8945</v>
      </c>
      <c r="E63" s="136"/>
      <c r="F63" s="419">
        <f t="shared" si="36"/>
        <v>8945</v>
      </c>
      <c r="G63" s="418"/>
      <c r="H63" s="72"/>
      <c r="I63" s="136">
        <f t="shared" si="37"/>
        <v>0</v>
      </c>
      <c r="J63" s="417"/>
      <c r="K63" s="136"/>
      <c r="L63" s="419">
        <f t="shared" si="38"/>
        <v>0</v>
      </c>
      <c r="M63" s="418"/>
      <c r="N63" s="72"/>
      <c r="O63" s="136">
        <f t="shared" si="39"/>
        <v>0</v>
      </c>
      <c r="P63" s="419"/>
      <c r="Q63" s="311"/>
      <c r="R63" s="483"/>
      <c r="S63" s="483"/>
      <c r="T63" s="483"/>
    </row>
    <row r="64" spans="1:20" ht="36" x14ac:dyDescent="0.25">
      <c r="A64" s="43">
        <v>1149</v>
      </c>
      <c r="B64" s="69" t="s">
        <v>75</v>
      </c>
      <c r="C64" s="358">
        <f t="shared" si="22"/>
        <v>5865</v>
      </c>
      <c r="D64" s="417"/>
      <c r="E64" s="136"/>
      <c r="F64" s="419">
        <f t="shared" si="36"/>
        <v>0</v>
      </c>
      <c r="G64" s="418">
        <v>5865</v>
      </c>
      <c r="H64" s="72"/>
      <c r="I64" s="136">
        <f t="shared" si="37"/>
        <v>5865</v>
      </c>
      <c r="J64" s="417"/>
      <c r="K64" s="136"/>
      <c r="L64" s="419">
        <f t="shared" si="38"/>
        <v>0</v>
      </c>
      <c r="M64" s="418"/>
      <c r="N64" s="72"/>
      <c r="O64" s="136">
        <f t="shared" si="39"/>
        <v>0</v>
      </c>
      <c r="P64" s="419"/>
      <c r="Q64" s="311"/>
      <c r="R64" s="483"/>
      <c r="S64" s="483"/>
      <c r="T64" s="483"/>
    </row>
    <row r="65" spans="1:20" ht="36" x14ac:dyDescent="0.25">
      <c r="A65" s="129">
        <v>1150</v>
      </c>
      <c r="B65" s="93" t="s">
        <v>76</v>
      </c>
      <c r="C65" s="390">
        <f t="shared" si="22"/>
        <v>1275</v>
      </c>
      <c r="D65" s="391">
        <f>1275</f>
        <v>1275</v>
      </c>
      <c r="E65" s="142"/>
      <c r="F65" s="423">
        <f t="shared" si="36"/>
        <v>1275</v>
      </c>
      <c r="G65" s="422"/>
      <c r="H65" s="141"/>
      <c r="I65" s="142">
        <f t="shared" si="37"/>
        <v>0</v>
      </c>
      <c r="J65" s="391"/>
      <c r="K65" s="142"/>
      <c r="L65" s="423">
        <f t="shared" si="38"/>
        <v>0</v>
      </c>
      <c r="M65" s="422"/>
      <c r="N65" s="141"/>
      <c r="O65" s="142">
        <f t="shared" si="39"/>
        <v>0</v>
      </c>
      <c r="P65" s="423"/>
      <c r="Q65" s="311"/>
      <c r="R65" s="483"/>
      <c r="S65" s="483"/>
      <c r="T65" s="483"/>
    </row>
    <row r="66" spans="1:20" ht="36" x14ac:dyDescent="0.25">
      <c r="A66" s="55">
        <v>1200</v>
      </c>
      <c r="B66" s="127" t="s">
        <v>77</v>
      </c>
      <c r="C66" s="347">
        <f t="shared" si="22"/>
        <v>65371</v>
      </c>
      <c r="D66" s="56">
        <f>SUM(D67:D68)</f>
        <v>33489</v>
      </c>
      <c r="E66" s="144">
        <f t="shared" ref="E66" si="40">SUM(E67:E68)</f>
        <v>0</v>
      </c>
      <c r="F66" s="424">
        <f>SUM(F67:F68)</f>
        <v>33489</v>
      </c>
      <c r="G66" s="412">
        <f>SUM(G67:G68)</f>
        <v>30882</v>
      </c>
      <c r="H66" s="57">
        <f t="shared" ref="H66:I66" si="41">SUM(H67:H68)</f>
        <v>1000</v>
      </c>
      <c r="I66" s="144">
        <f t="shared" si="41"/>
        <v>31882</v>
      </c>
      <c r="J66" s="56">
        <f>SUM(J67:J68)</f>
        <v>0</v>
      </c>
      <c r="K66" s="144">
        <f t="shared" ref="K66:N66" si="42">SUM(K67:K68)</f>
        <v>0</v>
      </c>
      <c r="L66" s="424">
        <f t="shared" si="42"/>
        <v>0</v>
      </c>
      <c r="M66" s="412">
        <f t="shared" si="42"/>
        <v>0</v>
      </c>
      <c r="N66" s="57">
        <f t="shared" si="42"/>
        <v>0</v>
      </c>
      <c r="O66" s="144">
        <f>SUM(O67:O68)</f>
        <v>0</v>
      </c>
      <c r="P66" s="424"/>
      <c r="Q66" s="311"/>
      <c r="R66" s="483"/>
      <c r="S66" s="483"/>
      <c r="T66" s="483"/>
    </row>
    <row r="67" spans="1:20" ht="24" x14ac:dyDescent="0.25">
      <c r="A67" s="315">
        <v>1210</v>
      </c>
      <c r="B67" s="63" t="s">
        <v>78</v>
      </c>
      <c r="C67" s="353">
        <f t="shared" si="22"/>
        <v>52634</v>
      </c>
      <c r="D67" s="377">
        <f>3735+18017</f>
        <v>21752</v>
      </c>
      <c r="E67" s="133"/>
      <c r="F67" s="416">
        <f>D67+E67</f>
        <v>21752</v>
      </c>
      <c r="G67" s="376">
        <v>30882</v>
      </c>
      <c r="H67" s="66"/>
      <c r="I67" s="133">
        <f>G67+H67</f>
        <v>30882</v>
      </c>
      <c r="J67" s="377"/>
      <c r="K67" s="133"/>
      <c r="L67" s="416">
        <f>J67+K67</f>
        <v>0</v>
      </c>
      <c r="M67" s="376"/>
      <c r="N67" s="66"/>
      <c r="O67" s="133">
        <f>M67+N67</f>
        <v>0</v>
      </c>
      <c r="P67" s="416"/>
      <c r="Q67" s="311"/>
      <c r="R67" s="483"/>
      <c r="S67" s="483"/>
      <c r="T67" s="483"/>
    </row>
    <row r="68" spans="1:20" ht="24" x14ac:dyDescent="0.25">
      <c r="A68" s="138">
        <v>1220</v>
      </c>
      <c r="B68" s="69" t="s">
        <v>79</v>
      </c>
      <c r="C68" s="358">
        <f t="shared" si="22"/>
        <v>12737</v>
      </c>
      <c r="D68" s="70">
        <f>SUM(D69:D73)</f>
        <v>11737</v>
      </c>
      <c r="E68" s="139">
        <f t="shared" ref="E68" si="43">SUM(E69:E73)</f>
        <v>0</v>
      </c>
      <c r="F68" s="421">
        <f>SUM(F69:F73)</f>
        <v>11737</v>
      </c>
      <c r="G68" s="420">
        <f>SUM(G69:G73)</f>
        <v>0</v>
      </c>
      <c r="H68" s="135">
        <f t="shared" ref="H68:I68" si="44">SUM(H69:H73)</f>
        <v>1000</v>
      </c>
      <c r="I68" s="139">
        <f t="shared" si="44"/>
        <v>1000</v>
      </c>
      <c r="J68" s="70">
        <f>SUM(J69:J73)</f>
        <v>0</v>
      </c>
      <c r="K68" s="139">
        <f t="shared" ref="K68:O68" si="45">SUM(K69:K73)</f>
        <v>0</v>
      </c>
      <c r="L68" s="421">
        <f t="shared" si="45"/>
        <v>0</v>
      </c>
      <c r="M68" s="420">
        <f t="shared" si="45"/>
        <v>0</v>
      </c>
      <c r="N68" s="135">
        <f t="shared" si="45"/>
        <v>0</v>
      </c>
      <c r="O68" s="139">
        <f t="shared" si="45"/>
        <v>0</v>
      </c>
      <c r="P68" s="421"/>
      <c r="Q68" s="311"/>
      <c r="R68" s="483"/>
      <c r="S68" s="483"/>
      <c r="T68" s="483"/>
    </row>
    <row r="69" spans="1:20" ht="60" x14ac:dyDescent="0.25">
      <c r="A69" s="43">
        <v>1221</v>
      </c>
      <c r="B69" s="69" t="s">
        <v>80</v>
      </c>
      <c r="C69" s="358">
        <f t="shared" si="22"/>
        <v>7887</v>
      </c>
      <c r="D69" s="417">
        <v>6887</v>
      </c>
      <c r="E69" s="136"/>
      <c r="F69" s="419">
        <f t="shared" ref="F69:F73" si="46">D69+E69</f>
        <v>6887</v>
      </c>
      <c r="G69" s="418"/>
      <c r="H69" s="72">
        <v>1000</v>
      </c>
      <c r="I69" s="136">
        <f t="shared" ref="I69:I73" si="47">G69+H69</f>
        <v>1000</v>
      </c>
      <c r="J69" s="417"/>
      <c r="K69" s="136"/>
      <c r="L69" s="419">
        <f t="shared" ref="L69:L73" si="48">J69+K69</f>
        <v>0</v>
      </c>
      <c r="M69" s="418"/>
      <c r="N69" s="72"/>
      <c r="O69" s="136">
        <f t="shared" ref="O69:O73" si="49">M69+N69</f>
        <v>0</v>
      </c>
      <c r="P69" s="419"/>
      <c r="Q69" s="311"/>
      <c r="R69" s="483"/>
      <c r="S69" s="483"/>
      <c r="T69" s="483"/>
    </row>
    <row r="70" spans="1:20" hidden="1" x14ac:dyDescent="0.25">
      <c r="A70" s="43">
        <v>1223</v>
      </c>
      <c r="B70" s="69" t="s">
        <v>81</v>
      </c>
      <c r="C70" s="358">
        <f t="shared" si="22"/>
        <v>0</v>
      </c>
      <c r="D70" s="417"/>
      <c r="E70" s="72"/>
      <c r="F70" s="137">
        <f t="shared" si="46"/>
        <v>0</v>
      </c>
      <c r="G70" s="418"/>
      <c r="H70" s="72"/>
      <c r="I70" s="136">
        <f t="shared" si="47"/>
        <v>0</v>
      </c>
      <c r="J70" s="417"/>
      <c r="K70" s="72"/>
      <c r="L70" s="137">
        <f t="shared" si="48"/>
        <v>0</v>
      </c>
      <c r="M70" s="418"/>
      <c r="N70" s="72"/>
      <c r="O70" s="136">
        <f t="shared" si="49"/>
        <v>0</v>
      </c>
      <c r="P70" s="419"/>
      <c r="Q70" s="311"/>
      <c r="R70" s="483"/>
      <c r="S70" s="483"/>
      <c r="T70" s="483"/>
    </row>
    <row r="71" spans="1:20" hidden="1" x14ac:dyDescent="0.25">
      <c r="A71" s="43">
        <v>1225</v>
      </c>
      <c r="B71" s="69" t="s">
        <v>82</v>
      </c>
      <c r="C71" s="358">
        <f t="shared" si="22"/>
        <v>0</v>
      </c>
      <c r="D71" s="417"/>
      <c r="E71" s="72"/>
      <c r="F71" s="137">
        <f t="shared" si="46"/>
        <v>0</v>
      </c>
      <c r="G71" s="418"/>
      <c r="H71" s="72"/>
      <c r="I71" s="136">
        <f t="shared" si="47"/>
        <v>0</v>
      </c>
      <c r="J71" s="417"/>
      <c r="K71" s="72"/>
      <c r="L71" s="137">
        <f t="shared" si="48"/>
        <v>0</v>
      </c>
      <c r="M71" s="418"/>
      <c r="N71" s="72"/>
      <c r="O71" s="136">
        <f t="shared" si="49"/>
        <v>0</v>
      </c>
      <c r="P71" s="419"/>
      <c r="Q71" s="311"/>
      <c r="R71" s="483"/>
      <c r="S71" s="483"/>
      <c r="T71" s="483"/>
    </row>
    <row r="72" spans="1:20" ht="36" x14ac:dyDescent="0.25">
      <c r="A72" s="43">
        <v>1227</v>
      </c>
      <c r="B72" s="69" t="s">
        <v>83</v>
      </c>
      <c r="C72" s="358">
        <f t="shared" si="22"/>
        <v>4423</v>
      </c>
      <c r="D72" s="417">
        <v>4423</v>
      </c>
      <c r="E72" s="136"/>
      <c r="F72" s="419">
        <f t="shared" si="46"/>
        <v>4423</v>
      </c>
      <c r="G72" s="418"/>
      <c r="H72" s="72"/>
      <c r="I72" s="136">
        <f t="shared" si="47"/>
        <v>0</v>
      </c>
      <c r="J72" s="417"/>
      <c r="K72" s="136"/>
      <c r="L72" s="419">
        <f t="shared" si="48"/>
        <v>0</v>
      </c>
      <c r="M72" s="418"/>
      <c r="N72" s="72"/>
      <c r="O72" s="136">
        <f t="shared" si="49"/>
        <v>0</v>
      </c>
      <c r="P72" s="419"/>
      <c r="Q72" s="311"/>
      <c r="R72" s="483"/>
      <c r="S72" s="483"/>
      <c r="T72" s="483"/>
    </row>
    <row r="73" spans="1:20" ht="60" x14ac:dyDescent="0.25">
      <c r="A73" s="43">
        <v>1228</v>
      </c>
      <c r="B73" s="69" t="s">
        <v>84</v>
      </c>
      <c r="C73" s="358">
        <f t="shared" si="22"/>
        <v>427</v>
      </c>
      <c r="D73" s="417">
        <v>427</v>
      </c>
      <c r="E73" s="136"/>
      <c r="F73" s="419">
        <f t="shared" si="46"/>
        <v>427</v>
      </c>
      <c r="G73" s="418"/>
      <c r="H73" s="72"/>
      <c r="I73" s="136">
        <f t="shared" si="47"/>
        <v>0</v>
      </c>
      <c r="J73" s="417"/>
      <c r="K73" s="136"/>
      <c r="L73" s="419">
        <f t="shared" si="48"/>
        <v>0</v>
      </c>
      <c r="M73" s="418"/>
      <c r="N73" s="72"/>
      <c r="O73" s="136">
        <f t="shared" si="49"/>
        <v>0</v>
      </c>
      <c r="P73" s="419"/>
      <c r="Q73" s="311"/>
      <c r="R73" s="483"/>
      <c r="S73" s="483"/>
      <c r="T73" s="483"/>
    </row>
    <row r="74" spans="1:20" x14ac:dyDescent="0.25">
      <c r="A74" s="123">
        <v>2000</v>
      </c>
      <c r="B74" s="123" t="s">
        <v>85</v>
      </c>
      <c r="C74" s="409">
        <f t="shared" si="22"/>
        <v>21690</v>
      </c>
      <c r="D74" s="124">
        <f>SUM(D75,D82,D129,D163,D164,D171)</f>
        <v>20821</v>
      </c>
      <c r="E74" s="157">
        <f t="shared" ref="E74" si="50">SUM(E75,E82,E129,E163,E164,E171)</f>
        <v>0</v>
      </c>
      <c r="F74" s="411">
        <f>SUM(F75,F82,F129,F163,F164,F171)</f>
        <v>20821</v>
      </c>
      <c r="G74" s="410">
        <f>SUM(G75,G82,G129,G163,G164,G171)</f>
        <v>0</v>
      </c>
      <c r="H74" s="125">
        <f t="shared" ref="H74:I74" si="51">SUM(H75,H82,H129,H163,H164,H171)</f>
        <v>0</v>
      </c>
      <c r="I74" s="157">
        <f t="shared" si="51"/>
        <v>0</v>
      </c>
      <c r="J74" s="124">
        <f>SUM(J75,J82,J129,J163,J164,J171)</f>
        <v>869</v>
      </c>
      <c r="K74" s="157">
        <f t="shared" ref="K74:O74" si="52">SUM(K75,K82,K129,K163,K164,K171)</f>
        <v>0</v>
      </c>
      <c r="L74" s="411">
        <f t="shared" si="52"/>
        <v>869</v>
      </c>
      <c r="M74" s="410">
        <f t="shared" si="52"/>
        <v>0</v>
      </c>
      <c r="N74" s="125">
        <f t="shared" si="52"/>
        <v>0</v>
      </c>
      <c r="O74" s="157">
        <f t="shared" si="52"/>
        <v>0</v>
      </c>
      <c r="P74" s="411"/>
      <c r="Q74" s="311"/>
      <c r="R74" s="483"/>
      <c r="S74" s="483"/>
      <c r="T74" s="483"/>
    </row>
    <row r="75" spans="1:20" ht="24" x14ac:dyDescent="0.25">
      <c r="A75" s="55">
        <v>2100</v>
      </c>
      <c r="B75" s="127" t="s">
        <v>86</v>
      </c>
      <c r="C75" s="347">
        <f t="shared" si="22"/>
        <v>120</v>
      </c>
      <c r="D75" s="56">
        <f>SUM(D76,D79)</f>
        <v>120</v>
      </c>
      <c r="E75" s="144">
        <f t="shared" ref="E75" si="53">SUM(E76,E79)</f>
        <v>0</v>
      </c>
      <c r="F75" s="424">
        <f>SUM(F76,F79)</f>
        <v>120</v>
      </c>
      <c r="G75" s="412">
        <f>SUM(G76,G79)</f>
        <v>0</v>
      </c>
      <c r="H75" s="57">
        <f t="shared" ref="H75:I75" si="54">SUM(H76,H79)</f>
        <v>0</v>
      </c>
      <c r="I75" s="144">
        <f t="shared" si="54"/>
        <v>0</v>
      </c>
      <c r="J75" s="56">
        <f>SUM(J76,J79)</f>
        <v>0</v>
      </c>
      <c r="K75" s="144">
        <f t="shared" ref="K75:O75" si="55">SUM(K76,K79)</f>
        <v>0</v>
      </c>
      <c r="L75" s="424">
        <f t="shared" si="55"/>
        <v>0</v>
      </c>
      <c r="M75" s="412">
        <f t="shared" si="55"/>
        <v>0</v>
      </c>
      <c r="N75" s="57">
        <f t="shared" si="55"/>
        <v>0</v>
      </c>
      <c r="O75" s="144">
        <f t="shared" si="55"/>
        <v>0</v>
      </c>
      <c r="P75" s="424"/>
      <c r="Q75" s="311"/>
      <c r="R75" s="483"/>
      <c r="S75" s="483"/>
      <c r="T75" s="483"/>
    </row>
    <row r="76" spans="1:20" ht="24" x14ac:dyDescent="0.25">
      <c r="A76" s="315">
        <v>2110</v>
      </c>
      <c r="B76" s="63" t="s">
        <v>87</v>
      </c>
      <c r="C76" s="353">
        <f t="shared" si="22"/>
        <v>120</v>
      </c>
      <c r="D76" s="64">
        <f>SUM(D77:D78)</f>
        <v>120</v>
      </c>
      <c r="E76" s="150">
        <f t="shared" ref="E76" si="56">SUM(E77:E78)</f>
        <v>0</v>
      </c>
      <c r="F76" s="427">
        <f>SUM(F77:F78)</f>
        <v>120</v>
      </c>
      <c r="G76" s="426">
        <f>SUM(G77:G78)</f>
        <v>0</v>
      </c>
      <c r="H76" s="132">
        <f t="shared" ref="H76:I76" si="57">SUM(H77:H78)</f>
        <v>0</v>
      </c>
      <c r="I76" s="150">
        <f t="shared" si="57"/>
        <v>0</v>
      </c>
      <c r="J76" s="64">
        <f>SUM(J77:J78)</f>
        <v>0</v>
      </c>
      <c r="K76" s="150">
        <f t="shared" ref="K76:O76" si="58">SUM(K77:K78)</f>
        <v>0</v>
      </c>
      <c r="L76" s="427">
        <f t="shared" si="58"/>
        <v>0</v>
      </c>
      <c r="M76" s="426">
        <f t="shared" si="58"/>
        <v>0</v>
      </c>
      <c r="N76" s="132">
        <f t="shared" si="58"/>
        <v>0</v>
      </c>
      <c r="O76" s="150">
        <f t="shared" si="58"/>
        <v>0</v>
      </c>
      <c r="P76" s="427"/>
      <c r="Q76" s="311"/>
      <c r="R76" s="483"/>
      <c r="S76" s="483"/>
      <c r="T76" s="483"/>
    </row>
    <row r="77" spans="1:20" hidden="1" x14ac:dyDescent="0.25">
      <c r="A77" s="43">
        <v>2111</v>
      </c>
      <c r="B77" s="69" t="s">
        <v>88</v>
      </c>
      <c r="C77" s="358">
        <f t="shared" si="22"/>
        <v>0</v>
      </c>
      <c r="D77" s="417"/>
      <c r="E77" s="72"/>
      <c r="F77" s="137">
        <f t="shared" ref="F77:F78" si="59">D77+E77</f>
        <v>0</v>
      </c>
      <c r="G77" s="418"/>
      <c r="H77" s="72"/>
      <c r="I77" s="136">
        <f t="shared" ref="I77:I78" si="60">G77+H77</f>
        <v>0</v>
      </c>
      <c r="J77" s="417"/>
      <c r="K77" s="72"/>
      <c r="L77" s="137">
        <f t="shared" ref="L77:L78" si="61">J77+K77</f>
        <v>0</v>
      </c>
      <c r="M77" s="418"/>
      <c r="N77" s="72"/>
      <c r="O77" s="136">
        <f t="shared" ref="O77:O78" si="62">M77+N77</f>
        <v>0</v>
      </c>
      <c r="P77" s="419"/>
      <c r="Q77" s="311"/>
      <c r="R77" s="483"/>
      <c r="S77" s="483"/>
      <c r="T77" s="483"/>
    </row>
    <row r="78" spans="1:20" ht="24" x14ac:dyDescent="0.25">
      <c r="A78" s="43">
        <v>2112</v>
      </c>
      <c r="B78" s="69" t="s">
        <v>89</v>
      </c>
      <c r="C78" s="358">
        <f t="shared" si="22"/>
        <v>120</v>
      </c>
      <c r="D78" s="417">
        <v>120</v>
      </c>
      <c r="E78" s="136"/>
      <c r="F78" s="419">
        <f t="shared" si="59"/>
        <v>120</v>
      </c>
      <c r="G78" s="418"/>
      <c r="H78" s="72"/>
      <c r="I78" s="136">
        <f t="shared" si="60"/>
        <v>0</v>
      </c>
      <c r="J78" s="417"/>
      <c r="K78" s="136"/>
      <c r="L78" s="419">
        <f t="shared" si="61"/>
        <v>0</v>
      </c>
      <c r="M78" s="418"/>
      <c r="N78" s="72"/>
      <c r="O78" s="136">
        <f t="shared" si="62"/>
        <v>0</v>
      </c>
      <c r="P78" s="419"/>
      <c r="Q78" s="311"/>
      <c r="R78" s="483"/>
      <c r="S78" s="483"/>
      <c r="T78" s="483"/>
    </row>
    <row r="79" spans="1:20" ht="24" hidden="1" x14ac:dyDescent="0.25">
      <c r="A79" s="138">
        <v>2120</v>
      </c>
      <c r="B79" s="69" t="s">
        <v>90</v>
      </c>
      <c r="C79" s="358">
        <f t="shared" si="22"/>
        <v>0</v>
      </c>
      <c r="D79" s="70">
        <f>SUM(D80:D81)</f>
        <v>0</v>
      </c>
      <c r="E79" s="135">
        <f t="shared" ref="E79" si="63">SUM(E80:E81)</f>
        <v>0</v>
      </c>
      <c r="F79" s="140">
        <f>SUM(F80:F81)</f>
        <v>0</v>
      </c>
      <c r="G79" s="420">
        <f>SUM(G80:G81)</f>
        <v>0</v>
      </c>
      <c r="H79" s="135">
        <f t="shared" ref="H79:I79" si="64">SUM(H80:H81)</f>
        <v>0</v>
      </c>
      <c r="I79" s="139">
        <f t="shared" si="64"/>
        <v>0</v>
      </c>
      <c r="J79" s="70">
        <f>SUM(J80:J81)</f>
        <v>0</v>
      </c>
      <c r="K79" s="135">
        <f t="shared" ref="K79:O79" si="65">SUM(K80:K81)</f>
        <v>0</v>
      </c>
      <c r="L79" s="140">
        <f t="shared" si="65"/>
        <v>0</v>
      </c>
      <c r="M79" s="420">
        <f t="shared" si="65"/>
        <v>0</v>
      </c>
      <c r="N79" s="135">
        <f t="shared" si="65"/>
        <v>0</v>
      </c>
      <c r="O79" s="139">
        <f t="shared" si="65"/>
        <v>0</v>
      </c>
      <c r="P79" s="421"/>
      <c r="Q79" s="311"/>
      <c r="R79" s="483"/>
      <c r="S79" s="483"/>
      <c r="T79" s="483"/>
    </row>
    <row r="80" spans="1:20" hidden="1" x14ac:dyDescent="0.25">
      <c r="A80" s="43">
        <v>2121</v>
      </c>
      <c r="B80" s="69" t="s">
        <v>88</v>
      </c>
      <c r="C80" s="358">
        <f t="shared" si="22"/>
        <v>0</v>
      </c>
      <c r="D80" s="417"/>
      <c r="E80" s="72"/>
      <c r="F80" s="137">
        <f t="shared" ref="F80:F81" si="66">D80+E80</f>
        <v>0</v>
      </c>
      <c r="G80" s="418"/>
      <c r="H80" s="72"/>
      <c r="I80" s="136">
        <f t="shared" ref="I80:I81" si="67">G80+H80</f>
        <v>0</v>
      </c>
      <c r="J80" s="417"/>
      <c r="K80" s="72"/>
      <c r="L80" s="137">
        <f t="shared" ref="L80:L81" si="68">J80+K80</f>
        <v>0</v>
      </c>
      <c r="M80" s="418"/>
      <c r="N80" s="72"/>
      <c r="O80" s="136">
        <f t="shared" ref="O80:O81" si="69">M80+N80</f>
        <v>0</v>
      </c>
      <c r="P80" s="419"/>
      <c r="Q80" s="311"/>
      <c r="R80" s="483"/>
      <c r="S80" s="483"/>
      <c r="T80" s="483"/>
    </row>
    <row r="81" spans="1:20" ht="24" hidden="1" x14ac:dyDescent="0.25">
      <c r="A81" s="43">
        <v>2122</v>
      </c>
      <c r="B81" s="69" t="s">
        <v>89</v>
      </c>
      <c r="C81" s="358">
        <f t="shared" si="22"/>
        <v>0</v>
      </c>
      <c r="D81" s="417"/>
      <c r="E81" s="72"/>
      <c r="F81" s="137">
        <f t="shared" si="66"/>
        <v>0</v>
      </c>
      <c r="G81" s="418"/>
      <c r="H81" s="72"/>
      <c r="I81" s="136">
        <f t="shared" si="67"/>
        <v>0</v>
      </c>
      <c r="J81" s="417"/>
      <c r="K81" s="72"/>
      <c r="L81" s="137">
        <f t="shared" si="68"/>
        <v>0</v>
      </c>
      <c r="M81" s="418"/>
      <c r="N81" s="72"/>
      <c r="O81" s="136">
        <f t="shared" si="69"/>
        <v>0</v>
      </c>
      <c r="P81" s="419"/>
      <c r="Q81" s="311"/>
      <c r="R81" s="483"/>
      <c r="S81" s="483"/>
      <c r="T81" s="483"/>
    </row>
    <row r="82" spans="1:20" x14ac:dyDescent="0.25">
      <c r="A82" s="55">
        <v>2200</v>
      </c>
      <c r="B82" s="127" t="s">
        <v>91</v>
      </c>
      <c r="C82" s="347">
        <f t="shared" si="22"/>
        <v>16150</v>
      </c>
      <c r="D82" s="56">
        <f>SUM(D83,D88,D94,D102,D111,D115,D121,D127)</f>
        <v>16150</v>
      </c>
      <c r="E82" s="144">
        <f t="shared" ref="E82" si="70">SUM(E83,E88,E94,E102,E111,E115,E121,E127)</f>
        <v>0</v>
      </c>
      <c r="F82" s="424">
        <f>SUM(F83,F88,F94,F102,F111,F115,F121,F127)</f>
        <v>16150</v>
      </c>
      <c r="G82" s="412">
        <f>SUM(G83,G88,G94,G102,G111,G115,G121,G127)</f>
        <v>0</v>
      </c>
      <c r="H82" s="57">
        <f t="shared" ref="H82:I82" si="71">SUM(H83,H88,H94,H102,H111,H115,H121,H127)</f>
        <v>0</v>
      </c>
      <c r="I82" s="144">
        <f t="shared" si="71"/>
        <v>0</v>
      </c>
      <c r="J82" s="56">
        <f>SUM(J83,J88,J94,J102,J111,J115,J121,J127)</f>
        <v>0</v>
      </c>
      <c r="K82" s="144">
        <f t="shared" ref="K82:O82" si="72">SUM(K83,K88,K94,K102,K111,K115,K121,K127)</f>
        <v>0</v>
      </c>
      <c r="L82" s="424">
        <f t="shared" si="72"/>
        <v>0</v>
      </c>
      <c r="M82" s="412">
        <f t="shared" si="72"/>
        <v>0</v>
      </c>
      <c r="N82" s="57">
        <f t="shared" si="72"/>
        <v>0</v>
      </c>
      <c r="O82" s="144">
        <f t="shared" si="72"/>
        <v>0</v>
      </c>
      <c r="P82" s="428"/>
      <c r="Q82" s="311"/>
      <c r="R82" s="483"/>
      <c r="S82" s="483"/>
      <c r="T82" s="483"/>
    </row>
    <row r="83" spans="1:20" ht="24" x14ac:dyDescent="0.25">
      <c r="A83" s="129">
        <v>2210</v>
      </c>
      <c r="B83" s="93" t="s">
        <v>92</v>
      </c>
      <c r="C83" s="390">
        <f t="shared" si="22"/>
        <v>721</v>
      </c>
      <c r="D83" s="99">
        <f>SUM(D84:D87)</f>
        <v>721</v>
      </c>
      <c r="E83" s="130">
        <f t="shared" ref="E83" si="73">SUM(E84:E87)</f>
        <v>0</v>
      </c>
      <c r="F83" s="415">
        <f>SUM(F84:F87)</f>
        <v>721</v>
      </c>
      <c r="G83" s="414">
        <f>SUM(G84:G87)</f>
        <v>0</v>
      </c>
      <c r="H83" s="100">
        <f t="shared" ref="H83:I83" si="74">SUM(H84:H87)</f>
        <v>0</v>
      </c>
      <c r="I83" s="130">
        <f t="shared" si="74"/>
        <v>0</v>
      </c>
      <c r="J83" s="99">
        <f>SUM(J84:J87)</f>
        <v>0</v>
      </c>
      <c r="K83" s="130">
        <f t="shared" ref="K83:O83" si="75">SUM(K84:K87)</f>
        <v>0</v>
      </c>
      <c r="L83" s="415">
        <f t="shared" si="75"/>
        <v>0</v>
      </c>
      <c r="M83" s="414">
        <f t="shared" si="75"/>
        <v>0</v>
      </c>
      <c r="N83" s="100">
        <f t="shared" si="75"/>
        <v>0</v>
      </c>
      <c r="O83" s="130">
        <f t="shared" si="75"/>
        <v>0</v>
      </c>
      <c r="P83" s="415"/>
      <c r="Q83" s="311"/>
      <c r="R83" s="483"/>
      <c r="S83" s="483"/>
      <c r="T83" s="483"/>
    </row>
    <row r="84" spans="1:20" ht="24" hidden="1" x14ac:dyDescent="0.25">
      <c r="A84" s="37">
        <v>2211</v>
      </c>
      <c r="B84" s="63" t="s">
        <v>93</v>
      </c>
      <c r="C84" s="353">
        <f t="shared" si="22"/>
        <v>0</v>
      </c>
      <c r="D84" s="377"/>
      <c r="E84" s="66"/>
      <c r="F84" s="134">
        <f t="shared" ref="F84:F87" si="76">D84+E84</f>
        <v>0</v>
      </c>
      <c r="G84" s="376"/>
      <c r="H84" s="66"/>
      <c r="I84" s="133">
        <f t="shared" ref="I84:I87" si="77">G84+H84</f>
        <v>0</v>
      </c>
      <c r="J84" s="377"/>
      <c r="K84" s="66"/>
      <c r="L84" s="134">
        <f t="shared" ref="L84:L87" si="78">J84+K84</f>
        <v>0</v>
      </c>
      <c r="M84" s="376"/>
      <c r="N84" s="66"/>
      <c r="O84" s="133">
        <f t="shared" ref="O84:O87" si="79">M84+N84</f>
        <v>0</v>
      </c>
      <c r="P84" s="416"/>
      <c r="Q84" s="311"/>
      <c r="R84" s="483"/>
      <c r="S84" s="483"/>
      <c r="T84" s="483"/>
    </row>
    <row r="85" spans="1:20" ht="36" x14ac:dyDescent="0.25">
      <c r="A85" s="43">
        <v>2212</v>
      </c>
      <c r="B85" s="69" t="s">
        <v>94</v>
      </c>
      <c r="C85" s="358">
        <f t="shared" si="22"/>
        <v>581</v>
      </c>
      <c r="D85" s="417">
        <v>581</v>
      </c>
      <c r="E85" s="136"/>
      <c r="F85" s="419">
        <f t="shared" si="76"/>
        <v>581</v>
      </c>
      <c r="G85" s="418"/>
      <c r="H85" s="72"/>
      <c r="I85" s="136">
        <f t="shared" si="77"/>
        <v>0</v>
      </c>
      <c r="J85" s="417"/>
      <c r="K85" s="136"/>
      <c r="L85" s="419">
        <f t="shared" si="78"/>
        <v>0</v>
      </c>
      <c r="M85" s="418"/>
      <c r="N85" s="72"/>
      <c r="O85" s="136">
        <f t="shared" si="79"/>
        <v>0</v>
      </c>
      <c r="P85" s="419"/>
      <c r="Q85" s="311"/>
      <c r="R85" s="483"/>
      <c r="S85" s="483"/>
      <c r="T85" s="483"/>
    </row>
    <row r="86" spans="1:20" ht="24" x14ac:dyDescent="0.25">
      <c r="A86" s="43">
        <v>2214</v>
      </c>
      <c r="B86" s="69" t="s">
        <v>95</v>
      </c>
      <c r="C86" s="358">
        <f t="shared" si="22"/>
        <v>120</v>
      </c>
      <c r="D86" s="417">
        <v>120</v>
      </c>
      <c r="E86" s="136"/>
      <c r="F86" s="419">
        <f t="shared" si="76"/>
        <v>120</v>
      </c>
      <c r="G86" s="418"/>
      <c r="H86" s="72"/>
      <c r="I86" s="136">
        <f t="shared" si="77"/>
        <v>0</v>
      </c>
      <c r="J86" s="417"/>
      <c r="K86" s="136"/>
      <c r="L86" s="419">
        <f t="shared" si="78"/>
        <v>0</v>
      </c>
      <c r="M86" s="418"/>
      <c r="N86" s="72"/>
      <c r="O86" s="136">
        <f t="shared" si="79"/>
        <v>0</v>
      </c>
      <c r="P86" s="419"/>
      <c r="Q86" s="311"/>
      <c r="R86" s="483"/>
      <c r="S86" s="483"/>
      <c r="T86" s="483"/>
    </row>
    <row r="87" spans="1:20" x14ac:dyDescent="0.25">
      <c r="A87" s="43">
        <v>2219</v>
      </c>
      <c r="B87" s="69" t="s">
        <v>96</v>
      </c>
      <c r="C87" s="358">
        <f t="shared" si="22"/>
        <v>20</v>
      </c>
      <c r="D87" s="417">
        <v>20</v>
      </c>
      <c r="E87" s="136"/>
      <c r="F87" s="419">
        <f t="shared" si="76"/>
        <v>20</v>
      </c>
      <c r="G87" s="418"/>
      <c r="H87" s="72"/>
      <c r="I87" s="136">
        <f t="shared" si="77"/>
        <v>0</v>
      </c>
      <c r="J87" s="417"/>
      <c r="K87" s="136"/>
      <c r="L87" s="419">
        <f t="shared" si="78"/>
        <v>0</v>
      </c>
      <c r="M87" s="418"/>
      <c r="N87" s="72"/>
      <c r="O87" s="136">
        <f t="shared" si="79"/>
        <v>0</v>
      </c>
      <c r="P87" s="419"/>
      <c r="Q87" s="311"/>
      <c r="R87" s="483"/>
      <c r="S87" s="483"/>
      <c r="T87" s="483"/>
    </row>
    <row r="88" spans="1:20" ht="24" x14ac:dyDescent="0.25">
      <c r="A88" s="138">
        <v>2220</v>
      </c>
      <c r="B88" s="69" t="s">
        <v>97</v>
      </c>
      <c r="C88" s="358">
        <f t="shared" si="22"/>
        <v>12377</v>
      </c>
      <c r="D88" s="70">
        <f>SUM(D89:D93)</f>
        <v>12377</v>
      </c>
      <c r="E88" s="139">
        <f t="shared" ref="E88" si="80">SUM(E89:E93)</f>
        <v>0</v>
      </c>
      <c r="F88" s="421">
        <f>SUM(F89:F93)</f>
        <v>12377</v>
      </c>
      <c r="G88" s="420">
        <f>SUM(G89:G93)</f>
        <v>0</v>
      </c>
      <c r="H88" s="135">
        <f t="shared" ref="H88:I88" si="81">SUM(H89:H93)</f>
        <v>0</v>
      </c>
      <c r="I88" s="139">
        <f t="shared" si="81"/>
        <v>0</v>
      </c>
      <c r="J88" s="70">
        <f>SUM(J89:J93)</f>
        <v>0</v>
      </c>
      <c r="K88" s="139">
        <f t="shared" ref="K88:O88" si="82">SUM(K89:K93)</f>
        <v>0</v>
      </c>
      <c r="L88" s="421">
        <f t="shared" si="82"/>
        <v>0</v>
      </c>
      <c r="M88" s="420">
        <f t="shared" si="82"/>
        <v>0</v>
      </c>
      <c r="N88" s="135">
        <f t="shared" si="82"/>
        <v>0</v>
      </c>
      <c r="O88" s="139">
        <f t="shared" si="82"/>
        <v>0</v>
      </c>
      <c r="P88" s="421"/>
      <c r="Q88" s="311"/>
      <c r="R88" s="483"/>
      <c r="S88" s="483"/>
      <c r="T88" s="483"/>
    </row>
    <row r="89" spans="1:20" ht="24" x14ac:dyDescent="0.25">
      <c r="A89" s="43">
        <v>2221</v>
      </c>
      <c r="B89" s="69" t="s">
        <v>98</v>
      </c>
      <c r="C89" s="358">
        <f t="shared" si="22"/>
        <v>7020</v>
      </c>
      <c r="D89" s="417">
        <v>7020</v>
      </c>
      <c r="E89" s="136"/>
      <c r="F89" s="419">
        <f t="shared" ref="F89:F93" si="83">D89+E89</f>
        <v>7020</v>
      </c>
      <c r="G89" s="418"/>
      <c r="H89" s="72"/>
      <c r="I89" s="136">
        <f t="shared" ref="I89:I93" si="84">G89+H89</f>
        <v>0</v>
      </c>
      <c r="J89" s="417"/>
      <c r="K89" s="136"/>
      <c r="L89" s="419">
        <f t="shared" ref="L89:L93" si="85">J89+K89</f>
        <v>0</v>
      </c>
      <c r="M89" s="418"/>
      <c r="N89" s="72"/>
      <c r="O89" s="136">
        <f t="shared" ref="O89:O93" si="86">M89+N89</f>
        <v>0</v>
      </c>
      <c r="P89" s="419"/>
      <c r="Q89" s="311"/>
      <c r="R89" s="483"/>
      <c r="S89" s="483"/>
      <c r="T89" s="483"/>
    </row>
    <row r="90" spans="1:20" x14ac:dyDescent="0.25">
      <c r="A90" s="43">
        <v>2222</v>
      </c>
      <c r="B90" s="69" t="s">
        <v>99</v>
      </c>
      <c r="C90" s="358">
        <f t="shared" si="22"/>
        <v>1593</v>
      </c>
      <c r="D90" s="417">
        <v>1593</v>
      </c>
      <c r="E90" s="136"/>
      <c r="F90" s="419">
        <f t="shared" si="83"/>
        <v>1593</v>
      </c>
      <c r="G90" s="418"/>
      <c r="H90" s="72"/>
      <c r="I90" s="136">
        <f t="shared" si="84"/>
        <v>0</v>
      </c>
      <c r="J90" s="417"/>
      <c r="K90" s="136"/>
      <c r="L90" s="419">
        <f t="shared" si="85"/>
        <v>0</v>
      </c>
      <c r="M90" s="418"/>
      <c r="N90" s="72"/>
      <c r="O90" s="136">
        <f t="shared" si="86"/>
        <v>0</v>
      </c>
      <c r="P90" s="419"/>
      <c r="Q90" s="311"/>
      <c r="R90" s="483"/>
      <c r="S90" s="483"/>
      <c r="T90" s="483"/>
    </row>
    <row r="91" spans="1:20" x14ac:dyDescent="0.25">
      <c r="A91" s="43">
        <v>2223</v>
      </c>
      <c r="B91" s="69" t="s">
        <v>100</v>
      </c>
      <c r="C91" s="358">
        <f t="shared" si="22"/>
        <v>3494</v>
      </c>
      <c r="D91" s="417">
        <v>3494</v>
      </c>
      <c r="E91" s="136"/>
      <c r="F91" s="419">
        <f t="shared" si="83"/>
        <v>3494</v>
      </c>
      <c r="G91" s="418"/>
      <c r="H91" s="72"/>
      <c r="I91" s="136">
        <f t="shared" si="84"/>
        <v>0</v>
      </c>
      <c r="J91" s="417"/>
      <c r="K91" s="136"/>
      <c r="L91" s="419">
        <f t="shared" si="85"/>
        <v>0</v>
      </c>
      <c r="M91" s="418"/>
      <c r="N91" s="72"/>
      <c r="O91" s="136">
        <f t="shared" si="86"/>
        <v>0</v>
      </c>
      <c r="P91" s="419"/>
      <c r="Q91" s="311"/>
      <c r="R91" s="483"/>
      <c r="S91" s="483"/>
      <c r="T91" s="483"/>
    </row>
    <row r="92" spans="1:20" ht="48" x14ac:dyDescent="0.25">
      <c r="A92" s="43">
        <v>2224</v>
      </c>
      <c r="B92" s="69" t="s">
        <v>101</v>
      </c>
      <c r="C92" s="358">
        <f t="shared" si="22"/>
        <v>270</v>
      </c>
      <c r="D92" s="417">
        <v>270</v>
      </c>
      <c r="E92" s="136"/>
      <c r="F92" s="419">
        <f t="shared" si="83"/>
        <v>270</v>
      </c>
      <c r="G92" s="418"/>
      <c r="H92" s="72"/>
      <c r="I92" s="136">
        <f t="shared" si="84"/>
        <v>0</v>
      </c>
      <c r="J92" s="417"/>
      <c r="K92" s="136"/>
      <c r="L92" s="419">
        <f t="shared" si="85"/>
        <v>0</v>
      </c>
      <c r="M92" s="418"/>
      <c r="N92" s="72"/>
      <c r="O92" s="136">
        <f t="shared" si="86"/>
        <v>0</v>
      </c>
      <c r="P92" s="419"/>
      <c r="Q92" s="311"/>
      <c r="R92" s="483"/>
      <c r="S92" s="483"/>
      <c r="T92" s="483"/>
    </row>
    <row r="93" spans="1:20" ht="24" hidden="1" x14ac:dyDescent="0.25">
      <c r="A93" s="43">
        <v>2229</v>
      </c>
      <c r="B93" s="69" t="s">
        <v>102</v>
      </c>
      <c r="C93" s="358">
        <f t="shared" si="22"/>
        <v>0</v>
      </c>
      <c r="D93" s="417"/>
      <c r="E93" s="72"/>
      <c r="F93" s="137">
        <f t="shared" si="83"/>
        <v>0</v>
      </c>
      <c r="G93" s="418"/>
      <c r="H93" s="72"/>
      <c r="I93" s="136">
        <f t="shared" si="84"/>
        <v>0</v>
      </c>
      <c r="J93" s="417"/>
      <c r="K93" s="72"/>
      <c r="L93" s="137">
        <f t="shared" si="85"/>
        <v>0</v>
      </c>
      <c r="M93" s="418"/>
      <c r="N93" s="72"/>
      <c r="O93" s="136">
        <f t="shared" si="86"/>
        <v>0</v>
      </c>
      <c r="P93" s="419"/>
      <c r="Q93" s="311"/>
      <c r="R93" s="483"/>
      <c r="S93" s="483"/>
      <c r="T93" s="483"/>
    </row>
    <row r="94" spans="1:20" ht="36" x14ac:dyDescent="0.25">
      <c r="A94" s="138">
        <v>2230</v>
      </c>
      <c r="B94" s="69" t="s">
        <v>103</v>
      </c>
      <c r="C94" s="358">
        <f t="shared" si="22"/>
        <v>901</v>
      </c>
      <c r="D94" s="70">
        <f>SUM(D95:D101)</f>
        <v>901</v>
      </c>
      <c r="E94" s="139">
        <f t="shared" ref="E94" si="87">SUM(E95:E101)</f>
        <v>0</v>
      </c>
      <c r="F94" s="421">
        <f>SUM(F95:F101)</f>
        <v>901</v>
      </c>
      <c r="G94" s="420">
        <f>SUM(G95:G101)</f>
        <v>0</v>
      </c>
      <c r="H94" s="135">
        <f t="shared" ref="H94:I94" si="88">SUM(H95:H101)</f>
        <v>0</v>
      </c>
      <c r="I94" s="139">
        <f t="shared" si="88"/>
        <v>0</v>
      </c>
      <c r="J94" s="70">
        <f>SUM(J95:J101)</f>
        <v>0</v>
      </c>
      <c r="K94" s="139">
        <f t="shared" ref="K94:N94" si="89">SUM(K95:K101)</f>
        <v>0</v>
      </c>
      <c r="L94" s="421">
        <f t="shared" si="89"/>
        <v>0</v>
      </c>
      <c r="M94" s="420">
        <f t="shared" si="89"/>
        <v>0</v>
      </c>
      <c r="N94" s="135">
        <f t="shared" si="89"/>
        <v>0</v>
      </c>
      <c r="O94" s="139">
        <f>SUM(O95:O101)</f>
        <v>0</v>
      </c>
      <c r="P94" s="421"/>
      <c r="Q94" s="311"/>
      <c r="R94" s="483"/>
      <c r="S94" s="483"/>
      <c r="T94" s="483"/>
    </row>
    <row r="95" spans="1:20" ht="24" hidden="1" x14ac:dyDescent="0.25">
      <c r="A95" s="43">
        <v>2231</v>
      </c>
      <c r="B95" s="69" t="s">
        <v>104</v>
      </c>
      <c r="C95" s="358">
        <f t="shared" si="22"/>
        <v>0</v>
      </c>
      <c r="D95" s="417"/>
      <c r="E95" s="72"/>
      <c r="F95" s="137">
        <f t="shared" ref="F95:F101" si="90">D95+E95</f>
        <v>0</v>
      </c>
      <c r="G95" s="418"/>
      <c r="H95" s="72"/>
      <c r="I95" s="136">
        <f t="shared" ref="I95:I101" si="91">G95+H95</f>
        <v>0</v>
      </c>
      <c r="J95" s="417"/>
      <c r="K95" s="72"/>
      <c r="L95" s="137">
        <f t="shared" ref="L95:L101" si="92">J95+K95</f>
        <v>0</v>
      </c>
      <c r="M95" s="418"/>
      <c r="N95" s="72"/>
      <c r="O95" s="136">
        <f t="shared" ref="O95:O101" si="93">M95+N95</f>
        <v>0</v>
      </c>
      <c r="P95" s="419"/>
      <c r="Q95" s="311"/>
      <c r="R95" s="483"/>
      <c r="S95" s="483"/>
      <c r="T95" s="483"/>
    </row>
    <row r="96" spans="1:20" ht="36" hidden="1" x14ac:dyDescent="0.25">
      <c r="A96" s="43">
        <v>2232</v>
      </c>
      <c r="B96" s="69" t="s">
        <v>105</v>
      </c>
      <c r="C96" s="358">
        <f t="shared" si="22"/>
        <v>0</v>
      </c>
      <c r="D96" s="417"/>
      <c r="E96" s="72"/>
      <c r="F96" s="137">
        <f t="shared" si="90"/>
        <v>0</v>
      </c>
      <c r="G96" s="418"/>
      <c r="H96" s="72"/>
      <c r="I96" s="136">
        <f t="shared" si="91"/>
        <v>0</v>
      </c>
      <c r="J96" s="417"/>
      <c r="K96" s="72"/>
      <c r="L96" s="137">
        <f t="shared" si="92"/>
        <v>0</v>
      </c>
      <c r="M96" s="418"/>
      <c r="N96" s="72"/>
      <c r="O96" s="136">
        <f t="shared" si="93"/>
        <v>0</v>
      </c>
      <c r="P96" s="419"/>
      <c r="Q96" s="311"/>
      <c r="R96" s="483"/>
      <c r="S96" s="483"/>
      <c r="T96" s="483"/>
    </row>
    <row r="97" spans="1:20" ht="24" hidden="1" x14ac:dyDescent="0.25">
      <c r="A97" s="37">
        <v>2233</v>
      </c>
      <c r="B97" s="63" t="s">
        <v>106</v>
      </c>
      <c r="C97" s="353">
        <f t="shared" si="22"/>
        <v>0</v>
      </c>
      <c r="D97" s="377"/>
      <c r="E97" s="66"/>
      <c r="F97" s="134">
        <f t="shared" si="90"/>
        <v>0</v>
      </c>
      <c r="G97" s="376"/>
      <c r="H97" s="66"/>
      <c r="I97" s="133">
        <f t="shared" si="91"/>
        <v>0</v>
      </c>
      <c r="J97" s="377"/>
      <c r="K97" s="66"/>
      <c r="L97" s="134">
        <f t="shared" si="92"/>
        <v>0</v>
      </c>
      <c r="M97" s="376"/>
      <c r="N97" s="66"/>
      <c r="O97" s="133">
        <f t="shared" si="93"/>
        <v>0</v>
      </c>
      <c r="P97" s="416"/>
      <c r="Q97" s="311"/>
      <c r="R97" s="483"/>
      <c r="S97" s="483"/>
      <c r="T97" s="483"/>
    </row>
    <row r="98" spans="1:20" ht="36" hidden="1" x14ac:dyDescent="0.25">
      <c r="A98" s="43">
        <v>2234</v>
      </c>
      <c r="B98" s="69" t="s">
        <v>107</v>
      </c>
      <c r="C98" s="358">
        <f t="shared" si="22"/>
        <v>0</v>
      </c>
      <c r="D98" s="417"/>
      <c r="E98" s="72"/>
      <c r="F98" s="137">
        <f t="shared" si="90"/>
        <v>0</v>
      </c>
      <c r="G98" s="418"/>
      <c r="H98" s="72"/>
      <c r="I98" s="136">
        <f t="shared" si="91"/>
        <v>0</v>
      </c>
      <c r="J98" s="417"/>
      <c r="K98" s="72"/>
      <c r="L98" s="137">
        <f t="shared" si="92"/>
        <v>0</v>
      </c>
      <c r="M98" s="418"/>
      <c r="N98" s="72"/>
      <c r="O98" s="136">
        <f t="shared" si="93"/>
        <v>0</v>
      </c>
      <c r="P98" s="419"/>
      <c r="Q98" s="311"/>
      <c r="R98" s="483"/>
      <c r="S98" s="483"/>
      <c r="T98" s="483"/>
    </row>
    <row r="99" spans="1:20" ht="24" hidden="1" x14ac:dyDescent="0.25">
      <c r="A99" s="43">
        <v>2235</v>
      </c>
      <c r="B99" s="69" t="s">
        <v>108</v>
      </c>
      <c r="C99" s="358">
        <f t="shared" si="22"/>
        <v>0</v>
      </c>
      <c r="D99" s="417"/>
      <c r="E99" s="72"/>
      <c r="F99" s="137">
        <f t="shared" si="90"/>
        <v>0</v>
      </c>
      <c r="G99" s="418"/>
      <c r="H99" s="72"/>
      <c r="I99" s="136">
        <f t="shared" si="91"/>
        <v>0</v>
      </c>
      <c r="J99" s="417"/>
      <c r="K99" s="72"/>
      <c r="L99" s="137">
        <f t="shared" si="92"/>
        <v>0</v>
      </c>
      <c r="M99" s="418"/>
      <c r="N99" s="72"/>
      <c r="O99" s="136">
        <f t="shared" si="93"/>
        <v>0</v>
      </c>
      <c r="P99" s="419"/>
      <c r="Q99" s="311"/>
      <c r="R99" s="483"/>
      <c r="S99" s="483"/>
      <c r="T99" s="483"/>
    </row>
    <row r="100" spans="1:20" hidden="1" x14ac:dyDescent="0.25">
      <c r="A100" s="43">
        <v>2236</v>
      </c>
      <c r="B100" s="69" t="s">
        <v>109</v>
      </c>
      <c r="C100" s="358">
        <f t="shared" si="22"/>
        <v>0</v>
      </c>
      <c r="D100" s="417"/>
      <c r="E100" s="72"/>
      <c r="F100" s="137">
        <f t="shared" si="90"/>
        <v>0</v>
      </c>
      <c r="G100" s="418"/>
      <c r="H100" s="72"/>
      <c r="I100" s="136">
        <f t="shared" si="91"/>
        <v>0</v>
      </c>
      <c r="J100" s="417"/>
      <c r="K100" s="72"/>
      <c r="L100" s="137">
        <f t="shared" si="92"/>
        <v>0</v>
      </c>
      <c r="M100" s="418"/>
      <c r="N100" s="72"/>
      <c r="O100" s="136">
        <f t="shared" si="93"/>
        <v>0</v>
      </c>
      <c r="P100" s="419"/>
      <c r="Q100" s="311"/>
      <c r="R100" s="483"/>
      <c r="S100" s="483"/>
      <c r="T100" s="483"/>
    </row>
    <row r="101" spans="1:20" ht="24" x14ac:dyDescent="0.25">
      <c r="A101" s="43">
        <v>2239</v>
      </c>
      <c r="B101" s="69" t="s">
        <v>110</v>
      </c>
      <c r="C101" s="358">
        <f t="shared" si="22"/>
        <v>901</v>
      </c>
      <c r="D101" s="417">
        <v>901</v>
      </c>
      <c r="E101" s="136"/>
      <c r="F101" s="419">
        <f t="shared" si="90"/>
        <v>901</v>
      </c>
      <c r="G101" s="418"/>
      <c r="H101" s="72"/>
      <c r="I101" s="136">
        <f t="shared" si="91"/>
        <v>0</v>
      </c>
      <c r="J101" s="417"/>
      <c r="K101" s="136"/>
      <c r="L101" s="419">
        <f t="shared" si="92"/>
        <v>0</v>
      </c>
      <c r="M101" s="418"/>
      <c r="N101" s="72"/>
      <c r="O101" s="136">
        <f t="shared" si="93"/>
        <v>0</v>
      </c>
      <c r="P101" s="419"/>
      <c r="Q101" s="311"/>
      <c r="R101" s="483"/>
      <c r="S101" s="483"/>
      <c r="T101" s="483"/>
    </row>
    <row r="102" spans="1:20" ht="36" x14ac:dyDescent="0.25">
      <c r="A102" s="138">
        <v>2240</v>
      </c>
      <c r="B102" s="69" t="s">
        <v>111</v>
      </c>
      <c r="C102" s="358">
        <f t="shared" si="22"/>
        <v>1954</v>
      </c>
      <c r="D102" s="70">
        <f>SUM(D103:D110)</f>
        <v>1954</v>
      </c>
      <c r="E102" s="139">
        <f t="shared" ref="E102" si="94">SUM(E103:E110)</f>
        <v>0</v>
      </c>
      <c r="F102" s="421">
        <f>SUM(F103:F110)</f>
        <v>1954</v>
      </c>
      <c r="G102" s="420">
        <f>SUM(G103:G110)</f>
        <v>0</v>
      </c>
      <c r="H102" s="135">
        <f t="shared" ref="H102:I102" si="95">SUM(H103:H110)</f>
        <v>0</v>
      </c>
      <c r="I102" s="139">
        <f t="shared" si="95"/>
        <v>0</v>
      </c>
      <c r="J102" s="70">
        <f>SUM(J103:J110)</f>
        <v>0</v>
      </c>
      <c r="K102" s="139">
        <f t="shared" ref="K102:N102" si="96">SUM(K103:K110)</f>
        <v>0</v>
      </c>
      <c r="L102" s="421">
        <f t="shared" si="96"/>
        <v>0</v>
      </c>
      <c r="M102" s="420">
        <f t="shared" si="96"/>
        <v>0</v>
      </c>
      <c r="N102" s="135">
        <f t="shared" si="96"/>
        <v>0</v>
      </c>
      <c r="O102" s="139">
        <f>SUM(O103:O110)</f>
        <v>0</v>
      </c>
      <c r="P102" s="421"/>
      <c r="Q102" s="311"/>
      <c r="R102" s="483"/>
      <c r="S102" s="483"/>
      <c r="T102" s="483"/>
    </row>
    <row r="103" spans="1:20" hidden="1" x14ac:dyDescent="0.25">
      <c r="A103" s="43">
        <v>2241</v>
      </c>
      <c r="B103" s="69" t="s">
        <v>112</v>
      </c>
      <c r="C103" s="358">
        <f t="shared" si="22"/>
        <v>0</v>
      </c>
      <c r="D103" s="417"/>
      <c r="E103" s="72"/>
      <c r="F103" s="137">
        <f t="shared" ref="F103:F110" si="97">D103+E103</f>
        <v>0</v>
      </c>
      <c r="G103" s="418"/>
      <c r="H103" s="72"/>
      <c r="I103" s="136">
        <f t="shared" ref="I103:I110" si="98">G103+H103</f>
        <v>0</v>
      </c>
      <c r="J103" s="417"/>
      <c r="K103" s="72"/>
      <c r="L103" s="137">
        <f t="shared" ref="L103:L110" si="99">J103+K103</f>
        <v>0</v>
      </c>
      <c r="M103" s="418"/>
      <c r="N103" s="72"/>
      <c r="O103" s="136">
        <f t="shared" ref="O103:O110" si="100">M103+N103</f>
        <v>0</v>
      </c>
      <c r="P103" s="419"/>
      <c r="Q103" s="311"/>
      <c r="R103" s="483"/>
      <c r="S103" s="483"/>
      <c r="T103" s="483"/>
    </row>
    <row r="104" spans="1:20" ht="24" hidden="1" x14ac:dyDescent="0.25">
      <c r="A104" s="43">
        <v>2242</v>
      </c>
      <c r="B104" s="69" t="s">
        <v>113</v>
      </c>
      <c r="C104" s="358">
        <f t="shared" si="22"/>
        <v>0</v>
      </c>
      <c r="D104" s="417"/>
      <c r="E104" s="72"/>
      <c r="F104" s="137">
        <f t="shared" si="97"/>
        <v>0</v>
      </c>
      <c r="G104" s="418"/>
      <c r="H104" s="72"/>
      <c r="I104" s="136">
        <f t="shared" si="98"/>
        <v>0</v>
      </c>
      <c r="J104" s="417"/>
      <c r="K104" s="72"/>
      <c r="L104" s="137">
        <f t="shared" si="99"/>
        <v>0</v>
      </c>
      <c r="M104" s="418"/>
      <c r="N104" s="72"/>
      <c r="O104" s="136">
        <f t="shared" si="100"/>
        <v>0</v>
      </c>
      <c r="P104" s="419"/>
      <c r="Q104" s="311"/>
      <c r="R104" s="483"/>
      <c r="S104" s="483"/>
      <c r="T104" s="483"/>
    </row>
    <row r="105" spans="1:20" ht="24" x14ac:dyDescent="0.25">
      <c r="A105" s="43">
        <v>2243</v>
      </c>
      <c r="B105" s="69" t="s">
        <v>114</v>
      </c>
      <c r="C105" s="358">
        <f t="shared" si="22"/>
        <v>285</v>
      </c>
      <c r="D105" s="417">
        <v>285</v>
      </c>
      <c r="E105" s="136"/>
      <c r="F105" s="419">
        <f t="shared" si="97"/>
        <v>285</v>
      </c>
      <c r="G105" s="418"/>
      <c r="H105" s="72"/>
      <c r="I105" s="136">
        <f t="shared" si="98"/>
        <v>0</v>
      </c>
      <c r="J105" s="417"/>
      <c r="K105" s="136"/>
      <c r="L105" s="419">
        <f t="shared" si="99"/>
        <v>0</v>
      </c>
      <c r="M105" s="418"/>
      <c r="N105" s="72"/>
      <c r="O105" s="136">
        <f t="shared" si="100"/>
        <v>0</v>
      </c>
      <c r="P105" s="419"/>
      <c r="Q105" s="311"/>
      <c r="R105" s="483"/>
      <c r="S105" s="483"/>
      <c r="T105" s="483"/>
    </row>
    <row r="106" spans="1:20" x14ac:dyDescent="0.25">
      <c r="A106" s="43">
        <v>2244</v>
      </c>
      <c r="B106" s="69" t="s">
        <v>115</v>
      </c>
      <c r="C106" s="358">
        <f t="shared" si="22"/>
        <v>1069</v>
      </c>
      <c r="D106" s="417">
        <v>1069</v>
      </c>
      <c r="E106" s="136"/>
      <c r="F106" s="419">
        <f t="shared" si="97"/>
        <v>1069</v>
      </c>
      <c r="G106" s="418"/>
      <c r="H106" s="72"/>
      <c r="I106" s="136">
        <f t="shared" si="98"/>
        <v>0</v>
      </c>
      <c r="J106" s="417"/>
      <c r="K106" s="136"/>
      <c r="L106" s="419">
        <f t="shared" si="99"/>
        <v>0</v>
      </c>
      <c r="M106" s="418"/>
      <c r="N106" s="72"/>
      <c r="O106" s="136">
        <f t="shared" si="100"/>
        <v>0</v>
      </c>
      <c r="P106" s="419"/>
      <c r="Q106" s="311"/>
      <c r="R106" s="483"/>
      <c r="S106" s="483"/>
      <c r="T106" s="483"/>
    </row>
    <row r="107" spans="1:20" ht="24" hidden="1" x14ac:dyDescent="0.25">
      <c r="A107" s="43">
        <v>2246</v>
      </c>
      <c r="B107" s="69" t="s">
        <v>116</v>
      </c>
      <c r="C107" s="358">
        <f t="shared" si="22"/>
        <v>0</v>
      </c>
      <c r="D107" s="417"/>
      <c r="E107" s="72"/>
      <c r="F107" s="137">
        <f t="shared" si="97"/>
        <v>0</v>
      </c>
      <c r="G107" s="418"/>
      <c r="H107" s="72"/>
      <c r="I107" s="136">
        <f t="shared" si="98"/>
        <v>0</v>
      </c>
      <c r="J107" s="417"/>
      <c r="K107" s="72"/>
      <c r="L107" s="137">
        <f t="shared" si="99"/>
        <v>0</v>
      </c>
      <c r="M107" s="418"/>
      <c r="N107" s="72"/>
      <c r="O107" s="136">
        <f t="shared" si="100"/>
        <v>0</v>
      </c>
      <c r="P107" s="419"/>
      <c r="Q107" s="311"/>
      <c r="R107" s="483"/>
      <c r="S107" s="483"/>
      <c r="T107" s="483"/>
    </row>
    <row r="108" spans="1:20" hidden="1" x14ac:dyDescent="0.25">
      <c r="A108" s="43">
        <v>2247</v>
      </c>
      <c r="B108" s="69" t="s">
        <v>117</v>
      </c>
      <c r="C108" s="358">
        <f t="shared" si="22"/>
        <v>0</v>
      </c>
      <c r="D108" s="417"/>
      <c r="E108" s="72"/>
      <c r="F108" s="137">
        <f t="shared" si="97"/>
        <v>0</v>
      </c>
      <c r="G108" s="418"/>
      <c r="H108" s="72"/>
      <c r="I108" s="136">
        <f t="shared" si="98"/>
        <v>0</v>
      </c>
      <c r="J108" s="417"/>
      <c r="K108" s="72"/>
      <c r="L108" s="137">
        <f t="shared" si="99"/>
        <v>0</v>
      </c>
      <c r="M108" s="418"/>
      <c r="N108" s="72"/>
      <c r="O108" s="136">
        <f t="shared" si="100"/>
        <v>0</v>
      </c>
      <c r="P108" s="419"/>
      <c r="Q108" s="311"/>
      <c r="R108" s="483"/>
      <c r="S108" s="483"/>
      <c r="T108" s="483"/>
    </row>
    <row r="109" spans="1:20" ht="24" hidden="1" x14ac:dyDescent="0.25">
      <c r="A109" s="43">
        <v>2248</v>
      </c>
      <c r="B109" s="69" t="s">
        <v>118</v>
      </c>
      <c r="C109" s="358">
        <f t="shared" si="22"/>
        <v>0</v>
      </c>
      <c r="D109" s="417"/>
      <c r="E109" s="72"/>
      <c r="F109" s="137">
        <f t="shared" si="97"/>
        <v>0</v>
      </c>
      <c r="G109" s="418"/>
      <c r="H109" s="72"/>
      <c r="I109" s="136">
        <f t="shared" si="98"/>
        <v>0</v>
      </c>
      <c r="J109" s="417"/>
      <c r="K109" s="72"/>
      <c r="L109" s="137">
        <f t="shared" si="99"/>
        <v>0</v>
      </c>
      <c r="M109" s="418"/>
      <c r="N109" s="72"/>
      <c r="O109" s="136">
        <f t="shared" si="100"/>
        <v>0</v>
      </c>
      <c r="P109" s="419"/>
      <c r="Q109" s="311"/>
      <c r="R109" s="483"/>
      <c r="S109" s="483"/>
      <c r="T109" s="483"/>
    </row>
    <row r="110" spans="1:20" ht="24" x14ac:dyDescent="0.25">
      <c r="A110" s="43">
        <v>2249</v>
      </c>
      <c r="B110" s="69" t="s">
        <v>119</v>
      </c>
      <c r="C110" s="358">
        <f t="shared" si="22"/>
        <v>600</v>
      </c>
      <c r="D110" s="417">
        <v>600</v>
      </c>
      <c r="E110" s="136"/>
      <c r="F110" s="419">
        <f t="shared" si="97"/>
        <v>600</v>
      </c>
      <c r="G110" s="418"/>
      <c r="H110" s="72"/>
      <c r="I110" s="136">
        <f t="shared" si="98"/>
        <v>0</v>
      </c>
      <c r="J110" s="417"/>
      <c r="K110" s="136"/>
      <c r="L110" s="419">
        <f t="shared" si="99"/>
        <v>0</v>
      </c>
      <c r="M110" s="418"/>
      <c r="N110" s="72"/>
      <c r="O110" s="136">
        <f t="shared" si="100"/>
        <v>0</v>
      </c>
      <c r="P110" s="419"/>
      <c r="Q110" s="311"/>
      <c r="R110" s="483"/>
      <c r="S110" s="483"/>
      <c r="T110" s="483"/>
    </row>
    <row r="111" spans="1:20" x14ac:dyDescent="0.25">
      <c r="A111" s="138">
        <v>2250</v>
      </c>
      <c r="B111" s="69" t="s">
        <v>120</v>
      </c>
      <c r="C111" s="358">
        <f t="shared" si="22"/>
        <v>166</v>
      </c>
      <c r="D111" s="70">
        <f>SUM(D112:D114)</f>
        <v>166</v>
      </c>
      <c r="E111" s="139">
        <f t="shared" ref="E111" si="101">SUM(E112:E114)</f>
        <v>0</v>
      </c>
      <c r="F111" s="421">
        <f>SUM(F112:F114)</f>
        <v>166</v>
      </c>
      <c r="G111" s="420">
        <f>SUM(G112:G114)</f>
        <v>0</v>
      </c>
      <c r="H111" s="135">
        <f t="shared" ref="H111:I111" si="102">SUM(H112:H114)</f>
        <v>0</v>
      </c>
      <c r="I111" s="139">
        <f t="shared" si="102"/>
        <v>0</v>
      </c>
      <c r="J111" s="70">
        <f>SUM(J112:J114)</f>
        <v>0</v>
      </c>
      <c r="K111" s="139">
        <f t="shared" ref="K111:N111" si="103">SUM(K112:K114)</f>
        <v>0</v>
      </c>
      <c r="L111" s="421">
        <f t="shared" si="103"/>
        <v>0</v>
      </c>
      <c r="M111" s="420">
        <f t="shared" si="103"/>
        <v>0</v>
      </c>
      <c r="N111" s="135">
        <f t="shared" si="103"/>
        <v>0</v>
      </c>
      <c r="O111" s="139">
        <f>SUM(O112:O114)</f>
        <v>0</v>
      </c>
      <c r="P111" s="421"/>
      <c r="Q111" s="311"/>
      <c r="R111" s="483"/>
      <c r="S111" s="483"/>
      <c r="T111" s="483"/>
    </row>
    <row r="112" spans="1:20" x14ac:dyDescent="0.25">
      <c r="A112" s="43">
        <v>2251</v>
      </c>
      <c r="B112" s="69" t="s">
        <v>121</v>
      </c>
      <c r="C112" s="358">
        <f t="shared" si="22"/>
        <v>166</v>
      </c>
      <c r="D112" s="417">
        <v>166</v>
      </c>
      <c r="E112" s="136"/>
      <c r="F112" s="419">
        <f t="shared" ref="F112:F114" si="104">D112+E112</f>
        <v>166</v>
      </c>
      <c r="G112" s="418"/>
      <c r="H112" s="72"/>
      <c r="I112" s="136">
        <f t="shared" ref="I112:I114" si="105">G112+H112</f>
        <v>0</v>
      </c>
      <c r="J112" s="417"/>
      <c r="K112" s="136"/>
      <c r="L112" s="419">
        <f t="shared" ref="L112:L114" si="106">J112+K112</f>
        <v>0</v>
      </c>
      <c r="M112" s="418"/>
      <c r="N112" s="72"/>
      <c r="O112" s="136">
        <f t="shared" ref="O112:O114" si="107">M112+N112</f>
        <v>0</v>
      </c>
      <c r="P112" s="419"/>
      <c r="Q112" s="311"/>
      <c r="R112" s="483"/>
      <c r="S112" s="483"/>
      <c r="T112" s="483"/>
    </row>
    <row r="113" spans="1:20" ht="24" hidden="1" x14ac:dyDescent="0.25">
      <c r="A113" s="43">
        <v>2252</v>
      </c>
      <c r="B113" s="69" t="s">
        <v>122</v>
      </c>
      <c r="C113" s="358">
        <f t="shared" ref="C113:C176" si="108">SUM(F113,I113,L113,O113)</f>
        <v>0</v>
      </c>
      <c r="D113" s="417"/>
      <c r="E113" s="72"/>
      <c r="F113" s="137">
        <f t="shared" si="104"/>
        <v>0</v>
      </c>
      <c r="G113" s="418"/>
      <c r="H113" s="72"/>
      <c r="I113" s="136">
        <f t="shared" si="105"/>
        <v>0</v>
      </c>
      <c r="J113" s="417"/>
      <c r="K113" s="72"/>
      <c r="L113" s="137">
        <f t="shared" si="106"/>
        <v>0</v>
      </c>
      <c r="M113" s="418"/>
      <c r="N113" s="72"/>
      <c r="O113" s="136">
        <f t="shared" si="107"/>
        <v>0</v>
      </c>
      <c r="P113" s="419"/>
      <c r="Q113" s="311"/>
      <c r="R113" s="483"/>
      <c r="S113" s="483"/>
      <c r="T113" s="483"/>
    </row>
    <row r="114" spans="1:20" ht="24" hidden="1" x14ac:dyDescent="0.25">
      <c r="A114" s="43">
        <v>2259</v>
      </c>
      <c r="B114" s="69" t="s">
        <v>123</v>
      </c>
      <c r="C114" s="358">
        <f t="shared" si="108"/>
        <v>0</v>
      </c>
      <c r="D114" s="417"/>
      <c r="E114" s="72"/>
      <c r="F114" s="137">
        <f t="shared" si="104"/>
        <v>0</v>
      </c>
      <c r="G114" s="418"/>
      <c r="H114" s="72"/>
      <c r="I114" s="136">
        <f t="shared" si="105"/>
        <v>0</v>
      </c>
      <c r="J114" s="417"/>
      <c r="K114" s="72"/>
      <c r="L114" s="137">
        <f t="shared" si="106"/>
        <v>0</v>
      </c>
      <c r="M114" s="418"/>
      <c r="N114" s="72"/>
      <c r="O114" s="136">
        <f t="shared" si="107"/>
        <v>0</v>
      </c>
      <c r="P114" s="419"/>
      <c r="Q114" s="311"/>
      <c r="R114" s="483"/>
      <c r="S114" s="483"/>
      <c r="T114" s="483"/>
    </row>
    <row r="115" spans="1:20" x14ac:dyDescent="0.25">
      <c r="A115" s="138">
        <v>2260</v>
      </c>
      <c r="B115" s="69" t="s">
        <v>124</v>
      </c>
      <c r="C115" s="358">
        <f t="shared" si="108"/>
        <v>21</v>
      </c>
      <c r="D115" s="70">
        <f>SUM(D116:D120)</f>
        <v>21</v>
      </c>
      <c r="E115" s="139">
        <f t="shared" ref="E115" si="109">SUM(E116:E120)</f>
        <v>0</v>
      </c>
      <c r="F115" s="421">
        <f>SUM(F116:F120)</f>
        <v>21</v>
      </c>
      <c r="G115" s="420">
        <f>SUM(G116:G120)</f>
        <v>0</v>
      </c>
      <c r="H115" s="135">
        <f t="shared" ref="H115:I115" si="110">SUM(H116:H120)</f>
        <v>0</v>
      </c>
      <c r="I115" s="139">
        <f t="shared" si="110"/>
        <v>0</v>
      </c>
      <c r="J115" s="70">
        <f>SUM(J116:J120)</f>
        <v>0</v>
      </c>
      <c r="K115" s="139">
        <f t="shared" ref="K115:N115" si="111">SUM(K116:K120)</f>
        <v>0</v>
      </c>
      <c r="L115" s="421">
        <f t="shared" si="111"/>
        <v>0</v>
      </c>
      <c r="M115" s="420">
        <f t="shared" si="111"/>
        <v>0</v>
      </c>
      <c r="N115" s="135">
        <f t="shared" si="111"/>
        <v>0</v>
      </c>
      <c r="O115" s="139">
        <f>SUM(O116:O120)</f>
        <v>0</v>
      </c>
      <c r="P115" s="421"/>
      <c r="Q115" s="311"/>
      <c r="R115" s="483"/>
      <c r="S115" s="483"/>
      <c r="T115" s="483"/>
    </row>
    <row r="116" spans="1:20" hidden="1" x14ac:dyDescent="0.25">
      <c r="A116" s="43">
        <v>2261</v>
      </c>
      <c r="B116" s="69" t="s">
        <v>125</v>
      </c>
      <c r="C116" s="358">
        <f t="shared" si="108"/>
        <v>0</v>
      </c>
      <c r="D116" s="417"/>
      <c r="E116" s="72"/>
      <c r="F116" s="137">
        <f t="shared" ref="F116:F120" si="112">D116+E116</f>
        <v>0</v>
      </c>
      <c r="G116" s="418"/>
      <c r="H116" s="72"/>
      <c r="I116" s="136">
        <f t="shared" ref="I116:I120" si="113">G116+H116</f>
        <v>0</v>
      </c>
      <c r="J116" s="417"/>
      <c r="K116" s="72"/>
      <c r="L116" s="137">
        <f t="shared" ref="L116:L120" si="114">J116+K116</f>
        <v>0</v>
      </c>
      <c r="M116" s="418"/>
      <c r="N116" s="72"/>
      <c r="O116" s="136">
        <f t="shared" ref="O116:O120" si="115">M116+N116</f>
        <v>0</v>
      </c>
      <c r="P116" s="419"/>
      <c r="Q116" s="311"/>
      <c r="R116" s="483"/>
      <c r="S116" s="483"/>
      <c r="T116" s="483"/>
    </row>
    <row r="117" spans="1:20" hidden="1" x14ac:dyDescent="0.25">
      <c r="A117" s="43">
        <v>2262</v>
      </c>
      <c r="B117" s="69" t="s">
        <v>126</v>
      </c>
      <c r="C117" s="358">
        <f t="shared" si="108"/>
        <v>0</v>
      </c>
      <c r="D117" s="417"/>
      <c r="E117" s="72"/>
      <c r="F117" s="137">
        <f t="shared" si="112"/>
        <v>0</v>
      </c>
      <c r="G117" s="418"/>
      <c r="H117" s="72"/>
      <c r="I117" s="136">
        <f t="shared" si="113"/>
        <v>0</v>
      </c>
      <c r="J117" s="417"/>
      <c r="K117" s="72"/>
      <c r="L117" s="137">
        <f t="shared" si="114"/>
        <v>0</v>
      </c>
      <c r="M117" s="418"/>
      <c r="N117" s="72"/>
      <c r="O117" s="136">
        <f t="shared" si="115"/>
        <v>0</v>
      </c>
      <c r="P117" s="419"/>
      <c r="Q117" s="311"/>
      <c r="R117" s="483"/>
      <c r="S117" s="483"/>
      <c r="T117" s="483"/>
    </row>
    <row r="118" spans="1:20" hidden="1" x14ac:dyDescent="0.25">
      <c r="A118" s="43">
        <v>2263</v>
      </c>
      <c r="B118" s="69" t="s">
        <v>127</v>
      </c>
      <c r="C118" s="358">
        <f t="shared" si="108"/>
        <v>0</v>
      </c>
      <c r="D118" s="417"/>
      <c r="E118" s="72"/>
      <c r="F118" s="137">
        <f t="shared" si="112"/>
        <v>0</v>
      </c>
      <c r="G118" s="418"/>
      <c r="H118" s="72"/>
      <c r="I118" s="136">
        <f t="shared" si="113"/>
        <v>0</v>
      </c>
      <c r="J118" s="417"/>
      <c r="K118" s="72"/>
      <c r="L118" s="137">
        <f t="shared" si="114"/>
        <v>0</v>
      </c>
      <c r="M118" s="418"/>
      <c r="N118" s="72"/>
      <c r="O118" s="136">
        <f t="shared" si="115"/>
        <v>0</v>
      </c>
      <c r="P118" s="419"/>
      <c r="Q118" s="311"/>
      <c r="R118" s="483"/>
      <c r="S118" s="483"/>
      <c r="T118" s="483"/>
    </row>
    <row r="119" spans="1:20" ht="24" hidden="1" x14ac:dyDescent="0.25">
      <c r="A119" s="43">
        <v>2264</v>
      </c>
      <c r="B119" s="69" t="s">
        <v>128</v>
      </c>
      <c r="C119" s="358">
        <f t="shared" si="108"/>
        <v>0</v>
      </c>
      <c r="D119" s="417"/>
      <c r="E119" s="72"/>
      <c r="F119" s="137">
        <f t="shared" si="112"/>
        <v>0</v>
      </c>
      <c r="G119" s="418"/>
      <c r="H119" s="72"/>
      <c r="I119" s="136">
        <f t="shared" si="113"/>
        <v>0</v>
      </c>
      <c r="J119" s="417"/>
      <c r="K119" s="72"/>
      <c r="L119" s="137">
        <f t="shared" si="114"/>
        <v>0</v>
      </c>
      <c r="M119" s="418"/>
      <c r="N119" s="72"/>
      <c r="O119" s="136">
        <f t="shared" si="115"/>
        <v>0</v>
      </c>
      <c r="P119" s="419"/>
      <c r="Q119" s="311"/>
      <c r="R119" s="483"/>
      <c r="S119" s="483"/>
      <c r="T119" s="483"/>
    </row>
    <row r="120" spans="1:20" x14ac:dyDescent="0.25">
      <c r="A120" s="43">
        <v>2269</v>
      </c>
      <c r="B120" s="69" t="s">
        <v>129</v>
      </c>
      <c r="C120" s="358">
        <f t="shared" si="108"/>
        <v>21</v>
      </c>
      <c r="D120" s="417">
        <v>21</v>
      </c>
      <c r="E120" s="136"/>
      <c r="F120" s="419">
        <f t="shared" si="112"/>
        <v>21</v>
      </c>
      <c r="G120" s="418"/>
      <c r="H120" s="72"/>
      <c r="I120" s="136">
        <f t="shared" si="113"/>
        <v>0</v>
      </c>
      <c r="J120" s="417"/>
      <c r="K120" s="136"/>
      <c r="L120" s="419">
        <f t="shared" si="114"/>
        <v>0</v>
      </c>
      <c r="M120" s="418"/>
      <c r="N120" s="72"/>
      <c r="O120" s="136">
        <f t="shared" si="115"/>
        <v>0</v>
      </c>
      <c r="P120" s="419"/>
      <c r="Q120" s="311"/>
      <c r="R120" s="483"/>
      <c r="S120" s="483"/>
      <c r="T120" s="483"/>
    </row>
    <row r="121" spans="1:20" x14ac:dyDescent="0.25">
      <c r="A121" s="138">
        <v>2270</v>
      </c>
      <c r="B121" s="69" t="s">
        <v>130</v>
      </c>
      <c r="C121" s="358">
        <f t="shared" si="108"/>
        <v>10</v>
      </c>
      <c r="D121" s="70">
        <f>SUM(D122:D126)</f>
        <v>10</v>
      </c>
      <c r="E121" s="139">
        <f t="shared" ref="E121" si="116">SUM(E122:E126)</f>
        <v>0</v>
      </c>
      <c r="F121" s="421">
        <f>SUM(F122:F126)</f>
        <v>10</v>
      </c>
      <c r="G121" s="420">
        <f>SUM(G122:G126)</f>
        <v>0</v>
      </c>
      <c r="H121" s="135">
        <f t="shared" ref="H121:I121" si="117">SUM(H122:H126)</f>
        <v>0</v>
      </c>
      <c r="I121" s="139">
        <f t="shared" si="117"/>
        <v>0</v>
      </c>
      <c r="J121" s="70">
        <f>SUM(J122:J126)</f>
        <v>0</v>
      </c>
      <c r="K121" s="139">
        <f t="shared" ref="K121:N121" si="118">SUM(K122:K126)</f>
        <v>0</v>
      </c>
      <c r="L121" s="421">
        <f t="shared" si="118"/>
        <v>0</v>
      </c>
      <c r="M121" s="420">
        <f t="shared" si="118"/>
        <v>0</v>
      </c>
      <c r="N121" s="135">
        <f t="shared" si="118"/>
        <v>0</v>
      </c>
      <c r="O121" s="139">
        <f>SUM(O122:O126)</f>
        <v>0</v>
      </c>
      <c r="P121" s="421"/>
      <c r="Q121" s="311"/>
      <c r="R121" s="483"/>
      <c r="S121" s="483"/>
      <c r="T121" s="483"/>
    </row>
    <row r="122" spans="1:20" hidden="1" x14ac:dyDescent="0.25">
      <c r="A122" s="43">
        <v>2272</v>
      </c>
      <c r="B122" s="148" t="s">
        <v>131</v>
      </c>
      <c r="C122" s="358">
        <f t="shared" si="108"/>
        <v>0</v>
      </c>
      <c r="D122" s="417"/>
      <c r="E122" s="72"/>
      <c r="F122" s="137">
        <f t="shared" ref="F122:F126" si="119">D122+E122</f>
        <v>0</v>
      </c>
      <c r="G122" s="418"/>
      <c r="H122" s="72"/>
      <c r="I122" s="136">
        <f t="shared" ref="I122:I126" si="120">G122+H122</f>
        <v>0</v>
      </c>
      <c r="J122" s="417"/>
      <c r="K122" s="72"/>
      <c r="L122" s="137">
        <f t="shared" ref="L122:L126" si="121">J122+K122</f>
        <v>0</v>
      </c>
      <c r="M122" s="418"/>
      <c r="N122" s="72"/>
      <c r="O122" s="136">
        <f t="shared" ref="O122:O126" si="122">M122+N122</f>
        <v>0</v>
      </c>
      <c r="P122" s="419"/>
      <c r="Q122" s="311"/>
      <c r="R122" s="483"/>
      <c r="S122" s="483"/>
      <c r="T122" s="483"/>
    </row>
    <row r="123" spans="1:20" ht="24" hidden="1" x14ac:dyDescent="0.25">
      <c r="A123" s="43">
        <v>2274</v>
      </c>
      <c r="B123" s="149" t="s">
        <v>132</v>
      </c>
      <c r="C123" s="358">
        <f t="shared" si="108"/>
        <v>0</v>
      </c>
      <c r="D123" s="417"/>
      <c r="E123" s="72"/>
      <c r="F123" s="137">
        <f t="shared" si="119"/>
        <v>0</v>
      </c>
      <c r="G123" s="418"/>
      <c r="H123" s="72"/>
      <c r="I123" s="136">
        <f t="shared" si="120"/>
        <v>0</v>
      </c>
      <c r="J123" s="417"/>
      <c r="K123" s="72"/>
      <c r="L123" s="137">
        <f t="shared" si="121"/>
        <v>0</v>
      </c>
      <c r="M123" s="418"/>
      <c r="N123" s="72"/>
      <c r="O123" s="136">
        <f t="shared" si="122"/>
        <v>0</v>
      </c>
      <c r="P123" s="419"/>
      <c r="Q123" s="311"/>
      <c r="R123" s="483"/>
      <c r="S123" s="483"/>
      <c r="T123" s="483"/>
    </row>
    <row r="124" spans="1:20" ht="24" hidden="1" x14ac:dyDescent="0.25">
      <c r="A124" s="43">
        <v>2275</v>
      </c>
      <c r="B124" s="69" t="s">
        <v>133</v>
      </c>
      <c r="C124" s="358">
        <f t="shared" si="108"/>
        <v>0</v>
      </c>
      <c r="D124" s="417"/>
      <c r="E124" s="72"/>
      <c r="F124" s="137">
        <f t="shared" si="119"/>
        <v>0</v>
      </c>
      <c r="G124" s="418"/>
      <c r="H124" s="72"/>
      <c r="I124" s="136">
        <f t="shared" si="120"/>
        <v>0</v>
      </c>
      <c r="J124" s="417"/>
      <c r="K124" s="72"/>
      <c r="L124" s="137">
        <f t="shared" si="121"/>
        <v>0</v>
      </c>
      <c r="M124" s="418"/>
      <c r="N124" s="72"/>
      <c r="O124" s="136">
        <f t="shared" si="122"/>
        <v>0</v>
      </c>
      <c r="P124" s="419"/>
      <c r="Q124" s="311"/>
      <c r="R124" s="483"/>
      <c r="S124" s="483"/>
      <c r="T124" s="483"/>
    </row>
    <row r="125" spans="1:20" ht="36" hidden="1" x14ac:dyDescent="0.25">
      <c r="A125" s="43">
        <v>2276</v>
      </c>
      <c r="B125" s="69" t="s">
        <v>134</v>
      </c>
      <c r="C125" s="358">
        <f t="shared" si="108"/>
        <v>0</v>
      </c>
      <c r="D125" s="417"/>
      <c r="E125" s="72"/>
      <c r="F125" s="137">
        <f t="shared" si="119"/>
        <v>0</v>
      </c>
      <c r="G125" s="418"/>
      <c r="H125" s="72"/>
      <c r="I125" s="136">
        <f t="shared" si="120"/>
        <v>0</v>
      </c>
      <c r="J125" s="417"/>
      <c r="K125" s="72"/>
      <c r="L125" s="137">
        <f t="shared" si="121"/>
        <v>0</v>
      </c>
      <c r="M125" s="418"/>
      <c r="N125" s="72"/>
      <c r="O125" s="136">
        <f t="shared" si="122"/>
        <v>0</v>
      </c>
      <c r="P125" s="419"/>
      <c r="Q125" s="311"/>
      <c r="R125" s="483"/>
      <c r="S125" s="483"/>
      <c r="T125" s="483"/>
    </row>
    <row r="126" spans="1:20" ht="24" x14ac:dyDescent="0.25">
      <c r="A126" s="43">
        <v>2279</v>
      </c>
      <c r="B126" s="69" t="s">
        <v>135</v>
      </c>
      <c r="C126" s="358">
        <f t="shared" si="108"/>
        <v>10</v>
      </c>
      <c r="D126" s="417">
        <v>10</v>
      </c>
      <c r="E126" s="136"/>
      <c r="F126" s="419">
        <f t="shared" si="119"/>
        <v>10</v>
      </c>
      <c r="G126" s="418"/>
      <c r="H126" s="72"/>
      <c r="I126" s="136">
        <f t="shared" si="120"/>
        <v>0</v>
      </c>
      <c r="J126" s="417"/>
      <c r="K126" s="136"/>
      <c r="L126" s="419">
        <f t="shared" si="121"/>
        <v>0</v>
      </c>
      <c r="M126" s="418"/>
      <c r="N126" s="72"/>
      <c r="O126" s="136">
        <f t="shared" si="122"/>
        <v>0</v>
      </c>
      <c r="P126" s="419"/>
      <c r="Q126" s="311"/>
      <c r="R126" s="483"/>
      <c r="S126" s="483"/>
      <c r="T126" s="483"/>
    </row>
    <row r="127" spans="1:20" ht="24" hidden="1" x14ac:dyDescent="0.25">
      <c r="A127" s="315">
        <v>2280</v>
      </c>
      <c r="B127" s="63" t="s">
        <v>136</v>
      </c>
      <c r="C127" s="353">
        <f t="shared" si="108"/>
        <v>0</v>
      </c>
      <c r="D127" s="64">
        <f>SUM(D128)</f>
        <v>0</v>
      </c>
      <c r="E127" s="132">
        <f t="shared" ref="E127:O127" si="123">SUM(E128)</f>
        <v>0</v>
      </c>
      <c r="F127" s="146">
        <f t="shared" si="123"/>
        <v>0</v>
      </c>
      <c r="G127" s="426">
        <f>SUM(G128)</f>
        <v>0</v>
      </c>
      <c r="H127" s="132">
        <f t="shared" si="123"/>
        <v>0</v>
      </c>
      <c r="I127" s="150">
        <f t="shared" si="123"/>
        <v>0</v>
      </c>
      <c r="J127" s="64">
        <f>SUM(J128)</f>
        <v>0</v>
      </c>
      <c r="K127" s="132">
        <f t="shared" si="123"/>
        <v>0</v>
      </c>
      <c r="L127" s="146">
        <f t="shared" si="123"/>
        <v>0</v>
      </c>
      <c r="M127" s="426">
        <f t="shared" si="123"/>
        <v>0</v>
      </c>
      <c r="N127" s="132">
        <f t="shared" si="123"/>
        <v>0</v>
      </c>
      <c r="O127" s="139">
        <f t="shared" si="123"/>
        <v>0</v>
      </c>
      <c r="P127" s="421"/>
      <c r="Q127" s="311"/>
      <c r="R127" s="483"/>
      <c r="S127" s="483"/>
      <c r="T127" s="483"/>
    </row>
    <row r="128" spans="1:20" ht="24" hidden="1" x14ac:dyDescent="0.25">
      <c r="A128" s="43">
        <v>2283</v>
      </c>
      <c r="B128" s="69" t="s">
        <v>137</v>
      </c>
      <c r="C128" s="358">
        <f t="shared" si="108"/>
        <v>0</v>
      </c>
      <c r="D128" s="417"/>
      <c r="E128" s="72"/>
      <c r="F128" s="137">
        <f>D128+E128</f>
        <v>0</v>
      </c>
      <c r="G128" s="418"/>
      <c r="H128" s="72"/>
      <c r="I128" s="136">
        <f>G128+H128</f>
        <v>0</v>
      </c>
      <c r="J128" s="417"/>
      <c r="K128" s="72"/>
      <c r="L128" s="137">
        <f>J128+K128</f>
        <v>0</v>
      </c>
      <c r="M128" s="418"/>
      <c r="N128" s="72"/>
      <c r="O128" s="136">
        <f>M128+N128</f>
        <v>0</v>
      </c>
      <c r="P128" s="419"/>
      <c r="Q128" s="311"/>
      <c r="R128" s="483"/>
      <c r="S128" s="483"/>
      <c r="T128" s="483"/>
    </row>
    <row r="129" spans="1:20" ht="38.25" customHeight="1" x14ac:dyDescent="0.25">
      <c r="A129" s="55">
        <v>2300</v>
      </c>
      <c r="B129" s="127" t="s">
        <v>138</v>
      </c>
      <c r="C129" s="347">
        <f t="shared" si="108"/>
        <v>5420</v>
      </c>
      <c r="D129" s="56">
        <f>SUM(D130,D135,D139,D140,D143,D150,D158,D159,D162)</f>
        <v>4551</v>
      </c>
      <c r="E129" s="144">
        <f t="shared" ref="E129" si="124">SUM(E130,E135,E139,E140,E143,E150,E158,E159,E162)</f>
        <v>0</v>
      </c>
      <c r="F129" s="424">
        <f>SUM(F130,F135,F139,F140,F143,F150,F158,F159,F162)</f>
        <v>4551</v>
      </c>
      <c r="G129" s="412">
        <f>SUM(G130,G135,G139,G140,G143,G150,G158,G159,G162)</f>
        <v>0</v>
      </c>
      <c r="H129" s="57">
        <f t="shared" ref="H129:I129" si="125">SUM(H130,H135,H139,H140,H143,H150,H158,H159,H162)</f>
        <v>0</v>
      </c>
      <c r="I129" s="144">
        <f t="shared" si="125"/>
        <v>0</v>
      </c>
      <c r="J129" s="56">
        <f>SUM(J130,J135,J139,J140,J143,J150,J158,J159,J162)</f>
        <v>869</v>
      </c>
      <c r="K129" s="144">
        <f t="shared" ref="K129:N129" si="126">SUM(K130,K135,K139,K140,K143,K150,K158,K159,K162)</f>
        <v>0</v>
      </c>
      <c r="L129" s="424">
        <f t="shared" si="126"/>
        <v>869</v>
      </c>
      <c r="M129" s="412">
        <f t="shared" si="126"/>
        <v>0</v>
      </c>
      <c r="N129" s="57">
        <f t="shared" si="126"/>
        <v>0</v>
      </c>
      <c r="O129" s="144">
        <f>SUM(O130,O135,O139,O140,O143,O150,O158,O159,O162)</f>
        <v>0</v>
      </c>
      <c r="P129" s="424"/>
      <c r="Q129" s="311"/>
      <c r="R129" s="483"/>
      <c r="S129" s="483"/>
      <c r="T129" s="483"/>
    </row>
    <row r="130" spans="1:20" ht="24" x14ac:dyDescent="0.25">
      <c r="A130" s="315">
        <v>2310</v>
      </c>
      <c r="B130" s="63" t="s">
        <v>139</v>
      </c>
      <c r="C130" s="353">
        <f t="shared" si="108"/>
        <v>1490</v>
      </c>
      <c r="D130" s="64">
        <f>SUM(D131:D134)</f>
        <v>1490</v>
      </c>
      <c r="E130" s="150">
        <f t="shared" ref="E130:O130" si="127">SUM(E131:E134)</f>
        <v>0</v>
      </c>
      <c r="F130" s="427">
        <f t="shared" si="127"/>
        <v>1490</v>
      </c>
      <c r="G130" s="426">
        <f>SUM(G131:G134)</f>
        <v>0</v>
      </c>
      <c r="H130" s="132">
        <f t="shared" si="127"/>
        <v>0</v>
      </c>
      <c r="I130" s="150">
        <f t="shared" si="127"/>
        <v>0</v>
      </c>
      <c r="J130" s="64">
        <f>SUM(J131:J134)</f>
        <v>0</v>
      </c>
      <c r="K130" s="150">
        <f t="shared" si="127"/>
        <v>0</v>
      </c>
      <c r="L130" s="427">
        <f t="shared" si="127"/>
        <v>0</v>
      </c>
      <c r="M130" s="426">
        <f t="shared" si="127"/>
        <v>0</v>
      </c>
      <c r="N130" s="132">
        <f t="shared" si="127"/>
        <v>0</v>
      </c>
      <c r="O130" s="150">
        <f t="shared" si="127"/>
        <v>0</v>
      </c>
      <c r="P130" s="427"/>
      <c r="Q130" s="311"/>
      <c r="R130" s="483"/>
      <c r="S130" s="483"/>
      <c r="T130" s="483"/>
    </row>
    <row r="131" spans="1:20" x14ac:dyDescent="0.25">
      <c r="A131" s="43">
        <v>2311</v>
      </c>
      <c r="B131" s="69" t="s">
        <v>140</v>
      </c>
      <c r="C131" s="358">
        <f t="shared" si="108"/>
        <v>460</v>
      </c>
      <c r="D131" s="417">
        <v>460</v>
      </c>
      <c r="E131" s="136"/>
      <c r="F131" s="419">
        <f t="shared" ref="F131:F134" si="128">D131+E131</f>
        <v>460</v>
      </c>
      <c r="G131" s="418"/>
      <c r="H131" s="72"/>
      <c r="I131" s="136">
        <f t="shared" ref="I131:I134" si="129">G131+H131</f>
        <v>0</v>
      </c>
      <c r="J131" s="417"/>
      <c r="K131" s="136"/>
      <c r="L131" s="419">
        <f t="shared" ref="L131:L134" si="130">J131+K131</f>
        <v>0</v>
      </c>
      <c r="M131" s="418"/>
      <c r="N131" s="72"/>
      <c r="O131" s="136">
        <f t="shared" ref="O131:O134" si="131">M131+N131</f>
        <v>0</v>
      </c>
      <c r="P131" s="419"/>
      <c r="Q131" s="311"/>
      <c r="R131" s="483"/>
      <c r="S131" s="483"/>
      <c r="T131" s="483"/>
    </row>
    <row r="132" spans="1:20" x14ac:dyDescent="0.25">
      <c r="A132" s="43">
        <v>2312</v>
      </c>
      <c r="B132" s="69" t="s">
        <v>141</v>
      </c>
      <c r="C132" s="358">
        <f t="shared" si="108"/>
        <v>1030</v>
      </c>
      <c r="D132" s="417">
        <v>1030</v>
      </c>
      <c r="E132" s="136"/>
      <c r="F132" s="419">
        <f t="shared" si="128"/>
        <v>1030</v>
      </c>
      <c r="G132" s="418"/>
      <c r="H132" s="72"/>
      <c r="I132" s="136">
        <f t="shared" si="129"/>
        <v>0</v>
      </c>
      <c r="J132" s="417"/>
      <c r="K132" s="136"/>
      <c r="L132" s="419">
        <f t="shared" si="130"/>
        <v>0</v>
      </c>
      <c r="M132" s="418"/>
      <c r="N132" s="72"/>
      <c r="O132" s="136">
        <f t="shared" si="131"/>
        <v>0</v>
      </c>
      <c r="P132" s="419"/>
      <c r="Q132" s="311"/>
      <c r="R132" s="483"/>
      <c r="S132" s="483"/>
      <c r="T132" s="483"/>
    </row>
    <row r="133" spans="1:20" hidden="1" x14ac:dyDescent="0.25">
      <c r="A133" s="43">
        <v>2313</v>
      </c>
      <c r="B133" s="69" t="s">
        <v>142</v>
      </c>
      <c r="C133" s="358">
        <f t="shared" si="108"/>
        <v>0</v>
      </c>
      <c r="D133" s="417"/>
      <c r="E133" s="72"/>
      <c r="F133" s="137">
        <f t="shared" si="128"/>
        <v>0</v>
      </c>
      <c r="G133" s="418"/>
      <c r="H133" s="72"/>
      <c r="I133" s="136">
        <f t="shared" si="129"/>
        <v>0</v>
      </c>
      <c r="J133" s="417"/>
      <c r="K133" s="72"/>
      <c r="L133" s="137">
        <f t="shared" si="130"/>
        <v>0</v>
      </c>
      <c r="M133" s="418"/>
      <c r="N133" s="72"/>
      <c r="O133" s="136">
        <f t="shared" si="131"/>
        <v>0</v>
      </c>
      <c r="P133" s="419"/>
      <c r="Q133" s="311"/>
      <c r="R133" s="483"/>
      <c r="S133" s="483"/>
      <c r="T133" s="483"/>
    </row>
    <row r="134" spans="1:20" ht="47.25" hidden="1" customHeight="1" x14ac:dyDescent="0.25">
      <c r="A134" s="43">
        <v>2314</v>
      </c>
      <c r="B134" s="69" t="s">
        <v>143</v>
      </c>
      <c r="C134" s="358">
        <f t="shared" si="108"/>
        <v>0</v>
      </c>
      <c r="D134" s="417"/>
      <c r="E134" s="72"/>
      <c r="F134" s="137">
        <f t="shared" si="128"/>
        <v>0</v>
      </c>
      <c r="G134" s="418"/>
      <c r="H134" s="72"/>
      <c r="I134" s="136">
        <f t="shared" si="129"/>
        <v>0</v>
      </c>
      <c r="J134" s="417"/>
      <c r="K134" s="72"/>
      <c r="L134" s="137">
        <f t="shared" si="130"/>
        <v>0</v>
      </c>
      <c r="M134" s="418"/>
      <c r="N134" s="72"/>
      <c r="O134" s="136">
        <f t="shared" si="131"/>
        <v>0</v>
      </c>
      <c r="P134" s="419"/>
      <c r="Q134" s="311"/>
      <c r="R134" s="483"/>
      <c r="S134" s="483"/>
      <c r="T134" s="483"/>
    </row>
    <row r="135" spans="1:20" x14ac:dyDescent="0.25">
      <c r="A135" s="138">
        <v>2320</v>
      </c>
      <c r="B135" s="69" t="s">
        <v>144</v>
      </c>
      <c r="C135" s="358">
        <f t="shared" si="108"/>
        <v>33</v>
      </c>
      <c r="D135" s="70">
        <f>SUM(D136:D138)</f>
        <v>33</v>
      </c>
      <c r="E135" s="139">
        <f t="shared" ref="E135" si="132">SUM(E136:E138)</f>
        <v>0</v>
      </c>
      <c r="F135" s="421">
        <f>SUM(F136:F138)</f>
        <v>33</v>
      </c>
      <c r="G135" s="420">
        <f>SUM(G136:G138)</f>
        <v>0</v>
      </c>
      <c r="H135" s="135">
        <f t="shared" ref="H135:I135" si="133">SUM(H136:H138)</f>
        <v>0</v>
      </c>
      <c r="I135" s="139">
        <f t="shared" si="133"/>
        <v>0</v>
      </c>
      <c r="J135" s="70">
        <f>SUM(J136:J138)</f>
        <v>0</v>
      </c>
      <c r="K135" s="139">
        <f t="shared" ref="K135:N135" si="134">SUM(K136:K138)</f>
        <v>0</v>
      </c>
      <c r="L135" s="421">
        <f t="shared" si="134"/>
        <v>0</v>
      </c>
      <c r="M135" s="420">
        <f t="shared" si="134"/>
        <v>0</v>
      </c>
      <c r="N135" s="135">
        <f t="shared" si="134"/>
        <v>0</v>
      </c>
      <c r="O135" s="139">
        <f>SUM(O136:O138)</f>
        <v>0</v>
      </c>
      <c r="P135" s="421"/>
      <c r="Q135" s="311"/>
      <c r="R135" s="483"/>
      <c r="S135" s="483"/>
      <c r="T135" s="483"/>
    </row>
    <row r="136" spans="1:20" hidden="1" x14ac:dyDescent="0.25">
      <c r="A136" s="43">
        <v>2321</v>
      </c>
      <c r="B136" s="69" t="s">
        <v>145</v>
      </c>
      <c r="C136" s="358">
        <f t="shared" si="108"/>
        <v>0</v>
      </c>
      <c r="D136" s="417"/>
      <c r="E136" s="72"/>
      <c r="F136" s="137">
        <f t="shared" ref="F136:F139" si="135">D136+E136</f>
        <v>0</v>
      </c>
      <c r="G136" s="418"/>
      <c r="H136" s="72"/>
      <c r="I136" s="136">
        <f t="shared" ref="I136:I139" si="136">G136+H136</f>
        <v>0</v>
      </c>
      <c r="J136" s="417"/>
      <c r="K136" s="72"/>
      <c r="L136" s="137">
        <f t="shared" ref="L136:L139" si="137">J136+K136</f>
        <v>0</v>
      </c>
      <c r="M136" s="418"/>
      <c r="N136" s="72"/>
      <c r="O136" s="136">
        <f t="shared" ref="O136:O139" si="138">M136+N136</f>
        <v>0</v>
      </c>
      <c r="P136" s="419"/>
      <c r="Q136" s="311"/>
      <c r="R136" s="483"/>
      <c r="S136" s="483"/>
      <c r="T136" s="483"/>
    </row>
    <row r="137" spans="1:20" x14ac:dyDescent="0.25">
      <c r="A137" s="43">
        <v>2322</v>
      </c>
      <c r="B137" s="69" t="s">
        <v>146</v>
      </c>
      <c r="C137" s="358">
        <f t="shared" si="108"/>
        <v>33</v>
      </c>
      <c r="D137" s="417">
        <v>33</v>
      </c>
      <c r="E137" s="136"/>
      <c r="F137" s="419">
        <f t="shared" si="135"/>
        <v>33</v>
      </c>
      <c r="G137" s="418"/>
      <c r="H137" s="72"/>
      <c r="I137" s="136">
        <f t="shared" si="136"/>
        <v>0</v>
      </c>
      <c r="J137" s="417"/>
      <c r="K137" s="136"/>
      <c r="L137" s="419">
        <f t="shared" si="137"/>
        <v>0</v>
      </c>
      <c r="M137" s="418"/>
      <c r="N137" s="72"/>
      <c r="O137" s="136">
        <f t="shared" si="138"/>
        <v>0</v>
      </c>
      <c r="P137" s="419"/>
      <c r="Q137" s="311"/>
      <c r="R137" s="483"/>
      <c r="S137" s="483"/>
      <c r="T137" s="483"/>
    </row>
    <row r="138" spans="1:20" ht="10.5" hidden="1" customHeight="1" x14ac:dyDescent="0.25">
      <c r="A138" s="43">
        <v>2329</v>
      </c>
      <c r="B138" s="69" t="s">
        <v>147</v>
      </c>
      <c r="C138" s="358">
        <f t="shared" si="108"/>
        <v>0</v>
      </c>
      <c r="D138" s="417"/>
      <c r="E138" s="72"/>
      <c r="F138" s="137">
        <f t="shared" si="135"/>
        <v>0</v>
      </c>
      <c r="G138" s="418"/>
      <c r="H138" s="72"/>
      <c r="I138" s="136">
        <f t="shared" si="136"/>
        <v>0</v>
      </c>
      <c r="J138" s="417"/>
      <c r="K138" s="72"/>
      <c r="L138" s="137">
        <f t="shared" si="137"/>
        <v>0</v>
      </c>
      <c r="M138" s="418"/>
      <c r="N138" s="72"/>
      <c r="O138" s="136">
        <f t="shared" si="138"/>
        <v>0</v>
      </c>
      <c r="P138" s="419"/>
      <c r="Q138" s="311"/>
      <c r="R138" s="483"/>
      <c r="S138" s="483"/>
      <c r="T138" s="483"/>
    </row>
    <row r="139" spans="1:20" hidden="1" x14ac:dyDescent="0.25">
      <c r="A139" s="138">
        <v>2330</v>
      </c>
      <c r="B139" s="69" t="s">
        <v>148</v>
      </c>
      <c r="C139" s="358">
        <f t="shared" si="108"/>
        <v>0</v>
      </c>
      <c r="D139" s="417"/>
      <c r="E139" s="72"/>
      <c r="F139" s="137">
        <f t="shared" si="135"/>
        <v>0</v>
      </c>
      <c r="G139" s="418"/>
      <c r="H139" s="72"/>
      <c r="I139" s="136">
        <f t="shared" si="136"/>
        <v>0</v>
      </c>
      <c r="J139" s="417"/>
      <c r="K139" s="72"/>
      <c r="L139" s="137">
        <f t="shared" si="137"/>
        <v>0</v>
      </c>
      <c r="M139" s="418"/>
      <c r="N139" s="72"/>
      <c r="O139" s="136">
        <f t="shared" si="138"/>
        <v>0</v>
      </c>
      <c r="P139" s="419"/>
      <c r="Q139" s="311"/>
      <c r="R139" s="483"/>
      <c r="S139" s="483"/>
      <c r="T139" s="483"/>
    </row>
    <row r="140" spans="1:20" ht="48" x14ac:dyDescent="0.25">
      <c r="A140" s="138">
        <v>2340</v>
      </c>
      <c r="B140" s="69" t="s">
        <v>149</v>
      </c>
      <c r="C140" s="358">
        <f t="shared" si="108"/>
        <v>35</v>
      </c>
      <c r="D140" s="70">
        <f>SUM(D141:D142)</f>
        <v>35</v>
      </c>
      <c r="E140" s="139">
        <f t="shared" ref="E140" si="139">SUM(E141:E142)</f>
        <v>0</v>
      </c>
      <c r="F140" s="421">
        <f>SUM(F141:F142)</f>
        <v>35</v>
      </c>
      <c r="G140" s="420">
        <f>SUM(G141:G142)</f>
        <v>0</v>
      </c>
      <c r="H140" s="135">
        <f t="shared" ref="H140:I140" si="140">SUM(H141:H142)</f>
        <v>0</v>
      </c>
      <c r="I140" s="139">
        <f t="shared" si="140"/>
        <v>0</v>
      </c>
      <c r="J140" s="70">
        <f>SUM(J141:J142)</f>
        <v>0</v>
      </c>
      <c r="K140" s="139">
        <f t="shared" ref="K140:N140" si="141">SUM(K141:K142)</f>
        <v>0</v>
      </c>
      <c r="L140" s="421">
        <f t="shared" si="141"/>
        <v>0</v>
      </c>
      <c r="M140" s="420">
        <f t="shared" si="141"/>
        <v>0</v>
      </c>
      <c r="N140" s="135">
        <f t="shared" si="141"/>
        <v>0</v>
      </c>
      <c r="O140" s="139">
        <f>SUM(O141:O142)</f>
        <v>0</v>
      </c>
      <c r="P140" s="421"/>
      <c r="Q140" s="311"/>
      <c r="R140" s="483"/>
      <c r="S140" s="483"/>
      <c r="T140" s="483"/>
    </row>
    <row r="141" spans="1:20" x14ac:dyDescent="0.25">
      <c r="A141" s="43">
        <v>2341</v>
      </c>
      <c r="B141" s="69" t="s">
        <v>150</v>
      </c>
      <c r="C141" s="358">
        <f t="shared" si="108"/>
        <v>35</v>
      </c>
      <c r="D141" s="417">
        <v>35</v>
      </c>
      <c r="E141" s="136"/>
      <c r="F141" s="419">
        <f t="shared" ref="F141:F142" si="142">D141+E141</f>
        <v>35</v>
      </c>
      <c r="G141" s="418"/>
      <c r="H141" s="72"/>
      <c r="I141" s="136">
        <f t="shared" ref="I141:I142" si="143">G141+H141</f>
        <v>0</v>
      </c>
      <c r="J141" s="417"/>
      <c r="K141" s="136"/>
      <c r="L141" s="419">
        <f t="shared" ref="L141:L142" si="144">J141+K141</f>
        <v>0</v>
      </c>
      <c r="M141" s="418"/>
      <c r="N141" s="72"/>
      <c r="O141" s="136">
        <f t="shared" ref="O141:O142" si="145">M141+N141</f>
        <v>0</v>
      </c>
      <c r="P141" s="419"/>
      <c r="Q141" s="311"/>
      <c r="R141" s="483"/>
      <c r="S141" s="483"/>
      <c r="T141" s="483"/>
    </row>
    <row r="142" spans="1:20" ht="24" hidden="1" x14ac:dyDescent="0.25">
      <c r="A142" s="43">
        <v>2344</v>
      </c>
      <c r="B142" s="69" t="s">
        <v>151</v>
      </c>
      <c r="C142" s="358">
        <f t="shared" si="108"/>
        <v>0</v>
      </c>
      <c r="D142" s="417"/>
      <c r="E142" s="72"/>
      <c r="F142" s="137">
        <f t="shared" si="142"/>
        <v>0</v>
      </c>
      <c r="G142" s="418"/>
      <c r="H142" s="72"/>
      <c r="I142" s="136">
        <f t="shared" si="143"/>
        <v>0</v>
      </c>
      <c r="J142" s="417"/>
      <c r="K142" s="72"/>
      <c r="L142" s="137">
        <f t="shared" si="144"/>
        <v>0</v>
      </c>
      <c r="M142" s="418"/>
      <c r="N142" s="72"/>
      <c r="O142" s="136">
        <f t="shared" si="145"/>
        <v>0</v>
      </c>
      <c r="P142" s="419"/>
      <c r="Q142" s="311"/>
      <c r="R142" s="483"/>
      <c r="S142" s="483"/>
      <c r="T142" s="483"/>
    </row>
    <row r="143" spans="1:20" ht="24" x14ac:dyDescent="0.25">
      <c r="A143" s="129">
        <v>2350</v>
      </c>
      <c r="B143" s="93" t="s">
        <v>152</v>
      </c>
      <c r="C143" s="390">
        <f t="shared" si="108"/>
        <v>2032</v>
      </c>
      <c r="D143" s="99">
        <f>SUM(D144:D149)</f>
        <v>2032</v>
      </c>
      <c r="E143" s="130">
        <f t="shared" ref="E143" si="146">SUM(E144:E149)</f>
        <v>0</v>
      </c>
      <c r="F143" s="415">
        <f>SUM(F144:F149)</f>
        <v>2032</v>
      </c>
      <c r="G143" s="414">
        <f>SUM(G144:G149)</f>
        <v>0</v>
      </c>
      <c r="H143" s="100">
        <f t="shared" ref="H143:N143" si="147">SUM(H144:H149)</f>
        <v>0</v>
      </c>
      <c r="I143" s="130">
        <f t="shared" si="147"/>
        <v>0</v>
      </c>
      <c r="J143" s="99">
        <f>SUM(J144:J149)</f>
        <v>0</v>
      </c>
      <c r="K143" s="130">
        <f t="shared" si="147"/>
        <v>0</v>
      </c>
      <c r="L143" s="415">
        <f t="shared" si="147"/>
        <v>0</v>
      </c>
      <c r="M143" s="414">
        <f t="shared" si="147"/>
        <v>0</v>
      </c>
      <c r="N143" s="100">
        <f t="shared" si="147"/>
        <v>0</v>
      </c>
      <c r="O143" s="130">
        <f>SUM(O144:O149)</f>
        <v>0</v>
      </c>
      <c r="P143" s="415"/>
      <c r="Q143" s="311"/>
      <c r="R143" s="483"/>
      <c r="S143" s="483"/>
      <c r="T143" s="483"/>
    </row>
    <row r="144" spans="1:20" x14ac:dyDescent="0.25">
      <c r="A144" s="37">
        <v>2351</v>
      </c>
      <c r="B144" s="63" t="s">
        <v>153</v>
      </c>
      <c r="C144" s="353">
        <f t="shared" si="108"/>
        <v>130</v>
      </c>
      <c r="D144" s="377">
        <v>130</v>
      </c>
      <c r="E144" s="133"/>
      <c r="F144" s="416">
        <f t="shared" ref="F144:F149" si="148">D144+E144</f>
        <v>130</v>
      </c>
      <c r="G144" s="376"/>
      <c r="H144" s="66"/>
      <c r="I144" s="133">
        <f t="shared" ref="I144:I149" si="149">G144+H144</f>
        <v>0</v>
      </c>
      <c r="J144" s="377"/>
      <c r="K144" s="133"/>
      <c r="L144" s="416">
        <f t="shared" ref="L144:L149" si="150">J144+K144</f>
        <v>0</v>
      </c>
      <c r="M144" s="376"/>
      <c r="N144" s="66"/>
      <c r="O144" s="133">
        <f t="shared" ref="O144:O149" si="151">M144+N144</f>
        <v>0</v>
      </c>
      <c r="P144" s="416"/>
      <c r="Q144" s="311"/>
      <c r="R144" s="483"/>
      <c r="S144" s="483"/>
      <c r="T144" s="483"/>
    </row>
    <row r="145" spans="1:20" x14ac:dyDescent="0.25">
      <c r="A145" s="43">
        <v>2352</v>
      </c>
      <c r="B145" s="69" t="s">
        <v>154</v>
      </c>
      <c r="C145" s="358">
        <f t="shared" si="108"/>
        <v>1852</v>
      </c>
      <c r="D145" s="417">
        <v>1852</v>
      </c>
      <c r="E145" s="136"/>
      <c r="F145" s="419">
        <f t="shared" si="148"/>
        <v>1852</v>
      </c>
      <c r="G145" s="418"/>
      <c r="H145" s="72"/>
      <c r="I145" s="136">
        <f t="shared" si="149"/>
        <v>0</v>
      </c>
      <c r="J145" s="417"/>
      <c r="K145" s="136"/>
      <c r="L145" s="419">
        <f t="shared" si="150"/>
        <v>0</v>
      </c>
      <c r="M145" s="418"/>
      <c r="N145" s="72"/>
      <c r="O145" s="136">
        <f t="shared" si="151"/>
        <v>0</v>
      </c>
      <c r="P145" s="419"/>
      <c r="Q145" s="311"/>
      <c r="R145" s="483"/>
      <c r="S145" s="483"/>
      <c r="T145" s="483"/>
    </row>
    <row r="146" spans="1:20" ht="24" hidden="1" x14ac:dyDescent="0.25">
      <c r="A146" s="43">
        <v>2353</v>
      </c>
      <c r="B146" s="69" t="s">
        <v>155</v>
      </c>
      <c r="C146" s="358">
        <f t="shared" si="108"/>
        <v>0</v>
      </c>
      <c r="D146" s="417"/>
      <c r="E146" s="72"/>
      <c r="F146" s="137">
        <f t="shared" si="148"/>
        <v>0</v>
      </c>
      <c r="G146" s="418"/>
      <c r="H146" s="72"/>
      <c r="I146" s="136">
        <f t="shared" si="149"/>
        <v>0</v>
      </c>
      <c r="J146" s="417"/>
      <c r="K146" s="72"/>
      <c r="L146" s="137">
        <f t="shared" si="150"/>
        <v>0</v>
      </c>
      <c r="M146" s="418"/>
      <c r="N146" s="72"/>
      <c r="O146" s="136">
        <f t="shared" si="151"/>
        <v>0</v>
      </c>
      <c r="P146" s="419"/>
      <c r="Q146" s="311"/>
      <c r="R146" s="483"/>
      <c r="S146" s="483"/>
      <c r="T146" s="483"/>
    </row>
    <row r="147" spans="1:20" ht="24" hidden="1" x14ac:dyDescent="0.25">
      <c r="A147" s="43">
        <v>2354</v>
      </c>
      <c r="B147" s="69" t="s">
        <v>156</v>
      </c>
      <c r="C147" s="358">
        <f t="shared" si="108"/>
        <v>0</v>
      </c>
      <c r="D147" s="417"/>
      <c r="E147" s="72"/>
      <c r="F147" s="137">
        <f t="shared" si="148"/>
        <v>0</v>
      </c>
      <c r="G147" s="418"/>
      <c r="H147" s="72"/>
      <c r="I147" s="136">
        <f t="shared" si="149"/>
        <v>0</v>
      </c>
      <c r="J147" s="417"/>
      <c r="K147" s="72"/>
      <c r="L147" s="137">
        <f t="shared" si="150"/>
        <v>0</v>
      </c>
      <c r="M147" s="418"/>
      <c r="N147" s="72"/>
      <c r="O147" s="136">
        <f t="shared" si="151"/>
        <v>0</v>
      </c>
      <c r="P147" s="419"/>
      <c r="Q147" s="311"/>
      <c r="R147" s="483"/>
      <c r="S147" s="483"/>
      <c r="T147" s="483"/>
    </row>
    <row r="148" spans="1:20" ht="24" x14ac:dyDescent="0.25">
      <c r="A148" s="43">
        <v>2355</v>
      </c>
      <c r="B148" s="69" t="s">
        <v>157</v>
      </c>
      <c r="C148" s="358">
        <f t="shared" si="108"/>
        <v>50</v>
      </c>
      <c r="D148" s="417">
        <v>50</v>
      </c>
      <c r="E148" s="136"/>
      <c r="F148" s="419">
        <f t="shared" si="148"/>
        <v>50</v>
      </c>
      <c r="G148" s="418"/>
      <c r="H148" s="72"/>
      <c r="I148" s="136">
        <f t="shared" si="149"/>
        <v>0</v>
      </c>
      <c r="J148" s="417"/>
      <c r="K148" s="136"/>
      <c r="L148" s="419">
        <f t="shared" si="150"/>
        <v>0</v>
      </c>
      <c r="M148" s="418"/>
      <c r="N148" s="72"/>
      <c r="O148" s="136">
        <f t="shared" si="151"/>
        <v>0</v>
      </c>
      <c r="P148" s="419"/>
      <c r="Q148" s="311"/>
      <c r="R148" s="483"/>
      <c r="S148" s="483"/>
      <c r="T148" s="483"/>
    </row>
    <row r="149" spans="1:20" ht="24" hidden="1" x14ac:dyDescent="0.25">
      <c r="A149" s="43">
        <v>2359</v>
      </c>
      <c r="B149" s="69" t="s">
        <v>158</v>
      </c>
      <c r="C149" s="358">
        <f t="shared" si="108"/>
        <v>0</v>
      </c>
      <c r="D149" s="417"/>
      <c r="E149" s="72"/>
      <c r="F149" s="137">
        <f t="shared" si="148"/>
        <v>0</v>
      </c>
      <c r="G149" s="418"/>
      <c r="H149" s="72"/>
      <c r="I149" s="136">
        <f t="shared" si="149"/>
        <v>0</v>
      </c>
      <c r="J149" s="417"/>
      <c r="K149" s="72"/>
      <c r="L149" s="137">
        <f t="shared" si="150"/>
        <v>0</v>
      </c>
      <c r="M149" s="418"/>
      <c r="N149" s="72"/>
      <c r="O149" s="136">
        <f t="shared" si="151"/>
        <v>0</v>
      </c>
      <c r="P149" s="419"/>
      <c r="Q149" s="311"/>
      <c r="R149" s="483"/>
      <c r="S149" s="483"/>
      <c r="T149" s="483"/>
    </row>
    <row r="150" spans="1:20" ht="24.75" customHeight="1" x14ac:dyDescent="0.25">
      <c r="A150" s="138">
        <v>2360</v>
      </c>
      <c r="B150" s="69" t="s">
        <v>159</v>
      </c>
      <c r="C150" s="358">
        <f t="shared" si="108"/>
        <v>1360</v>
      </c>
      <c r="D150" s="70">
        <f>SUM(D151:D157)</f>
        <v>491</v>
      </c>
      <c r="E150" s="139">
        <f t="shared" ref="E150" si="152">SUM(E151:E157)</f>
        <v>0</v>
      </c>
      <c r="F150" s="421">
        <f>SUM(F151:F157)</f>
        <v>491</v>
      </c>
      <c r="G150" s="420">
        <f>SUM(G151:G157)</f>
        <v>0</v>
      </c>
      <c r="H150" s="135">
        <f t="shared" ref="H150:I150" si="153">SUM(H151:H157)</f>
        <v>0</v>
      </c>
      <c r="I150" s="139">
        <f t="shared" si="153"/>
        <v>0</v>
      </c>
      <c r="J150" s="70">
        <f>SUM(J151:J157)</f>
        <v>869</v>
      </c>
      <c r="K150" s="139">
        <f t="shared" ref="K150:N150" si="154">SUM(K151:K157)</f>
        <v>0</v>
      </c>
      <c r="L150" s="421">
        <f t="shared" si="154"/>
        <v>869</v>
      </c>
      <c r="M150" s="420">
        <f t="shared" si="154"/>
        <v>0</v>
      </c>
      <c r="N150" s="135">
        <f t="shared" si="154"/>
        <v>0</v>
      </c>
      <c r="O150" s="139">
        <f>SUM(O151:O157)</f>
        <v>0</v>
      </c>
      <c r="P150" s="421"/>
      <c r="Q150" s="311"/>
      <c r="R150" s="483"/>
      <c r="S150" s="483"/>
      <c r="T150" s="483"/>
    </row>
    <row r="151" spans="1:20" x14ac:dyDescent="0.25">
      <c r="A151" s="42">
        <v>2361</v>
      </c>
      <c r="B151" s="69" t="s">
        <v>160</v>
      </c>
      <c r="C151" s="358">
        <f t="shared" si="108"/>
        <v>491</v>
      </c>
      <c r="D151" s="417">
        <v>491</v>
      </c>
      <c r="E151" s="136"/>
      <c r="F151" s="419">
        <f t="shared" ref="F151:F158" si="155">D151+E151</f>
        <v>491</v>
      </c>
      <c r="G151" s="418"/>
      <c r="H151" s="72"/>
      <c r="I151" s="136">
        <f t="shared" ref="I151:I158" si="156">G151+H151</f>
        <v>0</v>
      </c>
      <c r="J151" s="417"/>
      <c r="K151" s="136"/>
      <c r="L151" s="419">
        <f t="shared" ref="L151:L158" si="157">J151+K151</f>
        <v>0</v>
      </c>
      <c r="M151" s="418"/>
      <c r="N151" s="72"/>
      <c r="O151" s="136">
        <f t="shared" ref="O151:O158" si="158">M151+N151</f>
        <v>0</v>
      </c>
      <c r="P151" s="419"/>
      <c r="Q151" s="311"/>
      <c r="R151" s="483"/>
      <c r="S151" s="483"/>
      <c r="T151" s="483"/>
    </row>
    <row r="152" spans="1:20" ht="24" hidden="1" x14ac:dyDescent="0.25">
      <c r="A152" s="42">
        <v>2362</v>
      </c>
      <c r="B152" s="69" t="s">
        <v>161</v>
      </c>
      <c r="C152" s="358">
        <f t="shared" si="108"/>
        <v>0</v>
      </c>
      <c r="D152" s="417"/>
      <c r="E152" s="72"/>
      <c r="F152" s="137">
        <f t="shared" si="155"/>
        <v>0</v>
      </c>
      <c r="G152" s="418"/>
      <c r="H152" s="72"/>
      <c r="I152" s="136">
        <f t="shared" si="156"/>
        <v>0</v>
      </c>
      <c r="J152" s="417"/>
      <c r="K152" s="72"/>
      <c r="L152" s="137">
        <f t="shared" si="157"/>
        <v>0</v>
      </c>
      <c r="M152" s="418"/>
      <c r="N152" s="72"/>
      <c r="O152" s="136">
        <f t="shared" si="158"/>
        <v>0</v>
      </c>
      <c r="P152" s="419"/>
      <c r="Q152" s="311"/>
      <c r="R152" s="483"/>
      <c r="S152" s="483"/>
      <c r="T152" s="483"/>
    </row>
    <row r="153" spans="1:20" x14ac:dyDescent="0.25">
      <c r="A153" s="42">
        <v>2363</v>
      </c>
      <c r="B153" s="69" t="s">
        <v>162</v>
      </c>
      <c r="C153" s="358">
        <f t="shared" si="108"/>
        <v>869</v>
      </c>
      <c r="D153" s="417"/>
      <c r="E153" s="136"/>
      <c r="F153" s="419">
        <f t="shared" si="155"/>
        <v>0</v>
      </c>
      <c r="G153" s="418"/>
      <c r="H153" s="72"/>
      <c r="I153" s="136">
        <f t="shared" si="156"/>
        <v>0</v>
      </c>
      <c r="J153" s="417">
        <v>869</v>
      </c>
      <c r="K153" s="136"/>
      <c r="L153" s="419">
        <f t="shared" si="157"/>
        <v>869</v>
      </c>
      <c r="M153" s="418"/>
      <c r="N153" s="72"/>
      <c r="O153" s="136">
        <f t="shared" si="158"/>
        <v>0</v>
      </c>
      <c r="P153" s="419"/>
      <c r="Q153" s="311"/>
      <c r="R153" s="483"/>
      <c r="S153" s="483"/>
      <c r="T153" s="483"/>
    </row>
    <row r="154" spans="1:20" hidden="1" x14ac:dyDescent="0.25">
      <c r="A154" s="42">
        <v>2364</v>
      </c>
      <c r="B154" s="69" t="s">
        <v>163</v>
      </c>
      <c r="C154" s="358">
        <f t="shared" si="108"/>
        <v>0</v>
      </c>
      <c r="D154" s="417"/>
      <c r="E154" s="72"/>
      <c r="F154" s="137">
        <f t="shared" si="155"/>
        <v>0</v>
      </c>
      <c r="G154" s="418"/>
      <c r="H154" s="72"/>
      <c r="I154" s="136">
        <f t="shared" si="156"/>
        <v>0</v>
      </c>
      <c r="J154" s="417"/>
      <c r="K154" s="72"/>
      <c r="L154" s="137">
        <f t="shared" si="157"/>
        <v>0</v>
      </c>
      <c r="M154" s="418"/>
      <c r="N154" s="72"/>
      <c r="O154" s="136">
        <f t="shared" si="158"/>
        <v>0</v>
      </c>
      <c r="P154" s="419"/>
      <c r="Q154" s="311"/>
      <c r="R154" s="483"/>
      <c r="S154" s="483"/>
      <c r="T154" s="483"/>
    </row>
    <row r="155" spans="1:20" ht="12.75" hidden="1" customHeight="1" x14ac:dyDescent="0.25">
      <c r="A155" s="42">
        <v>2365</v>
      </c>
      <c r="B155" s="69" t="s">
        <v>164</v>
      </c>
      <c r="C155" s="358">
        <f t="shared" si="108"/>
        <v>0</v>
      </c>
      <c r="D155" s="417"/>
      <c r="E155" s="72"/>
      <c r="F155" s="137">
        <f t="shared" si="155"/>
        <v>0</v>
      </c>
      <c r="G155" s="418"/>
      <c r="H155" s="72"/>
      <c r="I155" s="136">
        <f t="shared" si="156"/>
        <v>0</v>
      </c>
      <c r="J155" s="417"/>
      <c r="K155" s="72"/>
      <c r="L155" s="137">
        <f t="shared" si="157"/>
        <v>0</v>
      </c>
      <c r="M155" s="418"/>
      <c r="N155" s="72"/>
      <c r="O155" s="136">
        <f t="shared" si="158"/>
        <v>0</v>
      </c>
      <c r="P155" s="419"/>
      <c r="Q155" s="311"/>
      <c r="R155" s="483"/>
      <c r="S155" s="483"/>
      <c r="T155" s="483"/>
    </row>
    <row r="156" spans="1:20" ht="36" hidden="1" x14ac:dyDescent="0.25">
      <c r="A156" s="42">
        <v>2366</v>
      </c>
      <c r="B156" s="69" t="s">
        <v>165</v>
      </c>
      <c r="C156" s="358">
        <f t="shared" si="108"/>
        <v>0</v>
      </c>
      <c r="D156" s="417"/>
      <c r="E156" s="72"/>
      <c r="F156" s="137">
        <f t="shared" si="155"/>
        <v>0</v>
      </c>
      <c r="G156" s="418"/>
      <c r="H156" s="72"/>
      <c r="I156" s="136">
        <f t="shared" si="156"/>
        <v>0</v>
      </c>
      <c r="J156" s="417"/>
      <c r="K156" s="72"/>
      <c r="L156" s="137">
        <f t="shared" si="157"/>
        <v>0</v>
      </c>
      <c r="M156" s="418"/>
      <c r="N156" s="72"/>
      <c r="O156" s="136">
        <f t="shared" si="158"/>
        <v>0</v>
      </c>
      <c r="P156" s="419"/>
      <c r="Q156" s="311"/>
      <c r="R156" s="483"/>
      <c r="S156" s="483"/>
      <c r="T156" s="483"/>
    </row>
    <row r="157" spans="1:20" ht="48" hidden="1" x14ac:dyDescent="0.25">
      <c r="A157" s="42">
        <v>2369</v>
      </c>
      <c r="B157" s="69" t="s">
        <v>166</v>
      </c>
      <c r="C157" s="358">
        <f t="shared" si="108"/>
        <v>0</v>
      </c>
      <c r="D157" s="417"/>
      <c r="E157" s="72"/>
      <c r="F157" s="137">
        <f t="shared" si="155"/>
        <v>0</v>
      </c>
      <c r="G157" s="418"/>
      <c r="H157" s="72"/>
      <c r="I157" s="136">
        <f t="shared" si="156"/>
        <v>0</v>
      </c>
      <c r="J157" s="417"/>
      <c r="K157" s="72"/>
      <c r="L157" s="137">
        <f t="shared" si="157"/>
        <v>0</v>
      </c>
      <c r="M157" s="418"/>
      <c r="N157" s="72"/>
      <c r="O157" s="136">
        <f t="shared" si="158"/>
        <v>0</v>
      </c>
      <c r="P157" s="419"/>
      <c r="Q157" s="311"/>
      <c r="R157" s="483"/>
      <c r="S157" s="483"/>
      <c r="T157" s="483"/>
    </row>
    <row r="158" spans="1:20" x14ac:dyDescent="0.25">
      <c r="A158" s="129">
        <v>2370</v>
      </c>
      <c r="B158" s="93" t="s">
        <v>167</v>
      </c>
      <c r="C158" s="390">
        <f t="shared" si="108"/>
        <v>400</v>
      </c>
      <c r="D158" s="391">
        <v>400</v>
      </c>
      <c r="E158" s="142"/>
      <c r="F158" s="423">
        <f t="shared" si="155"/>
        <v>400</v>
      </c>
      <c r="G158" s="422"/>
      <c r="H158" s="141"/>
      <c r="I158" s="142">
        <f t="shared" si="156"/>
        <v>0</v>
      </c>
      <c r="J158" s="391"/>
      <c r="K158" s="142"/>
      <c r="L158" s="423">
        <f t="shared" si="157"/>
        <v>0</v>
      </c>
      <c r="M158" s="422"/>
      <c r="N158" s="141"/>
      <c r="O158" s="142">
        <f t="shared" si="158"/>
        <v>0</v>
      </c>
      <c r="P158" s="423"/>
      <c r="Q158" s="311"/>
      <c r="R158" s="483"/>
      <c r="S158" s="483"/>
      <c r="T158" s="483"/>
    </row>
    <row r="159" spans="1:20" hidden="1" x14ac:dyDescent="0.25">
      <c r="A159" s="129">
        <v>2380</v>
      </c>
      <c r="B159" s="93" t="s">
        <v>168</v>
      </c>
      <c r="C159" s="390">
        <f t="shared" si="108"/>
        <v>0</v>
      </c>
      <c r="D159" s="99">
        <f>SUM(D160:D161)</f>
        <v>0</v>
      </c>
      <c r="E159" s="100">
        <f t="shared" ref="E159" si="159">SUM(E160:E161)</f>
        <v>0</v>
      </c>
      <c r="F159" s="131">
        <f>SUM(F160:F161)</f>
        <v>0</v>
      </c>
      <c r="G159" s="414">
        <f>SUM(G160:G161)</f>
        <v>0</v>
      </c>
      <c r="H159" s="100">
        <f t="shared" ref="H159:I159" si="160">SUM(H160:H161)</f>
        <v>0</v>
      </c>
      <c r="I159" s="130">
        <f t="shared" si="160"/>
        <v>0</v>
      </c>
      <c r="J159" s="99">
        <f>SUM(J160:J161)</f>
        <v>0</v>
      </c>
      <c r="K159" s="100">
        <f t="shared" ref="K159:N159" si="161">SUM(K160:K161)</f>
        <v>0</v>
      </c>
      <c r="L159" s="131">
        <f t="shared" si="161"/>
        <v>0</v>
      </c>
      <c r="M159" s="414">
        <f t="shared" si="161"/>
        <v>0</v>
      </c>
      <c r="N159" s="100">
        <f t="shared" si="161"/>
        <v>0</v>
      </c>
      <c r="O159" s="130">
        <f>SUM(O160:O161)</f>
        <v>0</v>
      </c>
      <c r="P159" s="415"/>
      <c r="Q159" s="311"/>
      <c r="R159" s="483"/>
      <c r="S159" s="483"/>
      <c r="T159" s="483"/>
    </row>
    <row r="160" spans="1:20" hidden="1" x14ac:dyDescent="0.25">
      <c r="A160" s="36">
        <v>2381</v>
      </c>
      <c r="B160" s="63" t="s">
        <v>169</v>
      </c>
      <c r="C160" s="353">
        <f t="shared" si="108"/>
        <v>0</v>
      </c>
      <c r="D160" s="377"/>
      <c r="E160" s="66"/>
      <c r="F160" s="134">
        <f t="shared" ref="F160:F163" si="162">D160+E160</f>
        <v>0</v>
      </c>
      <c r="G160" s="376"/>
      <c r="H160" s="66"/>
      <c r="I160" s="133">
        <f t="shared" ref="I160:I163" si="163">G160+H160</f>
        <v>0</v>
      </c>
      <c r="J160" s="377"/>
      <c r="K160" s="66"/>
      <c r="L160" s="134">
        <f t="shared" ref="L160:L163" si="164">J160+K160</f>
        <v>0</v>
      </c>
      <c r="M160" s="376"/>
      <c r="N160" s="66"/>
      <c r="O160" s="133">
        <f t="shared" ref="O160:O163" si="165">M160+N160</f>
        <v>0</v>
      </c>
      <c r="P160" s="416"/>
      <c r="Q160" s="311"/>
      <c r="R160" s="483"/>
      <c r="S160" s="483"/>
      <c r="T160" s="483"/>
    </row>
    <row r="161" spans="1:20" ht="24" hidden="1" x14ac:dyDescent="0.25">
      <c r="A161" s="42">
        <v>2389</v>
      </c>
      <c r="B161" s="69" t="s">
        <v>170</v>
      </c>
      <c r="C161" s="358">
        <f t="shared" si="108"/>
        <v>0</v>
      </c>
      <c r="D161" s="417"/>
      <c r="E161" s="72"/>
      <c r="F161" s="137">
        <f t="shared" si="162"/>
        <v>0</v>
      </c>
      <c r="G161" s="418"/>
      <c r="H161" s="72"/>
      <c r="I161" s="136">
        <f t="shared" si="163"/>
        <v>0</v>
      </c>
      <c r="J161" s="417"/>
      <c r="K161" s="72"/>
      <c r="L161" s="137">
        <f t="shared" si="164"/>
        <v>0</v>
      </c>
      <c r="M161" s="418"/>
      <c r="N161" s="72"/>
      <c r="O161" s="136">
        <f t="shared" si="165"/>
        <v>0</v>
      </c>
      <c r="P161" s="419"/>
      <c r="Q161" s="311"/>
      <c r="R161" s="483"/>
      <c r="S161" s="483"/>
      <c r="T161" s="483"/>
    </row>
    <row r="162" spans="1:20" x14ac:dyDescent="0.25">
      <c r="A162" s="129">
        <v>2390</v>
      </c>
      <c r="B162" s="93" t="s">
        <v>171</v>
      </c>
      <c r="C162" s="390">
        <f t="shared" si="108"/>
        <v>70</v>
      </c>
      <c r="D162" s="391">
        <v>70</v>
      </c>
      <c r="E162" s="142"/>
      <c r="F162" s="423">
        <f t="shared" si="162"/>
        <v>70</v>
      </c>
      <c r="G162" s="422"/>
      <c r="H162" s="141"/>
      <c r="I162" s="142">
        <f t="shared" si="163"/>
        <v>0</v>
      </c>
      <c r="J162" s="391"/>
      <c r="K162" s="142"/>
      <c r="L162" s="423">
        <f t="shared" si="164"/>
        <v>0</v>
      </c>
      <c r="M162" s="422"/>
      <c r="N162" s="141"/>
      <c r="O162" s="142">
        <f t="shared" si="165"/>
        <v>0</v>
      </c>
      <c r="P162" s="423"/>
      <c r="Q162" s="311"/>
      <c r="R162" s="483"/>
      <c r="S162" s="483"/>
      <c r="T162" s="483"/>
    </row>
    <row r="163" spans="1:20" hidden="1" x14ac:dyDescent="0.25">
      <c r="A163" s="55">
        <v>2400</v>
      </c>
      <c r="B163" s="127" t="s">
        <v>172</v>
      </c>
      <c r="C163" s="347">
        <f t="shared" si="108"/>
        <v>0</v>
      </c>
      <c r="D163" s="348"/>
      <c r="E163" s="151"/>
      <c r="F163" s="153">
        <f t="shared" si="162"/>
        <v>0</v>
      </c>
      <c r="G163" s="429"/>
      <c r="H163" s="151"/>
      <c r="I163" s="152">
        <f t="shared" si="163"/>
        <v>0</v>
      </c>
      <c r="J163" s="348"/>
      <c r="K163" s="151"/>
      <c r="L163" s="153">
        <f t="shared" si="164"/>
        <v>0</v>
      </c>
      <c r="M163" s="429"/>
      <c r="N163" s="151"/>
      <c r="O163" s="152">
        <f t="shared" si="165"/>
        <v>0</v>
      </c>
      <c r="P163" s="430"/>
      <c r="Q163" s="311"/>
      <c r="R163" s="483"/>
      <c r="S163" s="483"/>
      <c r="T163" s="483"/>
    </row>
    <row r="164" spans="1:20" ht="24" hidden="1" x14ac:dyDescent="0.25">
      <c r="A164" s="55">
        <v>2500</v>
      </c>
      <c r="B164" s="127" t="s">
        <v>173</v>
      </c>
      <c r="C164" s="347">
        <f t="shared" si="108"/>
        <v>0</v>
      </c>
      <c r="D164" s="56">
        <f>SUM(D165,D170)</f>
        <v>0</v>
      </c>
      <c r="E164" s="57">
        <f t="shared" ref="E164" si="166">SUM(E165,E170)</f>
        <v>0</v>
      </c>
      <c r="F164" s="145">
        <f>SUM(F165,F170)</f>
        <v>0</v>
      </c>
      <c r="G164" s="412">
        <f>SUM(G165,G170)</f>
        <v>0</v>
      </c>
      <c r="H164" s="57">
        <f t="shared" ref="H164:I164" si="167">SUM(H165,H170)</f>
        <v>0</v>
      </c>
      <c r="I164" s="144">
        <f t="shared" si="167"/>
        <v>0</v>
      </c>
      <c r="J164" s="56">
        <f>SUM(J165,J170)</f>
        <v>0</v>
      </c>
      <c r="K164" s="57">
        <f t="shared" ref="K164:O164" si="168">SUM(K165,K170)</f>
        <v>0</v>
      </c>
      <c r="L164" s="145">
        <f t="shared" si="168"/>
        <v>0</v>
      </c>
      <c r="M164" s="412">
        <f t="shared" si="168"/>
        <v>0</v>
      </c>
      <c r="N164" s="57">
        <f t="shared" si="168"/>
        <v>0</v>
      </c>
      <c r="O164" s="144">
        <f t="shared" si="168"/>
        <v>0</v>
      </c>
      <c r="P164" s="413"/>
      <c r="Q164" s="311"/>
      <c r="R164" s="483"/>
      <c r="S164" s="483"/>
      <c r="T164" s="483"/>
    </row>
    <row r="165" spans="1:20" ht="16.5" hidden="1" customHeight="1" x14ac:dyDescent="0.25">
      <c r="A165" s="315">
        <v>2510</v>
      </c>
      <c r="B165" s="63" t="s">
        <v>174</v>
      </c>
      <c r="C165" s="353">
        <f t="shared" si="108"/>
        <v>0</v>
      </c>
      <c r="D165" s="64">
        <f>SUM(D166:D169)</f>
        <v>0</v>
      </c>
      <c r="E165" s="132">
        <f t="shared" ref="E165" si="169">SUM(E166:E169)</f>
        <v>0</v>
      </c>
      <c r="F165" s="146">
        <f>SUM(F166:F169)</f>
        <v>0</v>
      </c>
      <c r="G165" s="426">
        <f>SUM(G166:G169)</f>
        <v>0</v>
      </c>
      <c r="H165" s="132">
        <f t="shared" ref="H165:I165" si="170">SUM(H166:H169)</f>
        <v>0</v>
      </c>
      <c r="I165" s="150">
        <f t="shared" si="170"/>
        <v>0</v>
      </c>
      <c r="J165" s="64">
        <f>SUM(J166:J169)</f>
        <v>0</v>
      </c>
      <c r="K165" s="132">
        <f t="shared" ref="K165:O165" si="171">SUM(K166:K169)</f>
        <v>0</v>
      </c>
      <c r="L165" s="146">
        <f t="shared" si="171"/>
        <v>0</v>
      </c>
      <c r="M165" s="426">
        <f t="shared" si="171"/>
        <v>0</v>
      </c>
      <c r="N165" s="132">
        <f t="shared" si="171"/>
        <v>0</v>
      </c>
      <c r="O165" s="154">
        <f t="shared" si="171"/>
        <v>0</v>
      </c>
      <c r="P165" s="431"/>
      <c r="Q165" s="311"/>
      <c r="R165" s="483"/>
      <c r="S165" s="483"/>
      <c r="T165" s="483"/>
    </row>
    <row r="166" spans="1:20" ht="24" hidden="1" x14ac:dyDescent="0.25">
      <c r="A166" s="43">
        <v>2512</v>
      </c>
      <c r="B166" s="69" t="s">
        <v>175</v>
      </c>
      <c r="C166" s="358">
        <f t="shared" si="108"/>
        <v>0</v>
      </c>
      <c r="D166" s="417"/>
      <c r="E166" s="72"/>
      <c r="F166" s="137">
        <f t="shared" ref="F166:F171" si="172">D166+E166</f>
        <v>0</v>
      </c>
      <c r="G166" s="418"/>
      <c r="H166" s="72"/>
      <c r="I166" s="136">
        <f t="shared" ref="I166:I171" si="173">G166+H166</f>
        <v>0</v>
      </c>
      <c r="J166" s="417"/>
      <c r="K166" s="72"/>
      <c r="L166" s="137">
        <f t="shared" ref="L166:L171" si="174">J166+K166</f>
        <v>0</v>
      </c>
      <c r="M166" s="418"/>
      <c r="N166" s="72"/>
      <c r="O166" s="136">
        <f t="shared" ref="O166:O171" si="175">M166+N166</f>
        <v>0</v>
      </c>
      <c r="P166" s="419"/>
      <c r="Q166" s="311"/>
      <c r="R166" s="483"/>
      <c r="S166" s="483"/>
      <c r="T166" s="483"/>
    </row>
    <row r="167" spans="1:20" ht="36" hidden="1" x14ac:dyDescent="0.25">
      <c r="A167" s="43">
        <v>2513</v>
      </c>
      <c r="B167" s="69" t="s">
        <v>176</v>
      </c>
      <c r="C167" s="358">
        <f t="shared" si="108"/>
        <v>0</v>
      </c>
      <c r="D167" s="417"/>
      <c r="E167" s="72"/>
      <c r="F167" s="137">
        <f t="shared" si="172"/>
        <v>0</v>
      </c>
      <c r="G167" s="418"/>
      <c r="H167" s="72"/>
      <c r="I167" s="136">
        <f t="shared" si="173"/>
        <v>0</v>
      </c>
      <c r="J167" s="417"/>
      <c r="K167" s="72"/>
      <c r="L167" s="137">
        <f t="shared" si="174"/>
        <v>0</v>
      </c>
      <c r="M167" s="418"/>
      <c r="N167" s="72"/>
      <c r="O167" s="136">
        <f t="shared" si="175"/>
        <v>0</v>
      </c>
      <c r="P167" s="419"/>
      <c r="Q167" s="311"/>
      <c r="R167" s="483"/>
      <c r="S167" s="483"/>
      <c r="T167" s="483"/>
    </row>
    <row r="168" spans="1:20" ht="24" hidden="1" x14ac:dyDescent="0.25">
      <c r="A168" s="43">
        <v>2515</v>
      </c>
      <c r="B168" s="69" t="s">
        <v>177</v>
      </c>
      <c r="C168" s="358">
        <f t="shared" si="108"/>
        <v>0</v>
      </c>
      <c r="D168" s="417"/>
      <c r="E168" s="72"/>
      <c r="F168" s="137">
        <f t="shared" si="172"/>
        <v>0</v>
      </c>
      <c r="G168" s="418"/>
      <c r="H168" s="72"/>
      <c r="I168" s="136">
        <f t="shared" si="173"/>
        <v>0</v>
      </c>
      <c r="J168" s="417"/>
      <c r="K168" s="72"/>
      <c r="L168" s="137">
        <f t="shared" si="174"/>
        <v>0</v>
      </c>
      <c r="M168" s="418"/>
      <c r="N168" s="72"/>
      <c r="O168" s="136">
        <f t="shared" si="175"/>
        <v>0</v>
      </c>
      <c r="P168" s="419"/>
      <c r="Q168" s="311"/>
      <c r="R168" s="483"/>
      <c r="S168" s="483"/>
      <c r="T168" s="483"/>
    </row>
    <row r="169" spans="1:20" ht="24" hidden="1" x14ac:dyDescent="0.25">
      <c r="A169" s="43">
        <v>2519</v>
      </c>
      <c r="B169" s="69" t="s">
        <v>178</v>
      </c>
      <c r="C169" s="358">
        <f t="shared" si="108"/>
        <v>0</v>
      </c>
      <c r="D169" s="417"/>
      <c r="E169" s="72"/>
      <c r="F169" s="137">
        <f t="shared" si="172"/>
        <v>0</v>
      </c>
      <c r="G169" s="418"/>
      <c r="H169" s="72"/>
      <c r="I169" s="136">
        <f t="shared" si="173"/>
        <v>0</v>
      </c>
      <c r="J169" s="417"/>
      <c r="K169" s="72"/>
      <c r="L169" s="137">
        <f t="shared" si="174"/>
        <v>0</v>
      </c>
      <c r="M169" s="418"/>
      <c r="N169" s="72"/>
      <c r="O169" s="136">
        <f t="shared" si="175"/>
        <v>0</v>
      </c>
      <c r="P169" s="419"/>
      <c r="Q169" s="311"/>
      <c r="R169" s="483"/>
      <c r="S169" s="483"/>
      <c r="T169" s="483"/>
    </row>
    <row r="170" spans="1:20" ht="24" hidden="1" x14ac:dyDescent="0.25">
      <c r="A170" s="138">
        <v>2520</v>
      </c>
      <c r="B170" s="69" t="s">
        <v>179</v>
      </c>
      <c r="C170" s="358">
        <f t="shared" si="108"/>
        <v>0</v>
      </c>
      <c r="D170" s="417"/>
      <c r="E170" s="72"/>
      <c r="F170" s="137">
        <f t="shared" si="172"/>
        <v>0</v>
      </c>
      <c r="G170" s="418"/>
      <c r="H170" s="72"/>
      <c r="I170" s="136">
        <f t="shared" si="173"/>
        <v>0</v>
      </c>
      <c r="J170" s="417"/>
      <c r="K170" s="72"/>
      <c r="L170" s="137">
        <f t="shared" si="174"/>
        <v>0</v>
      </c>
      <c r="M170" s="418"/>
      <c r="N170" s="72"/>
      <c r="O170" s="136">
        <f t="shared" si="175"/>
        <v>0</v>
      </c>
      <c r="P170" s="419"/>
      <c r="Q170" s="311"/>
      <c r="R170" s="483"/>
      <c r="S170" s="483"/>
      <c r="T170" s="483"/>
    </row>
    <row r="171" spans="1:20" s="156" customFormat="1" ht="48" hidden="1" x14ac:dyDescent="0.25">
      <c r="A171" s="20">
        <v>2800</v>
      </c>
      <c r="B171" s="63" t="s">
        <v>180</v>
      </c>
      <c r="C171" s="353">
        <f t="shared" si="108"/>
        <v>0</v>
      </c>
      <c r="D171" s="377"/>
      <c r="E171" s="66"/>
      <c r="F171" s="41">
        <f t="shared" si="172"/>
        <v>0</v>
      </c>
      <c r="G171" s="332"/>
      <c r="H171" s="39"/>
      <c r="I171" s="40">
        <f t="shared" si="173"/>
        <v>0</v>
      </c>
      <c r="J171" s="331"/>
      <c r="K171" s="39"/>
      <c r="L171" s="41">
        <f t="shared" si="174"/>
        <v>0</v>
      </c>
      <c r="M171" s="332"/>
      <c r="N171" s="39"/>
      <c r="O171" s="40">
        <f t="shared" si="175"/>
        <v>0</v>
      </c>
      <c r="P171" s="333"/>
      <c r="Q171" s="465"/>
      <c r="R171" s="483"/>
      <c r="S171" s="483"/>
      <c r="T171" s="483"/>
    </row>
    <row r="172" spans="1:20" hidden="1" x14ac:dyDescent="0.25">
      <c r="A172" s="123">
        <v>3000</v>
      </c>
      <c r="B172" s="123" t="s">
        <v>181</v>
      </c>
      <c r="C172" s="409">
        <f t="shared" si="108"/>
        <v>0</v>
      </c>
      <c r="D172" s="124">
        <f>SUM(D173,D183)</f>
        <v>0</v>
      </c>
      <c r="E172" s="125">
        <f t="shared" ref="E172" si="176">SUM(E173,E183)</f>
        <v>0</v>
      </c>
      <c r="F172" s="126">
        <f>SUM(F173,F183)</f>
        <v>0</v>
      </c>
      <c r="G172" s="410">
        <f>SUM(G173,G183)</f>
        <v>0</v>
      </c>
      <c r="H172" s="125">
        <f t="shared" ref="H172:I172" si="177">SUM(H173,H183)</f>
        <v>0</v>
      </c>
      <c r="I172" s="157">
        <f t="shared" si="177"/>
        <v>0</v>
      </c>
      <c r="J172" s="124">
        <f>SUM(J173,J183)</f>
        <v>0</v>
      </c>
      <c r="K172" s="125">
        <f t="shared" ref="K172:N172" si="178">SUM(K173,K183)</f>
        <v>0</v>
      </c>
      <c r="L172" s="126">
        <f t="shared" si="178"/>
        <v>0</v>
      </c>
      <c r="M172" s="410">
        <f t="shared" si="178"/>
        <v>0</v>
      </c>
      <c r="N172" s="125">
        <f t="shared" si="178"/>
        <v>0</v>
      </c>
      <c r="O172" s="157">
        <f>SUM(O173,O183)</f>
        <v>0</v>
      </c>
      <c r="P172" s="411"/>
      <c r="Q172" s="311"/>
      <c r="R172" s="483"/>
      <c r="S172" s="483"/>
      <c r="T172" s="483"/>
    </row>
    <row r="173" spans="1:20" ht="24" hidden="1" x14ac:dyDescent="0.25">
      <c r="A173" s="55">
        <v>3200</v>
      </c>
      <c r="B173" s="158" t="s">
        <v>182</v>
      </c>
      <c r="C173" s="347">
        <f t="shared" si="108"/>
        <v>0</v>
      </c>
      <c r="D173" s="56">
        <f>SUM(D174,D178)</f>
        <v>0</v>
      </c>
      <c r="E173" s="57">
        <f t="shared" ref="E173" si="179">SUM(E174,E178)</f>
        <v>0</v>
      </c>
      <c r="F173" s="145">
        <f>SUM(F174,F178)</f>
        <v>0</v>
      </c>
      <c r="G173" s="412">
        <f>SUM(G174,G178)</f>
        <v>0</v>
      </c>
      <c r="H173" s="57">
        <f t="shared" ref="H173:I173" si="180">SUM(H174,H178)</f>
        <v>0</v>
      </c>
      <c r="I173" s="144">
        <f t="shared" si="180"/>
        <v>0</v>
      </c>
      <c r="J173" s="56">
        <f>SUM(J174,J178)</f>
        <v>0</v>
      </c>
      <c r="K173" s="57">
        <f t="shared" ref="K173:O173" si="181">SUM(K174,K178)</f>
        <v>0</v>
      </c>
      <c r="L173" s="145">
        <f t="shared" si="181"/>
        <v>0</v>
      </c>
      <c r="M173" s="412">
        <f t="shared" si="181"/>
        <v>0</v>
      </c>
      <c r="N173" s="57">
        <f t="shared" si="181"/>
        <v>0</v>
      </c>
      <c r="O173" s="159">
        <f t="shared" si="181"/>
        <v>0</v>
      </c>
      <c r="P173" s="413"/>
      <c r="Q173" s="311"/>
      <c r="R173" s="483"/>
      <c r="S173" s="483"/>
      <c r="T173" s="483"/>
    </row>
    <row r="174" spans="1:20" ht="36" hidden="1" x14ac:dyDescent="0.25">
      <c r="A174" s="315">
        <v>3260</v>
      </c>
      <c r="B174" s="63" t="s">
        <v>183</v>
      </c>
      <c r="C174" s="353">
        <f t="shared" si="108"/>
        <v>0</v>
      </c>
      <c r="D174" s="64">
        <f>SUM(D175:D177)</f>
        <v>0</v>
      </c>
      <c r="E174" s="132">
        <f t="shared" ref="E174" si="182">SUM(E175:E177)</f>
        <v>0</v>
      </c>
      <c r="F174" s="146">
        <f>SUM(F175:F177)</f>
        <v>0</v>
      </c>
      <c r="G174" s="426">
        <f>SUM(G175:G177)</f>
        <v>0</v>
      </c>
      <c r="H174" s="132">
        <f t="shared" ref="H174:I174" si="183">SUM(H175:H177)</f>
        <v>0</v>
      </c>
      <c r="I174" s="150">
        <f t="shared" si="183"/>
        <v>0</v>
      </c>
      <c r="J174" s="64">
        <f>SUM(J175:J177)</f>
        <v>0</v>
      </c>
      <c r="K174" s="132">
        <f t="shared" ref="K174:N174" si="184">SUM(K175:K177)</f>
        <v>0</v>
      </c>
      <c r="L174" s="146">
        <f t="shared" si="184"/>
        <v>0</v>
      </c>
      <c r="M174" s="426">
        <f t="shared" si="184"/>
        <v>0</v>
      </c>
      <c r="N174" s="132">
        <f t="shared" si="184"/>
        <v>0</v>
      </c>
      <c r="O174" s="150">
        <f>SUM(O175:O177)</f>
        <v>0</v>
      </c>
      <c r="P174" s="427"/>
      <c r="Q174" s="311"/>
      <c r="R174" s="483"/>
      <c r="S174" s="483"/>
      <c r="T174" s="483"/>
    </row>
    <row r="175" spans="1:20" ht="24" hidden="1" x14ac:dyDescent="0.25">
      <c r="A175" s="43">
        <v>3261</v>
      </c>
      <c r="B175" s="69" t="s">
        <v>184</v>
      </c>
      <c r="C175" s="358">
        <f t="shared" si="108"/>
        <v>0</v>
      </c>
      <c r="D175" s="417"/>
      <c r="E175" s="72"/>
      <c r="F175" s="137">
        <f t="shared" ref="F175:F177" si="185">D175+E175</f>
        <v>0</v>
      </c>
      <c r="G175" s="418"/>
      <c r="H175" s="72"/>
      <c r="I175" s="136">
        <f t="shared" ref="I175:I177" si="186">G175+H175</f>
        <v>0</v>
      </c>
      <c r="J175" s="417"/>
      <c r="K175" s="72"/>
      <c r="L175" s="137">
        <f t="shared" ref="L175:L177" si="187">J175+K175</f>
        <v>0</v>
      </c>
      <c r="M175" s="418"/>
      <c r="N175" s="72"/>
      <c r="O175" s="136">
        <f t="shared" ref="O175:O177" si="188">M175+N175</f>
        <v>0</v>
      </c>
      <c r="P175" s="419"/>
      <c r="Q175" s="311"/>
      <c r="R175" s="483"/>
      <c r="S175" s="483"/>
      <c r="T175" s="483"/>
    </row>
    <row r="176" spans="1:20" ht="36" hidden="1" x14ac:dyDescent="0.25">
      <c r="A176" s="43">
        <v>3262</v>
      </c>
      <c r="B176" s="69" t="s">
        <v>185</v>
      </c>
      <c r="C176" s="358">
        <f t="shared" si="108"/>
        <v>0</v>
      </c>
      <c r="D176" s="417"/>
      <c r="E176" s="72"/>
      <c r="F176" s="137">
        <f t="shared" si="185"/>
        <v>0</v>
      </c>
      <c r="G176" s="418"/>
      <c r="H176" s="72"/>
      <c r="I176" s="136">
        <f t="shared" si="186"/>
        <v>0</v>
      </c>
      <c r="J176" s="417"/>
      <c r="K176" s="72"/>
      <c r="L176" s="137">
        <f t="shared" si="187"/>
        <v>0</v>
      </c>
      <c r="M176" s="418"/>
      <c r="N176" s="72"/>
      <c r="O176" s="136">
        <f t="shared" si="188"/>
        <v>0</v>
      </c>
      <c r="P176" s="419"/>
      <c r="Q176" s="311"/>
      <c r="R176" s="483"/>
      <c r="S176" s="483"/>
      <c r="T176" s="483"/>
    </row>
    <row r="177" spans="1:20" ht="24" hidden="1" x14ac:dyDescent="0.25">
      <c r="A177" s="43">
        <v>3263</v>
      </c>
      <c r="B177" s="69" t="s">
        <v>186</v>
      </c>
      <c r="C177" s="358">
        <f t="shared" ref="C177:C240" si="189">SUM(F177,I177,L177,O177)</f>
        <v>0</v>
      </c>
      <c r="D177" s="417"/>
      <c r="E177" s="72"/>
      <c r="F177" s="137">
        <f t="shared" si="185"/>
        <v>0</v>
      </c>
      <c r="G177" s="418"/>
      <c r="H177" s="72"/>
      <c r="I177" s="136">
        <f t="shared" si="186"/>
        <v>0</v>
      </c>
      <c r="J177" s="417"/>
      <c r="K177" s="72"/>
      <c r="L177" s="137">
        <f t="shared" si="187"/>
        <v>0</v>
      </c>
      <c r="M177" s="418"/>
      <c r="N177" s="72"/>
      <c r="O177" s="136">
        <f t="shared" si="188"/>
        <v>0</v>
      </c>
      <c r="P177" s="419"/>
      <c r="Q177" s="311"/>
      <c r="R177" s="483"/>
      <c r="S177" s="483"/>
      <c r="T177" s="483"/>
    </row>
    <row r="178" spans="1:20" ht="84" hidden="1" x14ac:dyDescent="0.25">
      <c r="A178" s="315">
        <v>3290</v>
      </c>
      <c r="B178" s="63" t="s">
        <v>187</v>
      </c>
      <c r="C178" s="432">
        <f t="shared" si="189"/>
        <v>0</v>
      </c>
      <c r="D178" s="64">
        <f>SUM(D179:D182)</f>
        <v>0</v>
      </c>
      <c r="E178" s="132">
        <f t="shared" ref="E178" si="190">SUM(E179:E182)</f>
        <v>0</v>
      </c>
      <c r="F178" s="146">
        <f>SUM(F179:F182)</f>
        <v>0</v>
      </c>
      <c r="G178" s="426">
        <f>SUM(G179:G182)</f>
        <v>0</v>
      </c>
      <c r="H178" s="132">
        <f t="shared" ref="H178:I178" si="191">SUM(H179:H182)</f>
        <v>0</v>
      </c>
      <c r="I178" s="150">
        <f t="shared" si="191"/>
        <v>0</v>
      </c>
      <c r="J178" s="64">
        <f>SUM(J179:J182)</f>
        <v>0</v>
      </c>
      <c r="K178" s="132">
        <f t="shared" ref="K178:O178" si="192">SUM(K179:K182)</f>
        <v>0</v>
      </c>
      <c r="L178" s="146">
        <f t="shared" si="192"/>
        <v>0</v>
      </c>
      <c r="M178" s="426">
        <f t="shared" si="192"/>
        <v>0</v>
      </c>
      <c r="N178" s="132">
        <f t="shared" si="192"/>
        <v>0</v>
      </c>
      <c r="O178" s="161">
        <f t="shared" si="192"/>
        <v>0</v>
      </c>
      <c r="P178" s="433"/>
      <c r="Q178" s="311"/>
      <c r="R178" s="483"/>
      <c r="S178" s="483"/>
      <c r="T178" s="483"/>
    </row>
    <row r="179" spans="1:20" ht="72" hidden="1" x14ac:dyDescent="0.25">
      <c r="A179" s="43">
        <v>3291</v>
      </c>
      <c r="B179" s="69" t="s">
        <v>188</v>
      </c>
      <c r="C179" s="358">
        <f t="shared" si="189"/>
        <v>0</v>
      </c>
      <c r="D179" s="417"/>
      <c r="E179" s="72"/>
      <c r="F179" s="137">
        <f t="shared" ref="F179:F182" si="193">D179+E179</f>
        <v>0</v>
      </c>
      <c r="G179" s="418"/>
      <c r="H179" s="72"/>
      <c r="I179" s="136">
        <f t="shared" ref="I179:I182" si="194">G179+H179</f>
        <v>0</v>
      </c>
      <c r="J179" s="417"/>
      <c r="K179" s="72"/>
      <c r="L179" s="137">
        <f t="shared" ref="L179:L182" si="195">J179+K179</f>
        <v>0</v>
      </c>
      <c r="M179" s="418"/>
      <c r="N179" s="72"/>
      <c r="O179" s="136">
        <f t="shared" ref="O179:O182" si="196">M179+N179</f>
        <v>0</v>
      </c>
      <c r="P179" s="419"/>
      <c r="Q179" s="311"/>
      <c r="R179" s="483"/>
      <c r="S179" s="483"/>
      <c r="T179" s="483"/>
    </row>
    <row r="180" spans="1:20" ht="72" hidden="1" x14ac:dyDescent="0.25">
      <c r="A180" s="43">
        <v>3292</v>
      </c>
      <c r="B180" s="69" t="s">
        <v>189</v>
      </c>
      <c r="C180" s="358">
        <f t="shared" si="189"/>
        <v>0</v>
      </c>
      <c r="D180" s="417"/>
      <c r="E180" s="72"/>
      <c r="F180" s="137">
        <f t="shared" si="193"/>
        <v>0</v>
      </c>
      <c r="G180" s="418"/>
      <c r="H180" s="72"/>
      <c r="I180" s="136">
        <f t="shared" si="194"/>
        <v>0</v>
      </c>
      <c r="J180" s="417"/>
      <c r="K180" s="72"/>
      <c r="L180" s="137">
        <f t="shared" si="195"/>
        <v>0</v>
      </c>
      <c r="M180" s="418"/>
      <c r="N180" s="72"/>
      <c r="O180" s="136">
        <f t="shared" si="196"/>
        <v>0</v>
      </c>
      <c r="P180" s="419"/>
      <c r="Q180" s="311"/>
      <c r="R180" s="483"/>
      <c r="S180" s="483"/>
      <c r="T180" s="483"/>
    </row>
    <row r="181" spans="1:20" ht="72" hidden="1" x14ac:dyDescent="0.25">
      <c r="A181" s="43">
        <v>3293</v>
      </c>
      <c r="B181" s="69" t="s">
        <v>190</v>
      </c>
      <c r="C181" s="358">
        <f t="shared" si="189"/>
        <v>0</v>
      </c>
      <c r="D181" s="417"/>
      <c r="E181" s="72"/>
      <c r="F181" s="137">
        <f t="shared" si="193"/>
        <v>0</v>
      </c>
      <c r="G181" s="418"/>
      <c r="H181" s="72"/>
      <c r="I181" s="136">
        <f t="shared" si="194"/>
        <v>0</v>
      </c>
      <c r="J181" s="417"/>
      <c r="K181" s="72"/>
      <c r="L181" s="137">
        <f t="shared" si="195"/>
        <v>0</v>
      </c>
      <c r="M181" s="418"/>
      <c r="N181" s="72"/>
      <c r="O181" s="136">
        <f t="shared" si="196"/>
        <v>0</v>
      </c>
      <c r="P181" s="419"/>
      <c r="Q181" s="311"/>
      <c r="R181" s="483"/>
      <c r="S181" s="483"/>
      <c r="T181" s="483"/>
    </row>
    <row r="182" spans="1:20" ht="60" hidden="1" x14ac:dyDescent="0.25">
      <c r="A182" s="163">
        <v>3294</v>
      </c>
      <c r="B182" s="69" t="s">
        <v>191</v>
      </c>
      <c r="C182" s="432">
        <f t="shared" si="189"/>
        <v>0</v>
      </c>
      <c r="D182" s="434"/>
      <c r="E182" s="164"/>
      <c r="F182" s="166">
        <f t="shared" si="193"/>
        <v>0</v>
      </c>
      <c r="G182" s="435"/>
      <c r="H182" s="164"/>
      <c r="I182" s="165">
        <f t="shared" si="194"/>
        <v>0</v>
      </c>
      <c r="J182" s="434"/>
      <c r="K182" s="164"/>
      <c r="L182" s="166">
        <f t="shared" si="195"/>
        <v>0</v>
      </c>
      <c r="M182" s="435"/>
      <c r="N182" s="164"/>
      <c r="O182" s="165">
        <f t="shared" si="196"/>
        <v>0</v>
      </c>
      <c r="P182" s="436"/>
      <c r="Q182" s="311"/>
      <c r="R182" s="483"/>
      <c r="S182" s="483"/>
      <c r="T182" s="483"/>
    </row>
    <row r="183" spans="1:20" ht="48" hidden="1" x14ac:dyDescent="0.25">
      <c r="A183" s="84">
        <v>3300</v>
      </c>
      <c r="B183" s="158" t="s">
        <v>192</v>
      </c>
      <c r="C183" s="437">
        <f t="shared" si="189"/>
        <v>0</v>
      </c>
      <c r="D183" s="167">
        <f>SUM(D184:D185)</f>
        <v>0</v>
      </c>
      <c r="E183" s="168">
        <f t="shared" ref="E183" si="197">SUM(E184:E185)</f>
        <v>0</v>
      </c>
      <c r="F183" s="128">
        <f>SUM(F184:F185)</f>
        <v>0</v>
      </c>
      <c r="G183" s="438">
        <f>SUM(G184:G185)</f>
        <v>0</v>
      </c>
      <c r="H183" s="168">
        <f t="shared" ref="H183:I183" si="198">SUM(H184:H185)</f>
        <v>0</v>
      </c>
      <c r="I183" s="159">
        <f t="shared" si="198"/>
        <v>0</v>
      </c>
      <c r="J183" s="167">
        <f>SUM(J184:J185)</f>
        <v>0</v>
      </c>
      <c r="K183" s="168">
        <f t="shared" ref="K183:O183" si="199">SUM(K184:K185)</f>
        <v>0</v>
      </c>
      <c r="L183" s="128">
        <f t="shared" si="199"/>
        <v>0</v>
      </c>
      <c r="M183" s="438">
        <f t="shared" si="199"/>
        <v>0</v>
      </c>
      <c r="N183" s="168">
        <f t="shared" si="199"/>
        <v>0</v>
      </c>
      <c r="O183" s="159">
        <f t="shared" si="199"/>
        <v>0</v>
      </c>
      <c r="P183" s="413"/>
      <c r="Q183" s="311"/>
      <c r="R183" s="483"/>
      <c r="S183" s="483"/>
      <c r="T183" s="483"/>
    </row>
    <row r="184" spans="1:20" ht="48" hidden="1" x14ac:dyDescent="0.25">
      <c r="A184" s="92">
        <v>3310</v>
      </c>
      <c r="B184" s="93" t="s">
        <v>193</v>
      </c>
      <c r="C184" s="390">
        <f t="shared" si="189"/>
        <v>0</v>
      </c>
      <c r="D184" s="391"/>
      <c r="E184" s="141"/>
      <c r="F184" s="143">
        <f t="shared" ref="F184:F185" si="200">D184+E184</f>
        <v>0</v>
      </c>
      <c r="G184" s="422"/>
      <c r="H184" s="141"/>
      <c r="I184" s="142">
        <f t="shared" ref="I184:I185" si="201">G184+H184</f>
        <v>0</v>
      </c>
      <c r="J184" s="391"/>
      <c r="K184" s="141"/>
      <c r="L184" s="143">
        <f t="shared" ref="L184:L185" si="202">J184+K184</f>
        <v>0</v>
      </c>
      <c r="M184" s="422"/>
      <c r="N184" s="141"/>
      <c r="O184" s="142">
        <f t="shared" ref="O184:O185" si="203">M184+N184</f>
        <v>0</v>
      </c>
      <c r="P184" s="423"/>
      <c r="Q184" s="311"/>
      <c r="R184" s="483"/>
      <c r="S184" s="483"/>
      <c r="T184" s="483"/>
    </row>
    <row r="185" spans="1:20" ht="60" hidden="1" x14ac:dyDescent="0.25">
      <c r="A185" s="37">
        <v>3320</v>
      </c>
      <c r="B185" s="63" t="s">
        <v>194</v>
      </c>
      <c r="C185" s="353">
        <f t="shared" si="189"/>
        <v>0</v>
      </c>
      <c r="D185" s="377"/>
      <c r="E185" s="66"/>
      <c r="F185" s="134">
        <f t="shared" si="200"/>
        <v>0</v>
      </c>
      <c r="G185" s="376"/>
      <c r="H185" s="66"/>
      <c r="I185" s="133">
        <f t="shared" si="201"/>
        <v>0</v>
      </c>
      <c r="J185" s="377"/>
      <c r="K185" s="66"/>
      <c r="L185" s="134">
        <f t="shared" si="202"/>
        <v>0</v>
      </c>
      <c r="M185" s="376"/>
      <c r="N185" s="66"/>
      <c r="O185" s="133">
        <f t="shared" si="203"/>
        <v>0</v>
      </c>
      <c r="P185" s="416"/>
      <c r="Q185" s="311"/>
      <c r="R185" s="483"/>
      <c r="S185" s="483"/>
      <c r="T185" s="483"/>
    </row>
    <row r="186" spans="1:20" hidden="1" x14ac:dyDescent="0.25">
      <c r="A186" s="169">
        <v>4000</v>
      </c>
      <c r="B186" s="123" t="s">
        <v>195</v>
      </c>
      <c r="C186" s="409">
        <f t="shared" si="189"/>
        <v>0</v>
      </c>
      <c r="D186" s="124">
        <f>SUM(D187,D190)</f>
        <v>0</v>
      </c>
      <c r="E186" s="125">
        <f t="shared" ref="E186" si="204">SUM(E187,E190)</f>
        <v>0</v>
      </c>
      <c r="F186" s="126">
        <f>SUM(F187,F190)</f>
        <v>0</v>
      </c>
      <c r="G186" s="410">
        <f>SUM(G187,G190)</f>
        <v>0</v>
      </c>
      <c r="H186" s="125">
        <f t="shared" ref="H186:I186" si="205">SUM(H187,H190)</f>
        <v>0</v>
      </c>
      <c r="I186" s="157">
        <f t="shared" si="205"/>
        <v>0</v>
      </c>
      <c r="J186" s="124">
        <f>SUM(J187,J190)</f>
        <v>0</v>
      </c>
      <c r="K186" s="125">
        <f t="shared" ref="K186:N186" si="206">SUM(K187,K190)</f>
        <v>0</v>
      </c>
      <c r="L186" s="126">
        <f t="shared" si="206"/>
        <v>0</v>
      </c>
      <c r="M186" s="410">
        <f t="shared" si="206"/>
        <v>0</v>
      </c>
      <c r="N186" s="125">
        <f t="shared" si="206"/>
        <v>0</v>
      </c>
      <c r="O186" s="157">
        <f>SUM(O187,O190)</f>
        <v>0</v>
      </c>
      <c r="P186" s="411"/>
      <c r="Q186" s="311"/>
      <c r="R186" s="483"/>
      <c r="S186" s="483"/>
      <c r="T186" s="483"/>
    </row>
    <row r="187" spans="1:20" ht="24" hidden="1" x14ac:dyDescent="0.25">
      <c r="A187" s="170">
        <v>4200</v>
      </c>
      <c r="B187" s="127" t="s">
        <v>196</v>
      </c>
      <c r="C187" s="347">
        <f t="shared" si="189"/>
        <v>0</v>
      </c>
      <c r="D187" s="56">
        <f>SUM(D188,D189)</f>
        <v>0</v>
      </c>
      <c r="E187" s="57">
        <f t="shared" ref="E187" si="207">SUM(E188,E189)</f>
        <v>0</v>
      </c>
      <c r="F187" s="145">
        <f>SUM(F188,F189)</f>
        <v>0</v>
      </c>
      <c r="G187" s="412">
        <f>SUM(G188,G189)</f>
        <v>0</v>
      </c>
      <c r="H187" s="57">
        <f t="shared" ref="H187:I187" si="208">SUM(H188,H189)</f>
        <v>0</v>
      </c>
      <c r="I187" s="144">
        <f t="shared" si="208"/>
        <v>0</v>
      </c>
      <c r="J187" s="56">
        <f>SUM(J188,J189)</f>
        <v>0</v>
      </c>
      <c r="K187" s="57">
        <f t="shared" ref="K187:N187" si="209">SUM(K188,K189)</f>
        <v>0</v>
      </c>
      <c r="L187" s="145">
        <f t="shared" si="209"/>
        <v>0</v>
      </c>
      <c r="M187" s="412">
        <f t="shared" si="209"/>
        <v>0</v>
      </c>
      <c r="N187" s="57">
        <f t="shared" si="209"/>
        <v>0</v>
      </c>
      <c r="O187" s="144">
        <f>SUM(O188,O189)</f>
        <v>0</v>
      </c>
      <c r="P187" s="424"/>
      <c r="Q187" s="311"/>
      <c r="R187" s="483"/>
      <c r="S187" s="483"/>
      <c r="T187" s="483"/>
    </row>
    <row r="188" spans="1:20" ht="36" hidden="1" x14ac:dyDescent="0.25">
      <c r="A188" s="315">
        <v>4240</v>
      </c>
      <c r="B188" s="63" t="s">
        <v>197</v>
      </c>
      <c r="C188" s="353">
        <f t="shared" si="189"/>
        <v>0</v>
      </c>
      <c r="D188" s="377"/>
      <c r="E188" s="66"/>
      <c r="F188" s="134">
        <f t="shared" ref="F188:F189" si="210">D188+E188</f>
        <v>0</v>
      </c>
      <c r="G188" s="376"/>
      <c r="H188" s="66"/>
      <c r="I188" s="133">
        <f t="shared" ref="I188:I189" si="211">G188+H188</f>
        <v>0</v>
      </c>
      <c r="J188" s="377"/>
      <c r="K188" s="66"/>
      <c r="L188" s="134">
        <f t="shared" ref="L188:L189" si="212">J188+K188</f>
        <v>0</v>
      </c>
      <c r="M188" s="376"/>
      <c r="N188" s="66"/>
      <c r="O188" s="133">
        <f t="shared" ref="O188:O189" si="213">M188+N188</f>
        <v>0</v>
      </c>
      <c r="P188" s="416"/>
      <c r="Q188" s="311"/>
      <c r="R188" s="483"/>
      <c r="S188" s="483"/>
      <c r="T188" s="483"/>
    </row>
    <row r="189" spans="1:20" ht="24" hidden="1" x14ac:dyDescent="0.25">
      <c r="A189" s="138">
        <v>4250</v>
      </c>
      <c r="B189" s="69" t="s">
        <v>198</v>
      </c>
      <c r="C189" s="358">
        <f t="shared" si="189"/>
        <v>0</v>
      </c>
      <c r="D189" s="417"/>
      <c r="E189" s="72"/>
      <c r="F189" s="137">
        <f t="shared" si="210"/>
        <v>0</v>
      </c>
      <c r="G189" s="418"/>
      <c r="H189" s="72"/>
      <c r="I189" s="136">
        <f t="shared" si="211"/>
        <v>0</v>
      </c>
      <c r="J189" s="417"/>
      <c r="K189" s="72"/>
      <c r="L189" s="137">
        <f t="shared" si="212"/>
        <v>0</v>
      </c>
      <c r="M189" s="418"/>
      <c r="N189" s="72"/>
      <c r="O189" s="136">
        <f t="shared" si="213"/>
        <v>0</v>
      </c>
      <c r="P189" s="419"/>
      <c r="Q189" s="311"/>
      <c r="R189" s="483"/>
      <c r="S189" s="483"/>
      <c r="T189" s="483"/>
    </row>
    <row r="190" spans="1:20" hidden="1" x14ac:dyDescent="0.25">
      <c r="A190" s="55">
        <v>4300</v>
      </c>
      <c r="B190" s="127" t="s">
        <v>199</v>
      </c>
      <c r="C190" s="347">
        <f t="shared" si="189"/>
        <v>0</v>
      </c>
      <c r="D190" s="56">
        <f>SUM(D191)</f>
        <v>0</v>
      </c>
      <c r="E190" s="57">
        <f t="shared" ref="E190" si="214">SUM(E191)</f>
        <v>0</v>
      </c>
      <c r="F190" s="145">
        <f>SUM(F191)</f>
        <v>0</v>
      </c>
      <c r="G190" s="412">
        <f>SUM(G191)</f>
        <v>0</v>
      </c>
      <c r="H190" s="57">
        <f t="shared" ref="H190:I190" si="215">SUM(H191)</f>
        <v>0</v>
      </c>
      <c r="I190" s="144">
        <f t="shared" si="215"/>
        <v>0</v>
      </c>
      <c r="J190" s="56">
        <f>SUM(J191)</f>
        <v>0</v>
      </c>
      <c r="K190" s="57">
        <f t="shared" ref="K190:N190" si="216">SUM(K191)</f>
        <v>0</v>
      </c>
      <c r="L190" s="145">
        <f t="shared" si="216"/>
        <v>0</v>
      </c>
      <c r="M190" s="412">
        <f t="shared" si="216"/>
        <v>0</v>
      </c>
      <c r="N190" s="57">
        <f t="shared" si="216"/>
        <v>0</v>
      </c>
      <c r="O190" s="144">
        <f>SUM(O191)</f>
        <v>0</v>
      </c>
      <c r="P190" s="424"/>
      <c r="Q190" s="311"/>
      <c r="R190" s="483"/>
      <c r="S190" s="483"/>
      <c r="T190" s="483"/>
    </row>
    <row r="191" spans="1:20" ht="24" hidden="1" x14ac:dyDescent="0.25">
      <c r="A191" s="315">
        <v>4310</v>
      </c>
      <c r="B191" s="63" t="s">
        <v>200</v>
      </c>
      <c r="C191" s="353">
        <f t="shared" si="189"/>
        <v>0</v>
      </c>
      <c r="D191" s="64">
        <f>SUM(D192:D192)</f>
        <v>0</v>
      </c>
      <c r="E191" s="132">
        <f t="shared" ref="E191" si="217">SUM(E192:E192)</f>
        <v>0</v>
      </c>
      <c r="F191" s="146">
        <f>SUM(F192:F192)</f>
        <v>0</v>
      </c>
      <c r="G191" s="426">
        <f>SUM(G192:G192)</f>
        <v>0</v>
      </c>
      <c r="H191" s="132">
        <f t="shared" ref="H191:I191" si="218">SUM(H192:H192)</f>
        <v>0</v>
      </c>
      <c r="I191" s="150">
        <f t="shared" si="218"/>
        <v>0</v>
      </c>
      <c r="J191" s="64">
        <f>SUM(J192:J192)</f>
        <v>0</v>
      </c>
      <c r="K191" s="132">
        <f t="shared" ref="K191:N191" si="219">SUM(K192:K192)</f>
        <v>0</v>
      </c>
      <c r="L191" s="146">
        <f t="shared" si="219"/>
        <v>0</v>
      </c>
      <c r="M191" s="426">
        <f t="shared" si="219"/>
        <v>0</v>
      </c>
      <c r="N191" s="132">
        <f t="shared" si="219"/>
        <v>0</v>
      </c>
      <c r="O191" s="150">
        <f>SUM(O192:O192)</f>
        <v>0</v>
      </c>
      <c r="P191" s="427"/>
      <c r="Q191" s="311"/>
      <c r="R191" s="483"/>
      <c r="S191" s="483"/>
      <c r="T191" s="483"/>
    </row>
    <row r="192" spans="1:20" ht="36" hidden="1" x14ac:dyDescent="0.25">
      <c r="A192" s="43">
        <v>4311</v>
      </c>
      <c r="B192" s="69" t="s">
        <v>201</v>
      </c>
      <c r="C192" s="358">
        <f t="shared" si="189"/>
        <v>0</v>
      </c>
      <c r="D192" s="417"/>
      <c r="E192" s="72"/>
      <c r="F192" s="137">
        <f>D192+E192</f>
        <v>0</v>
      </c>
      <c r="G192" s="418"/>
      <c r="H192" s="72"/>
      <c r="I192" s="136">
        <f>G192+H192</f>
        <v>0</v>
      </c>
      <c r="J192" s="417"/>
      <c r="K192" s="72"/>
      <c r="L192" s="137">
        <f>J192+K192</f>
        <v>0</v>
      </c>
      <c r="M192" s="418"/>
      <c r="N192" s="72"/>
      <c r="O192" s="136">
        <f>M192+N192</f>
        <v>0</v>
      </c>
      <c r="P192" s="419"/>
      <c r="Q192" s="311"/>
      <c r="R192" s="483"/>
      <c r="S192" s="483"/>
      <c r="T192" s="483"/>
    </row>
    <row r="193" spans="1:20" s="25" customFormat="1" ht="24" hidden="1" x14ac:dyDescent="0.25">
      <c r="A193" s="171"/>
      <c r="B193" s="20" t="s">
        <v>202</v>
      </c>
      <c r="C193" s="405">
        <f t="shared" si="189"/>
        <v>0</v>
      </c>
      <c r="D193" s="120">
        <f>SUM(D194,D229,D268)</f>
        <v>0</v>
      </c>
      <c r="E193" s="121">
        <f t="shared" ref="E193" si="220">SUM(E194,E229,E268)</f>
        <v>0</v>
      </c>
      <c r="F193" s="122">
        <f>SUM(F194,F229,F268)</f>
        <v>0</v>
      </c>
      <c r="G193" s="406">
        <f>SUM(G194,G229,G268)</f>
        <v>0</v>
      </c>
      <c r="H193" s="121">
        <f t="shared" ref="H193:I193" si="221">SUM(H194,H229,H268)</f>
        <v>0</v>
      </c>
      <c r="I193" s="407">
        <f t="shared" si="221"/>
        <v>0</v>
      </c>
      <c r="J193" s="120">
        <f>SUM(J194,J229,J268)</f>
        <v>0</v>
      </c>
      <c r="K193" s="121">
        <f t="shared" ref="K193:N193" si="222">SUM(K194,K229,K268)</f>
        <v>0</v>
      </c>
      <c r="L193" s="122">
        <f t="shared" si="222"/>
        <v>0</v>
      </c>
      <c r="M193" s="406">
        <f t="shared" si="222"/>
        <v>0</v>
      </c>
      <c r="N193" s="121">
        <f t="shared" si="222"/>
        <v>0</v>
      </c>
      <c r="O193" s="172">
        <f>SUM(O194,O229,O268)</f>
        <v>0</v>
      </c>
      <c r="P193" s="439"/>
      <c r="Q193" s="314"/>
      <c r="R193" s="483"/>
      <c r="S193" s="483"/>
      <c r="T193" s="483"/>
    </row>
    <row r="194" spans="1:20" hidden="1" x14ac:dyDescent="0.25">
      <c r="A194" s="123">
        <v>5000</v>
      </c>
      <c r="B194" s="123" t="s">
        <v>203</v>
      </c>
      <c r="C194" s="409">
        <f t="shared" si="189"/>
        <v>0</v>
      </c>
      <c r="D194" s="124">
        <f>D195+D203</f>
        <v>0</v>
      </c>
      <c r="E194" s="125">
        <f t="shared" ref="E194" si="223">E195+E203</f>
        <v>0</v>
      </c>
      <c r="F194" s="126">
        <f>F195+F203</f>
        <v>0</v>
      </c>
      <c r="G194" s="410">
        <f>G195+G203</f>
        <v>0</v>
      </c>
      <c r="H194" s="125">
        <f t="shared" ref="H194:I194" si="224">H195+H203</f>
        <v>0</v>
      </c>
      <c r="I194" s="157">
        <f t="shared" si="224"/>
        <v>0</v>
      </c>
      <c r="J194" s="124">
        <f>J195+J203</f>
        <v>0</v>
      </c>
      <c r="K194" s="125">
        <f t="shared" ref="K194:N194" si="225">K195+K203</f>
        <v>0</v>
      </c>
      <c r="L194" s="126">
        <f t="shared" si="225"/>
        <v>0</v>
      </c>
      <c r="M194" s="410">
        <f t="shared" si="225"/>
        <v>0</v>
      </c>
      <c r="N194" s="125">
        <f t="shared" si="225"/>
        <v>0</v>
      </c>
      <c r="O194" s="157">
        <f>O195+O203</f>
        <v>0</v>
      </c>
      <c r="P194" s="411"/>
      <c r="Q194" s="311"/>
      <c r="R194" s="483"/>
      <c r="S194" s="483"/>
      <c r="T194" s="483"/>
    </row>
    <row r="195" spans="1:20" hidden="1" x14ac:dyDescent="0.25">
      <c r="A195" s="55">
        <v>5100</v>
      </c>
      <c r="B195" s="127" t="s">
        <v>204</v>
      </c>
      <c r="C195" s="347">
        <f t="shared" si="189"/>
        <v>0</v>
      </c>
      <c r="D195" s="56">
        <f>D196+D197+D200+D201+D202</f>
        <v>0</v>
      </c>
      <c r="E195" s="57">
        <f t="shared" ref="E195" si="226">E196+E197+E200+E201+E202</f>
        <v>0</v>
      </c>
      <c r="F195" s="145">
        <f>F196+F197+F200+F201+F202</f>
        <v>0</v>
      </c>
      <c r="G195" s="412">
        <f>G196+G197+G200+G201+G202</f>
        <v>0</v>
      </c>
      <c r="H195" s="57">
        <f t="shared" ref="H195:I195" si="227">H196+H197+H200+H201+H202</f>
        <v>0</v>
      </c>
      <c r="I195" s="144">
        <f t="shared" si="227"/>
        <v>0</v>
      </c>
      <c r="J195" s="56">
        <f>J196+J197+J200+J201+J202</f>
        <v>0</v>
      </c>
      <c r="K195" s="57">
        <f t="shared" ref="K195:N195" si="228">K196+K197+K200+K201+K202</f>
        <v>0</v>
      </c>
      <c r="L195" s="145">
        <f t="shared" si="228"/>
        <v>0</v>
      </c>
      <c r="M195" s="412">
        <f t="shared" si="228"/>
        <v>0</v>
      </c>
      <c r="N195" s="57">
        <f t="shared" si="228"/>
        <v>0</v>
      </c>
      <c r="O195" s="144">
        <f>O196+O197+O200+O201+O202</f>
        <v>0</v>
      </c>
      <c r="P195" s="424"/>
      <c r="Q195" s="311"/>
      <c r="R195" s="483"/>
      <c r="S195" s="483"/>
      <c r="T195" s="483"/>
    </row>
    <row r="196" spans="1:20" hidden="1" x14ac:dyDescent="0.25">
      <c r="A196" s="315">
        <v>5110</v>
      </c>
      <c r="B196" s="63" t="s">
        <v>205</v>
      </c>
      <c r="C196" s="353">
        <f t="shared" si="189"/>
        <v>0</v>
      </c>
      <c r="D196" s="377"/>
      <c r="E196" s="66"/>
      <c r="F196" s="134">
        <f>D196+E196</f>
        <v>0</v>
      </c>
      <c r="G196" s="376"/>
      <c r="H196" s="66"/>
      <c r="I196" s="133">
        <f>G196+H196</f>
        <v>0</v>
      </c>
      <c r="J196" s="377"/>
      <c r="K196" s="66"/>
      <c r="L196" s="134">
        <f>J196+K196</f>
        <v>0</v>
      </c>
      <c r="M196" s="376"/>
      <c r="N196" s="66"/>
      <c r="O196" s="133">
        <f>M196+N196</f>
        <v>0</v>
      </c>
      <c r="P196" s="416"/>
      <c r="Q196" s="311"/>
      <c r="R196" s="483"/>
      <c r="S196" s="483"/>
      <c r="T196" s="483"/>
    </row>
    <row r="197" spans="1:20" ht="24" hidden="1" x14ac:dyDescent="0.25">
      <c r="A197" s="138">
        <v>5120</v>
      </c>
      <c r="B197" s="69" t="s">
        <v>206</v>
      </c>
      <c r="C197" s="358">
        <f t="shared" si="189"/>
        <v>0</v>
      </c>
      <c r="D197" s="70">
        <f>D198+D199</f>
        <v>0</v>
      </c>
      <c r="E197" s="135">
        <f t="shared" ref="E197" si="229">E198+E199</f>
        <v>0</v>
      </c>
      <c r="F197" s="140">
        <f>F198+F199</f>
        <v>0</v>
      </c>
      <c r="G197" s="420">
        <f>G198+G199</f>
        <v>0</v>
      </c>
      <c r="H197" s="135">
        <f t="shared" ref="H197:I197" si="230">H198+H199</f>
        <v>0</v>
      </c>
      <c r="I197" s="139">
        <f t="shared" si="230"/>
        <v>0</v>
      </c>
      <c r="J197" s="70">
        <f>J198+J199</f>
        <v>0</v>
      </c>
      <c r="K197" s="135">
        <f t="shared" ref="K197:O197" si="231">K198+K199</f>
        <v>0</v>
      </c>
      <c r="L197" s="140">
        <f t="shared" si="231"/>
        <v>0</v>
      </c>
      <c r="M197" s="420">
        <f t="shared" si="231"/>
        <v>0</v>
      </c>
      <c r="N197" s="135">
        <f t="shared" si="231"/>
        <v>0</v>
      </c>
      <c r="O197" s="139">
        <f t="shared" si="231"/>
        <v>0</v>
      </c>
      <c r="P197" s="421"/>
      <c r="Q197" s="311"/>
      <c r="R197" s="483"/>
      <c r="S197" s="483"/>
      <c r="T197" s="483"/>
    </row>
    <row r="198" spans="1:20" hidden="1" x14ac:dyDescent="0.25">
      <c r="A198" s="43">
        <v>5121</v>
      </c>
      <c r="B198" s="69" t="s">
        <v>207</v>
      </c>
      <c r="C198" s="358">
        <f t="shared" si="189"/>
        <v>0</v>
      </c>
      <c r="D198" s="417"/>
      <c r="E198" s="72"/>
      <c r="F198" s="137">
        <f t="shared" ref="F198:F202" si="232">D198+E198</f>
        <v>0</v>
      </c>
      <c r="G198" s="418"/>
      <c r="H198" s="72"/>
      <c r="I198" s="136">
        <f t="shared" ref="I198:I202" si="233">G198+H198</f>
        <v>0</v>
      </c>
      <c r="J198" s="417"/>
      <c r="K198" s="72"/>
      <c r="L198" s="137">
        <f t="shared" ref="L198:L202" si="234">J198+K198</f>
        <v>0</v>
      </c>
      <c r="M198" s="418"/>
      <c r="N198" s="72"/>
      <c r="O198" s="136">
        <f t="shared" ref="O198:O202" si="235">M198+N198</f>
        <v>0</v>
      </c>
      <c r="P198" s="419"/>
      <c r="Q198" s="311"/>
      <c r="R198" s="483"/>
      <c r="S198" s="483"/>
      <c r="T198" s="483"/>
    </row>
    <row r="199" spans="1:20" ht="24" hidden="1" x14ac:dyDescent="0.25">
      <c r="A199" s="43">
        <v>5129</v>
      </c>
      <c r="B199" s="69" t="s">
        <v>208</v>
      </c>
      <c r="C199" s="358">
        <f t="shared" si="189"/>
        <v>0</v>
      </c>
      <c r="D199" s="417"/>
      <c r="E199" s="72"/>
      <c r="F199" s="137">
        <f t="shared" si="232"/>
        <v>0</v>
      </c>
      <c r="G199" s="418"/>
      <c r="H199" s="72"/>
      <c r="I199" s="136">
        <f t="shared" si="233"/>
        <v>0</v>
      </c>
      <c r="J199" s="417"/>
      <c r="K199" s="72"/>
      <c r="L199" s="137">
        <f t="shared" si="234"/>
        <v>0</v>
      </c>
      <c r="M199" s="418"/>
      <c r="N199" s="72"/>
      <c r="O199" s="136">
        <f t="shared" si="235"/>
        <v>0</v>
      </c>
      <c r="P199" s="419"/>
      <c r="Q199" s="311"/>
      <c r="R199" s="483"/>
      <c r="S199" s="483"/>
      <c r="T199" s="483"/>
    </row>
    <row r="200" spans="1:20" hidden="1" x14ac:dyDescent="0.25">
      <c r="A200" s="138">
        <v>5130</v>
      </c>
      <c r="B200" s="69" t="s">
        <v>209</v>
      </c>
      <c r="C200" s="358">
        <f t="shared" si="189"/>
        <v>0</v>
      </c>
      <c r="D200" s="417"/>
      <c r="E200" s="72"/>
      <c r="F200" s="137">
        <f t="shared" si="232"/>
        <v>0</v>
      </c>
      <c r="G200" s="418"/>
      <c r="H200" s="72"/>
      <c r="I200" s="136">
        <f t="shared" si="233"/>
        <v>0</v>
      </c>
      <c r="J200" s="417"/>
      <c r="K200" s="72"/>
      <c r="L200" s="137">
        <f t="shared" si="234"/>
        <v>0</v>
      </c>
      <c r="M200" s="418"/>
      <c r="N200" s="72"/>
      <c r="O200" s="136">
        <f t="shared" si="235"/>
        <v>0</v>
      </c>
      <c r="P200" s="419"/>
      <c r="Q200" s="311"/>
      <c r="R200" s="483"/>
      <c r="S200" s="483"/>
      <c r="T200" s="483"/>
    </row>
    <row r="201" spans="1:20" hidden="1" x14ac:dyDescent="0.25">
      <c r="A201" s="138">
        <v>5140</v>
      </c>
      <c r="B201" s="69" t="s">
        <v>210</v>
      </c>
      <c r="C201" s="358">
        <f t="shared" si="189"/>
        <v>0</v>
      </c>
      <c r="D201" s="417"/>
      <c r="E201" s="72"/>
      <c r="F201" s="137">
        <f t="shared" si="232"/>
        <v>0</v>
      </c>
      <c r="G201" s="418"/>
      <c r="H201" s="72"/>
      <c r="I201" s="136">
        <f t="shared" si="233"/>
        <v>0</v>
      </c>
      <c r="J201" s="417"/>
      <c r="K201" s="72"/>
      <c r="L201" s="137">
        <f t="shared" si="234"/>
        <v>0</v>
      </c>
      <c r="M201" s="418"/>
      <c r="N201" s="72"/>
      <c r="O201" s="136">
        <f t="shared" si="235"/>
        <v>0</v>
      </c>
      <c r="P201" s="419"/>
      <c r="Q201" s="311"/>
      <c r="R201" s="483"/>
      <c r="S201" s="483"/>
      <c r="T201" s="483"/>
    </row>
    <row r="202" spans="1:20" ht="24" hidden="1" x14ac:dyDescent="0.25">
      <c r="A202" s="138">
        <v>5170</v>
      </c>
      <c r="B202" s="69" t="s">
        <v>211</v>
      </c>
      <c r="C202" s="358">
        <f t="shared" si="189"/>
        <v>0</v>
      </c>
      <c r="D202" s="417"/>
      <c r="E202" s="72"/>
      <c r="F202" s="137">
        <f t="shared" si="232"/>
        <v>0</v>
      </c>
      <c r="G202" s="418"/>
      <c r="H202" s="72"/>
      <c r="I202" s="136">
        <f t="shared" si="233"/>
        <v>0</v>
      </c>
      <c r="J202" s="417"/>
      <c r="K202" s="72"/>
      <c r="L202" s="137">
        <f t="shared" si="234"/>
        <v>0</v>
      </c>
      <c r="M202" s="418"/>
      <c r="N202" s="72"/>
      <c r="O202" s="136">
        <f t="shared" si="235"/>
        <v>0</v>
      </c>
      <c r="P202" s="419"/>
      <c r="Q202" s="311"/>
      <c r="R202" s="483"/>
      <c r="S202" s="483"/>
      <c r="T202" s="483"/>
    </row>
    <row r="203" spans="1:20" hidden="1" x14ac:dyDescent="0.25">
      <c r="A203" s="55">
        <v>5200</v>
      </c>
      <c r="B203" s="127" t="s">
        <v>212</v>
      </c>
      <c r="C203" s="347">
        <f t="shared" si="189"/>
        <v>0</v>
      </c>
      <c r="D203" s="56">
        <f>D204+D214+D215+D224+D225+D226+D228</f>
        <v>0</v>
      </c>
      <c r="E203" s="57">
        <f t="shared" ref="E203" si="236">E204+E214+E215+E224+E225+E226+E228</f>
        <v>0</v>
      </c>
      <c r="F203" s="145">
        <f>F204+F214+F215+F224+F225+F226+F228</f>
        <v>0</v>
      </c>
      <c r="G203" s="412">
        <f>G204+G214+G215+G224+G225+G226+G228</f>
        <v>0</v>
      </c>
      <c r="H203" s="57">
        <f t="shared" ref="H203:I203" si="237">H204+H214+H215+H224+H225+H226+H228</f>
        <v>0</v>
      </c>
      <c r="I203" s="144">
        <f t="shared" si="237"/>
        <v>0</v>
      </c>
      <c r="J203" s="56">
        <f>J204+J214+J215+J224+J225+J226+J228</f>
        <v>0</v>
      </c>
      <c r="K203" s="57">
        <f t="shared" ref="K203:O203" si="238">K204+K214+K215+K224+K225+K226+K228</f>
        <v>0</v>
      </c>
      <c r="L203" s="145">
        <f t="shared" si="238"/>
        <v>0</v>
      </c>
      <c r="M203" s="412">
        <f t="shared" si="238"/>
        <v>0</v>
      </c>
      <c r="N203" s="57">
        <f t="shared" si="238"/>
        <v>0</v>
      </c>
      <c r="O203" s="144">
        <f t="shared" si="238"/>
        <v>0</v>
      </c>
      <c r="P203" s="424"/>
      <c r="Q203" s="311"/>
      <c r="R203" s="483"/>
      <c r="S203" s="483"/>
      <c r="T203" s="483"/>
    </row>
    <row r="204" spans="1:20" hidden="1" x14ac:dyDescent="0.25">
      <c r="A204" s="129">
        <v>5210</v>
      </c>
      <c r="B204" s="93" t="s">
        <v>213</v>
      </c>
      <c r="C204" s="390">
        <f t="shared" si="189"/>
        <v>0</v>
      </c>
      <c r="D204" s="99">
        <f>SUM(D205:D213)</f>
        <v>0</v>
      </c>
      <c r="E204" s="100">
        <f>SUM(E205:E213)</f>
        <v>0</v>
      </c>
      <c r="F204" s="131">
        <f t="shared" ref="F204:N204" si="239">SUM(F205:F213)</f>
        <v>0</v>
      </c>
      <c r="G204" s="414">
        <f>SUM(G205:G213)</f>
        <v>0</v>
      </c>
      <c r="H204" s="100">
        <f t="shared" si="239"/>
        <v>0</v>
      </c>
      <c r="I204" s="130">
        <f t="shared" si="239"/>
        <v>0</v>
      </c>
      <c r="J204" s="99">
        <f>SUM(J205:J213)</f>
        <v>0</v>
      </c>
      <c r="K204" s="100">
        <f t="shared" si="239"/>
        <v>0</v>
      </c>
      <c r="L204" s="131">
        <f t="shared" si="239"/>
        <v>0</v>
      </c>
      <c r="M204" s="414">
        <f t="shared" si="239"/>
        <v>0</v>
      </c>
      <c r="N204" s="100">
        <f t="shared" si="239"/>
        <v>0</v>
      </c>
      <c r="O204" s="130">
        <f>SUM(O205:O213)</f>
        <v>0</v>
      </c>
      <c r="P204" s="415"/>
      <c r="Q204" s="311"/>
      <c r="R204" s="483"/>
      <c r="S204" s="483"/>
      <c r="T204" s="483"/>
    </row>
    <row r="205" spans="1:20" hidden="1" x14ac:dyDescent="0.25">
      <c r="A205" s="37">
        <v>5211</v>
      </c>
      <c r="B205" s="63" t="s">
        <v>214</v>
      </c>
      <c r="C205" s="353">
        <f t="shared" si="189"/>
        <v>0</v>
      </c>
      <c r="D205" s="377"/>
      <c r="E205" s="66"/>
      <c r="F205" s="134">
        <f t="shared" ref="F205:F214" si="240">D205+E205</f>
        <v>0</v>
      </c>
      <c r="G205" s="376"/>
      <c r="H205" s="66"/>
      <c r="I205" s="133">
        <f t="shared" ref="I205:I214" si="241">G205+H205</f>
        <v>0</v>
      </c>
      <c r="J205" s="377"/>
      <c r="K205" s="66"/>
      <c r="L205" s="134">
        <f t="shared" ref="L205:L214" si="242">J205+K205</f>
        <v>0</v>
      </c>
      <c r="M205" s="376"/>
      <c r="N205" s="66"/>
      <c r="O205" s="133">
        <f t="shared" ref="O205:O214" si="243">M205+N205</f>
        <v>0</v>
      </c>
      <c r="P205" s="416"/>
      <c r="Q205" s="311"/>
      <c r="R205" s="483"/>
      <c r="S205" s="483"/>
      <c r="T205" s="483"/>
    </row>
    <row r="206" spans="1:20" hidden="1" x14ac:dyDescent="0.25">
      <c r="A206" s="43">
        <v>5212</v>
      </c>
      <c r="B206" s="69" t="s">
        <v>215</v>
      </c>
      <c r="C206" s="358">
        <f t="shared" si="189"/>
        <v>0</v>
      </c>
      <c r="D206" s="417"/>
      <c r="E206" s="72"/>
      <c r="F206" s="137">
        <f t="shared" si="240"/>
        <v>0</v>
      </c>
      <c r="G206" s="418"/>
      <c r="H206" s="72"/>
      <c r="I206" s="136">
        <f t="shared" si="241"/>
        <v>0</v>
      </c>
      <c r="J206" s="417"/>
      <c r="K206" s="72"/>
      <c r="L206" s="137">
        <f t="shared" si="242"/>
        <v>0</v>
      </c>
      <c r="M206" s="418"/>
      <c r="N206" s="72"/>
      <c r="O206" s="136">
        <f t="shared" si="243"/>
        <v>0</v>
      </c>
      <c r="P206" s="419"/>
      <c r="Q206" s="311"/>
      <c r="R206" s="483"/>
      <c r="S206" s="483"/>
      <c r="T206" s="483"/>
    </row>
    <row r="207" spans="1:20" hidden="1" x14ac:dyDescent="0.25">
      <c r="A207" s="43">
        <v>5213</v>
      </c>
      <c r="B207" s="69" t="s">
        <v>216</v>
      </c>
      <c r="C207" s="358">
        <f t="shared" si="189"/>
        <v>0</v>
      </c>
      <c r="D207" s="417"/>
      <c r="E207" s="72"/>
      <c r="F207" s="137">
        <f t="shared" si="240"/>
        <v>0</v>
      </c>
      <c r="G207" s="418"/>
      <c r="H207" s="72"/>
      <c r="I207" s="136">
        <f t="shared" si="241"/>
        <v>0</v>
      </c>
      <c r="J207" s="417"/>
      <c r="K207" s="72"/>
      <c r="L207" s="137">
        <f t="shared" si="242"/>
        <v>0</v>
      </c>
      <c r="M207" s="418"/>
      <c r="N207" s="72"/>
      <c r="O207" s="136">
        <f t="shared" si="243"/>
        <v>0</v>
      </c>
      <c r="P207" s="419"/>
      <c r="Q207" s="311"/>
      <c r="R207" s="483"/>
      <c r="S207" s="483"/>
      <c r="T207" s="483"/>
    </row>
    <row r="208" spans="1:20" hidden="1" x14ac:dyDescent="0.25">
      <c r="A208" s="43">
        <v>5214</v>
      </c>
      <c r="B208" s="69" t="s">
        <v>217</v>
      </c>
      <c r="C208" s="358">
        <f t="shared" si="189"/>
        <v>0</v>
      </c>
      <c r="D208" s="417"/>
      <c r="E208" s="72"/>
      <c r="F208" s="137">
        <f t="shared" si="240"/>
        <v>0</v>
      </c>
      <c r="G208" s="418"/>
      <c r="H208" s="72"/>
      <c r="I208" s="136">
        <f t="shared" si="241"/>
        <v>0</v>
      </c>
      <c r="J208" s="417"/>
      <c r="K208" s="72"/>
      <c r="L208" s="137">
        <f t="shared" si="242"/>
        <v>0</v>
      </c>
      <c r="M208" s="418"/>
      <c r="N208" s="72"/>
      <c r="O208" s="136">
        <f t="shared" si="243"/>
        <v>0</v>
      </c>
      <c r="P208" s="419"/>
      <c r="Q208" s="311"/>
      <c r="R208" s="483"/>
      <c r="S208" s="483"/>
      <c r="T208" s="483"/>
    </row>
    <row r="209" spans="1:20" hidden="1" x14ac:dyDescent="0.25">
      <c r="A209" s="43">
        <v>5215</v>
      </c>
      <c r="B209" s="69" t="s">
        <v>218</v>
      </c>
      <c r="C209" s="358">
        <f t="shared" si="189"/>
        <v>0</v>
      </c>
      <c r="D209" s="417"/>
      <c r="E209" s="72"/>
      <c r="F209" s="137">
        <f t="shared" si="240"/>
        <v>0</v>
      </c>
      <c r="G209" s="418"/>
      <c r="H209" s="72"/>
      <c r="I209" s="136">
        <f t="shared" si="241"/>
        <v>0</v>
      </c>
      <c r="J209" s="417"/>
      <c r="K209" s="72"/>
      <c r="L209" s="137">
        <f t="shared" si="242"/>
        <v>0</v>
      </c>
      <c r="M209" s="418"/>
      <c r="N209" s="72"/>
      <c r="O209" s="136">
        <f t="shared" si="243"/>
        <v>0</v>
      </c>
      <c r="P209" s="419"/>
      <c r="Q209" s="311"/>
      <c r="R209" s="483"/>
      <c r="S209" s="483"/>
      <c r="T209" s="483"/>
    </row>
    <row r="210" spans="1:20" ht="24" hidden="1" x14ac:dyDescent="0.25">
      <c r="A210" s="43">
        <v>5216</v>
      </c>
      <c r="B210" s="69" t="s">
        <v>219</v>
      </c>
      <c r="C210" s="358">
        <f t="shared" si="189"/>
        <v>0</v>
      </c>
      <c r="D210" s="417"/>
      <c r="E210" s="72"/>
      <c r="F210" s="137">
        <f t="shared" si="240"/>
        <v>0</v>
      </c>
      <c r="G210" s="418"/>
      <c r="H210" s="72"/>
      <c r="I210" s="136">
        <f t="shared" si="241"/>
        <v>0</v>
      </c>
      <c r="J210" s="417"/>
      <c r="K210" s="72"/>
      <c r="L210" s="137">
        <f t="shared" si="242"/>
        <v>0</v>
      </c>
      <c r="M210" s="418"/>
      <c r="N210" s="72"/>
      <c r="O210" s="136">
        <f t="shared" si="243"/>
        <v>0</v>
      </c>
      <c r="P210" s="419"/>
      <c r="Q210" s="311"/>
      <c r="R210" s="483"/>
      <c r="S210" s="483"/>
      <c r="T210" s="483"/>
    </row>
    <row r="211" spans="1:20" hidden="1" x14ac:dyDescent="0.25">
      <c r="A211" s="43">
        <v>5217</v>
      </c>
      <c r="B211" s="69" t="s">
        <v>220</v>
      </c>
      <c r="C211" s="358">
        <f t="shared" si="189"/>
        <v>0</v>
      </c>
      <c r="D211" s="417"/>
      <c r="E211" s="72"/>
      <c r="F211" s="137">
        <f t="shared" si="240"/>
        <v>0</v>
      </c>
      <c r="G211" s="418"/>
      <c r="H211" s="72"/>
      <c r="I211" s="136">
        <f t="shared" si="241"/>
        <v>0</v>
      </c>
      <c r="J211" s="417"/>
      <c r="K211" s="72"/>
      <c r="L211" s="137">
        <f t="shared" si="242"/>
        <v>0</v>
      </c>
      <c r="M211" s="418"/>
      <c r="N211" s="72"/>
      <c r="O211" s="136">
        <f t="shared" si="243"/>
        <v>0</v>
      </c>
      <c r="P211" s="419"/>
      <c r="Q211" s="311"/>
      <c r="R211" s="483"/>
      <c r="S211" s="483"/>
      <c r="T211" s="483"/>
    </row>
    <row r="212" spans="1:20" hidden="1" x14ac:dyDescent="0.25">
      <c r="A212" s="43">
        <v>5218</v>
      </c>
      <c r="B212" s="69" t="s">
        <v>221</v>
      </c>
      <c r="C212" s="358">
        <f t="shared" si="189"/>
        <v>0</v>
      </c>
      <c r="D212" s="417"/>
      <c r="E212" s="72"/>
      <c r="F212" s="137">
        <f t="shared" si="240"/>
        <v>0</v>
      </c>
      <c r="G212" s="418"/>
      <c r="H212" s="72"/>
      <c r="I212" s="136">
        <f t="shared" si="241"/>
        <v>0</v>
      </c>
      <c r="J212" s="417"/>
      <c r="K212" s="72"/>
      <c r="L212" s="137">
        <f t="shared" si="242"/>
        <v>0</v>
      </c>
      <c r="M212" s="418"/>
      <c r="N212" s="72"/>
      <c r="O212" s="136">
        <f t="shared" si="243"/>
        <v>0</v>
      </c>
      <c r="P212" s="419"/>
      <c r="Q212" s="311"/>
      <c r="R212" s="483"/>
      <c r="S212" s="483"/>
      <c r="T212" s="483"/>
    </row>
    <row r="213" spans="1:20" hidden="1" x14ac:dyDescent="0.25">
      <c r="A213" s="43">
        <v>5219</v>
      </c>
      <c r="B213" s="69" t="s">
        <v>222</v>
      </c>
      <c r="C213" s="358">
        <f t="shared" si="189"/>
        <v>0</v>
      </c>
      <c r="D213" s="417"/>
      <c r="E213" s="72"/>
      <c r="F213" s="137">
        <f t="shared" si="240"/>
        <v>0</v>
      </c>
      <c r="G213" s="418"/>
      <c r="H213" s="72"/>
      <c r="I213" s="136">
        <f t="shared" si="241"/>
        <v>0</v>
      </c>
      <c r="J213" s="417"/>
      <c r="K213" s="72"/>
      <c r="L213" s="137">
        <f t="shared" si="242"/>
        <v>0</v>
      </c>
      <c r="M213" s="418"/>
      <c r="N213" s="72"/>
      <c r="O213" s="136">
        <f t="shared" si="243"/>
        <v>0</v>
      </c>
      <c r="P213" s="419"/>
      <c r="Q213" s="311"/>
      <c r="R213" s="483"/>
      <c r="S213" s="483"/>
      <c r="T213" s="483"/>
    </row>
    <row r="214" spans="1:20" ht="13.5" hidden="1" customHeight="1" x14ac:dyDescent="0.25">
      <c r="A214" s="138">
        <v>5220</v>
      </c>
      <c r="B214" s="69" t="s">
        <v>223</v>
      </c>
      <c r="C214" s="358">
        <f t="shared" si="189"/>
        <v>0</v>
      </c>
      <c r="D214" s="417"/>
      <c r="E214" s="72"/>
      <c r="F214" s="137">
        <f t="shared" si="240"/>
        <v>0</v>
      </c>
      <c r="G214" s="418"/>
      <c r="H214" s="72"/>
      <c r="I214" s="136">
        <f t="shared" si="241"/>
        <v>0</v>
      </c>
      <c r="J214" s="417"/>
      <c r="K214" s="72"/>
      <c r="L214" s="137">
        <f t="shared" si="242"/>
        <v>0</v>
      </c>
      <c r="M214" s="418"/>
      <c r="N214" s="72"/>
      <c r="O214" s="136">
        <f t="shared" si="243"/>
        <v>0</v>
      </c>
      <c r="P214" s="419"/>
      <c r="Q214" s="311"/>
      <c r="R214" s="483"/>
      <c r="S214" s="483"/>
      <c r="T214" s="483"/>
    </row>
    <row r="215" spans="1:20" hidden="1" x14ac:dyDescent="0.25">
      <c r="A215" s="138">
        <v>5230</v>
      </c>
      <c r="B215" s="69" t="s">
        <v>224</v>
      </c>
      <c r="C215" s="358">
        <f t="shared" si="189"/>
        <v>0</v>
      </c>
      <c r="D215" s="70">
        <f>SUM(D216:D223)</f>
        <v>0</v>
      </c>
      <c r="E215" s="135">
        <f t="shared" ref="E215" si="244">SUM(E216:E223)</f>
        <v>0</v>
      </c>
      <c r="F215" s="140">
        <f>SUM(F216:F223)</f>
        <v>0</v>
      </c>
      <c r="G215" s="420">
        <f>SUM(G216:G223)</f>
        <v>0</v>
      </c>
      <c r="H215" s="135">
        <f t="shared" ref="H215:I215" si="245">SUM(H216:H223)</f>
        <v>0</v>
      </c>
      <c r="I215" s="139">
        <f t="shared" si="245"/>
        <v>0</v>
      </c>
      <c r="J215" s="70">
        <f>SUM(J216:J223)</f>
        <v>0</v>
      </c>
      <c r="K215" s="135">
        <f t="shared" ref="K215:N215" si="246">SUM(K216:K223)</f>
        <v>0</v>
      </c>
      <c r="L215" s="140">
        <f t="shared" si="246"/>
        <v>0</v>
      </c>
      <c r="M215" s="420">
        <f t="shared" si="246"/>
        <v>0</v>
      </c>
      <c r="N215" s="135">
        <f t="shared" si="246"/>
        <v>0</v>
      </c>
      <c r="O215" s="139">
        <f>SUM(O216:O223)</f>
        <v>0</v>
      </c>
      <c r="P215" s="421"/>
      <c r="Q215" s="311"/>
      <c r="R215" s="483"/>
      <c r="S215" s="483"/>
      <c r="T215" s="483"/>
    </row>
    <row r="216" spans="1:20" hidden="1" x14ac:dyDescent="0.25">
      <c r="A216" s="43">
        <v>5231</v>
      </c>
      <c r="B216" s="69" t="s">
        <v>225</v>
      </c>
      <c r="C216" s="358">
        <f t="shared" si="189"/>
        <v>0</v>
      </c>
      <c r="D216" s="417"/>
      <c r="E216" s="72"/>
      <c r="F216" s="137">
        <f t="shared" ref="F216:F225" si="247">D216+E216</f>
        <v>0</v>
      </c>
      <c r="G216" s="418"/>
      <c r="H216" s="72"/>
      <c r="I216" s="136">
        <f t="shared" ref="I216:I225" si="248">G216+H216</f>
        <v>0</v>
      </c>
      <c r="J216" s="417"/>
      <c r="K216" s="72"/>
      <c r="L216" s="137">
        <f t="shared" ref="L216:L225" si="249">J216+K216</f>
        <v>0</v>
      </c>
      <c r="M216" s="418"/>
      <c r="N216" s="72"/>
      <c r="O216" s="136">
        <f t="shared" ref="O216:O225" si="250">M216+N216</f>
        <v>0</v>
      </c>
      <c r="P216" s="419"/>
      <c r="Q216" s="311"/>
      <c r="R216" s="483"/>
      <c r="S216" s="483"/>
      <c r="T216" s="483"/>
    </row>
    <row r="217" spans="1:20" hidden="1" x14ac:dyDescent="0.25">
      <c r="A217" s="43">
        <v>5232</v>
      </c>
      <c r="B217" s="69" t="s">
        <v>226</v>
      </c>
      <c r="C217" s="358">
        <f t="shared" si="189"/>
        <v>0</v>
      </c>
      <c r="D217" s="417"/>
      <c r="E217" s="72"/>
      <c r="F217" s="137">
        <f t="shared" si="247"/>
        <v>0</v>
      </c>
      <c r="G217" s="418"/>
      <c r="H217" s="72"/>
      <c r="I217" s="136">
        <f t="shared" si="248"/>
        <v>0</v>
      </c>
      <c r="J217" s="417"/>
      <c r="K217" s="72"/>
      <c r="L217" s="137">
        <f t="shared" si="249"/>
        <v>0</v>
      </c>
      <c r="M217" s="418"/>
      <c r="N217" s="72"/>
      <c r="O217" s="136">
        <f t="shared" si="250"/>
        <v>0</v>
      </c>
      <c r="P217" s="419"/>
      <c r="Q217" s="311"/>
      <c r="R217" s="483"/>
      <c r="S217" s="483"/>
      <c r="T217" s="483"/>
    </row>
    <row r="218" spans="1:20" hidden="1" x14ac:dyDescent="0.25">
      <c r="A218" s="43">
        <v>5233</v>
      </c>
      <c r="B218" s="69" t="s">
        <v>227</v>
      </c>
      <c r="C218" s="358">
        <f t="shared" si="189"/>
        <v>0</v>
      </c>
      <c r="D218" s="417"/>
      <c r="E218" s="72"/>
      <c r="F218" s="137">
        <f t="shared" si="247"/>
        <v>0</v>
      </c>
      <c r="G218" s="418"/>
      <c r="H218" s="72"/>
      <c r="I218" s="136">
        <f t="shared" si="248"/>
        <v>0</v>
      </c>
      <c r="J218" s="417"/>
      <c r="K218" s="72"/>
      <c r="L218" s="137">
        <f t="shared" si="249"/>
        <v>0</v>
      </c>
      <c r="M218" s="418"/>
      <c r="N218" s="72"/>
      <c r="O218" s="136">
        <f t="shared" si="250"/>
        <v>0</v>
      </c>
      <c r="P218" s="419"/>
      <c r="Q218" s="311"/>
      <c r="R218" s="483"/>
      <c r="S218" s="483"/>
      <c r="T218" s="483"/>
    </row>
    <row r="219" spans="1:20" ht="24" hidden="1" x14ac:dyDescent="0.25">
      <c r="A219" s="43">
        <v>5234</v>
      </c>
      <c r="B219" s="69" t="s">
        <v>228</v>
      </c>
      <c r="C219" s="358">
        <f t="shared" si="189"/>
        <v>0</v>
      </c>
      <c r="D219" s="417"/>
      <c r="E219" s="72"/>
      <c r="F219" s="137">
        <f t="shared" si="247"/>
        <v>0</v>
      </c>
      <c r="G219" s="418"/>
      <c r="H219" s="72"/>
      <c r="I219" s="136">
        <f t="shared" si="248"/>
        <v>0</v>
      </c>
      <c r="J219" s="417"/>
      <c r="K219" s="72"/>
      <c r="L219" s="137">
        <f t="shared" si="249"/>
        <v>0</v>
      </c>
      <c r="M219" s="418"/>
      <c r="N219" s="72"/>
      <c r="O219" s="136">
        <f t="shared" si="250"/>
        <v>0</v>
      </c>
      <c r="P219" s="419"/>
      <c r="Q219" s="311"/>
      <c r="R219" s="483"/>
      <c r="S219" s="483"/>
      <c r="T219" s="483"/>
    </row>
    <row r="220" spans="1:20" ht="14.25" hidden="1" customHeight="1" x14ac:dyDescent="0.25">
      <c r="A220" s="43">
        <v>5236</v>
      </c>
      <c r="B220" s="69" t="s">
        <v>229</v>
      </c>
      <c r="C220" s="358">
        <f t="shared" si="189"/>
        <v>0</v>
      </c>
      <c r="D220" s="417"/>
      <c r="E220" s="72"/>
      <c r="F220" s="137">
        <f t="shared" si="247"/>
        <v>0</v>
      </c>
      <c r="G220" s="418"/>
      <c r="H220" s="72"/>
      <c r="I220" s="136">
        <f t="shared" si="248"/>
        <v>0</v>
      </c>
      <c r="J220" s="417"/>
      <c r="K220" s="72"/>
      <c r="L220" s="137">
        <f t="shared" si="249"/>
        <v>0</v>
      </c>
      <c r="M220" s="418"/>
      <c r="N220" s="72"/>
      <c r="O220" s="136">
        <f t="shared" si="250"/>
        <v>0</v>
      </c>
      <c r="P220" s="419"/>
      <c r="Q220" s="311"/>
      <c r="R220" s="483"/>
      <c r="S220" s="483"/>
      <c r="T220" s="483"/>
    </row>
    <row r="221" spans="1:20" ht="14.25" hidden="1" customHeight="1" x14ac:dyDescent="0.25">
      <c r="A221" s="43">
        <v>5237</v>
      </c>
      <c r="B221" s="69" t="s">
        <v>230</v>
      </c>
      <c r="C221" s="358">
        <f t="shared" si="189"/>
        <v>0</v>
      </c>
      <c r="D221" s="417"/>
      <c r="E221" s="72"/>
      <c r="F221" s="137">
        <f t="shared" si="247"/>
        <v>0</v>
      </c>
      <c r="G221" s="418"/>
      <c r="H221" s="72"/>
      <c r="I221" s="136">
        <f t="shared" si="248"/>
        <v>0</v>
      </c>
      <c r="J221" s="417"/>
      <c r="K221" s="72"/>
      <c r="L221" s="137">
        <f t="shared" si="249"/>
        <v>0</v>
      </c>
      <c r="M221" s="418"/>
      <c r="N221" s="72"/>
      <c r="O221" s="136">
        <f t="shared" si="250"/>
        <v>0</v>
      </c>
      <c r="P221" s="419"/>
      <c r="Q221" s="311"/>
      <c r="R221" s="483"/>
      <c r="S221" s="483"/>
      <c r="T221" s="483"/>
    </row>
    <row r="222" spans="1:20" ht="24" hidden="1" x14ac:dyDescent="0.25">
      <c r="A222" s="43">
        <v>5238</v>
      </c>
      <c r="B222" s="69" t="s">
        <v>231</v>
      </c>
      <c r="C222" s="358">
        <f t="shared" si="189"/>
        <v>0</v>
      </c>
      <c r="D222" s="417"/>
      <c r="E222" s="72"/>
      <c r="F222" s="137">
        <f t="shared" si="247"/>
        <v>0</v>
      </c>
      <c r="G222" s="418"/>
      <c r="H222" s="72"/>
      <c r="I222" s="136">
        <f t="shared" si="248"/>
        <v>0</v>
      </c>
      <c r="J222" s="417"/>
      <c r="K222" s="72"/>
      <c r="L222" s="137">
        <f t="shared" si="249"/>
        <v>0</v>
      </c>
      <c r="M222" s="418"/>
      <c r="N222" s="72"/>
      <c r="O222" s="136">
        <f t="shared" si="250"/>
        <v>0</v>
      </c>
      <c r="P222" s="419"/>
      <c r="Q222" s="311"/>
      <c r="R222" s="483"/>
      <c r="S222" s="483"/>
      <c r="T222" s="483"/>
    </row>
    <row r="223" spans="1:20" ht="24" hidden="1" x14ac:dyDescent="0.25">
      <c r="A223" s="43">
        <v>5239</v>
      </c>
      <c r="B223" s="69" t="s">
        <v>232</v>
      </c>
      <c r="C223" s="358">
        <f t="shared" si="189"/>
        <v>0</v>
      </c>
      <c r="D223" s="417"/>
      <c r="E223" s="72"/>
      <c r="F223" s="137">
        <f t="shared" si="247"/>
        <v>0</v>
      </c>
      <c r="G223" s="418"/>
      <c r="H223" s="72"/>
      <c r="I223" s="136">
        <f t="shared" si="248"/>
        <v>0</v>
      </c>
      <c r="J223" s="417"/>
      <c r="K223" s="72"/>
      <c r="L223" s="137">
        <f t="shared" si="249"/>
        <v>0</v>
      </c>
      <c r="M223" s="418"/>
      <c r="N223" s="72"/>
      <c r="O223" s="136">
        <f t="shared" si="250"/>
        <v>0</v>
      </c>
      <c r="P223" s="419"/>
      <c r="Q223" s="311"/>
      <c r="R223" s="483"/>
      <c r="S223" s="483"/>
      <c r="T223" s="483"/>
    </row>
    <row r="224" spans="1:20" ht="24" hidden="1" x14ac:dyDescent="0.25">
      <c r="A224" s="138">
        <v>5240</v>
      </c>
      <c r="B224" s="69" t="s">
        <v>233</v>
      </c>
      <c r="C224" s="358">
        <f t="shared" si="189"/>
        <v>0</v>
      </c>
      <c r="D224" s="417"/>
      <c r="E224" s="72"/>
      <c r="F224" s="137">
        <f t="shared" si="247"/>
        <v>0</v>
      </c>
      <c r="G224" s="418"/>
      <c r="H224" s="72"/>
      <c r="I224" s="136">
        <f t="shared" si="248"/>
        <v>0</v>
      </c>
      <c r="J224" s="417"/>
      <c r="K224" s="72"/>
      <c r="L224" s="137">
        <f t="shared" si="249"/>
        <v>0</v>
      </c>
      <c r="M224" s="418"/>
      <c r="N224" s="72"/>
      <c r="O224" s="136">
        <f t="shared" si="250"/>
        <v>0</v>
      </c>
      <c r="P224" s="419"/>
      <c r="Q224" s="311"/>
      <c r="R224" s="483"/>
      <c r="S224" s="483"/>
      <c r="T224" s="483"/>
    </row>
    <row r="225" spans="1:20" hidden="1" x14ac:dyDescent="0.25">
      <c r="A225" s="138">
        <v>5250</v>
      </c>
      <c r="B225" s="69" t="s">
        <v>234</v>
      </c>
      <c r="C225" s="358">
        <f t="shared" si="189"/>
        <v>0</v>
      </c>
      <c r="D225" s="417"/>
      <c r="E225" s="72"/>
      <c r="F225" s="137">
        <f t="shared" si="247"/>
        <v>0</v>
      </c>
      <c r="G225" s="418"/>
      <c r="H225" s="72"/>
      <c r="I225" s="136">
        <f t="shared" si="248"/>
        <v>0</v>
      </c>
      <c r="J225" s="417"/>
      <c r="K225" s="72"/>
      <c r="L225" s="137">
        <f t="shared" si="249"/>
        <v>0</v>
      </c>
      <c r="M225" s="418"/>
      <c r="N225" s="72"/>
      <c r="O225" s="136">
        <f t="shared" si="250"/>
        <v>0</v>
      </c>
      <c r="P225" s="419"/>
      <c r="Q225" s="311"/>
      <c r="R225" s="483"/>
      <c r="S225" s="483"/>
      <c r="T225" s="483"/>
    </row>
    <row r="226" spans="1:20" hidden="1" x14ac:dyDescent="0.25">
      <c r="A226" s="138">
        <v>5260</v>
      </c>
      <c r="B226" s="69" t="s">
        <v>235</v>
      </c>
      <c r="C226" s="358">
        <f t="shared" si="189"/>
        <v>0</v>
      </c>
      <c r="D226" s="70">
        <f>SUM(D227)</f>
        <v>0</v>
      </c>
      <c r="E226" s="135">
        <f t="shared" ref="E226" si="251">SUM(E227)</f>
        <v>0</v>
      </c>
      <c r="F226" s="140">
        <f>SUM(F227)</f>
        <v>0</v>
      </c>
      <c r="G226" s="420">
        <f>SUM(G227)</f>
        <v>0</v>
      </c>
      <c r="H226" s="135">
        <f t="shared" ref="H226:I226" si="252">SUM(H227)</f>
        <v>0</v>
      </c>
      <c r="I226" s="139">
        <f t="shared" si="252"/>
        <v>0</v>
      </c>
      <c r="J226" s="70">
        <f>SUM(J227)</f>
        <v>0</v>
      </c>
      <c r="K226" s="135">
        <f t="shared" ref="K226:N226" si="253">SUM(K227)</f>
        <v>0</v>
      </c>
      <c r="L226" s="140">
        <f t="shared" si="253"/>
        <v>0</v>
      </c>
      <c r="M226" s="420">
        <f t="shared" si="253"/>
        <v>0</v>
      </c>
      <c r="N226" s="135">
        <f t="shared" si="253"/>
        <v>0</v>
      </c>
      <c r="O226" s="139">
        <f>SUM(O227)</f>
        <v>0</v>
      </c>
      <c r="P226" s="421"/>
      <c r="Q226" s="311"/>
      <c r="R226" s="483"/>
      <c r="S226" s="483"/>
      <c r="T226" s="483"/>
    </row>
    <row r="227" spans="1:20" ht="24" hidden="1" x14ac:dyDescent="0.25">
      <c r="A227" s="43">
        <v>5269</v>
      </c>
      <c r="B227" s="69" t="s">
        <v>236</v>
      </c>
      <c r="C227" s="358">
        <f t="shared" si="189"/>
        <v>0</v>
      </c>
      <c r="D227" s="417"/>
      <c r="E227" s="72"/>
      <c r="F227" s="137">
        <f t="shared" ref="F227:F228" si="254">D227+E227</f>
        <v>0</v>
      </c>
      <c r="G227" s="418"/>
      <c r="H227" s="72"/>
      <c r="I227" s="136">
        <f t="shared" ref="I227:I228" si="255">G227+H227</f>
        <v>0</v>
      </c>
      <c r="J227" s="417"/>
      <c r="K227" s="72"/>
      <c r="L227" s="137">
        <f t="shared" ref="L227:L228" si="256">J227+K227</f>
        <v>0</v>
      </c>
      <c r="M227" s="418"/>
      <c r="N227" s="72"/>
      <c r="O227" s="136">
        <f t="shared" ref="O227:O228" si="257">M227+N227</f>
        <v>0</v>
      </c>
      <c r="P227" s="419"/>
      <c r="Q227" s="311"/>
      <c r="R227" s="483"/>
      <c r="S227" s="483"/>
      <c r="T227" s="483"/>
    </row>
    <row r="228" spans="1:20" ht="24" hidden="1" x14ac:dyDescent="0.25">
      <c r="A228" s="129">
        <v>5270</v>
      </c>
      <c r="B228" s="93" t="s">
        <v>237</v>
      </c>
      <c r="C228" s="390">
        <f t="shared" si="189"/>
        <v>0</v>
      </c>
      <c r="D228" s="391"/>
      <c r="E228" s="141"/>
      <c r="F228" s="143">
        <f t="shared" si="254"/>
        <v>0</v>
      </c>
      <c r="G228" s="422"/>
      <c r="H228" s="141"/>
      <c r="I228" s="142">
        <f t="shared" si="255"/>
        <v>0</v>
      </c>
      <c r="J228" s="391"/>
      <c r="K228" s="141"/>
      <c r="L228" s="143">
        <f t="shared" si="256"/>
        <v>0</v>
      </c>
      <c r="M228" s="422"/>
      <c r="N228" s="141"/>
      <c r="O228" s="142">
        <f t="shared" si="257"/>
        <v>0</v>
      </c>
      <c r="P228" s="423"/>
      <c r="Q228" s="311"/>
      <c r="R228" s="483"/>
      <c r="S228" s="483"/>
      <c r="T228" s="483"/>
    </row>
    <row r="229" spans="1:20" hidden="1" x14ac:dyDescent="0.25">
      <c r="A229" s="123">
        <v>6000</v>
      </c>
      <c r="B229" s="123" t="s">
        <v>238</v>
      </c>
      <c r="C229" s="409">
        <f t="shared" si="189"/>
        <v>0</v>
      </c>
      <c r="D229" s="124">
        <f>D230+D250+D258</f>
        <v>0</v>
      </c>
      <c r="E229" s="125">
        <f t="shared" ref="E229" si="258">E230+E250+E258</f>
        <v>0</v>
      </c>
      <c r="F229" s="126">
        <f>F230+F250+F258</f>
        <v>0</v>
      </c>
      <c r="G229" s="410">
        <f>G230+G250+G258</f>
        <v>0</v>
      </c>
      <c r="H229" s="125">
        <f t="shared" ref="H229:I229" si="259">H230+H250+H258</f>
        <v>0</v>
      </c>
      <c r="I229" s="157">
        <f t="shared" si="259"/>
        <v>0</v>
      </c>
      <c r="J229" s="124">
        <f>J230+J250+J258</f>
        <v>0</v>
      </c>
      <c r="K229" s="125">
        <f t="shared" ref="K229:N229" si="260">K230+K250+K258</f>
        <v>0</v>
      </c>
      <c r="L229" s="126">
        <f t="shared" si="260"/>
        <v>0</v>
      </c>
      <c r="M229" s="410">
        <f t="shared" si="260"/>
        <v>0</v>
      </c>
      <c r="N229" s="125">
        <f t="shared" si="260"/>
        <v>0</v>
      </c>
      <c r="O229" s="157">
        <f>O230+O250+O258</f>
        <v>0</v>
      </c>
      <c r="P229" s="411"/>
      <c r="Q229" s="311"/>
      <c r="R229" s="483"/>
      <c r="S229" s="483"/>
      <c r="T229" s="483"/>
    </row>
    <row r="230" spans="1:20" ht="14.25" hidden="1" customHeight="1" x14ac:dyDescent="0.25">
      <c r="A230" s="84">
        <v>6200</v>
      </c>
      <c r="B230" s="158" t="s">
        <v>239</v>
      </c>
      <c r="C230" s="437">
        <f t="shared" si="189"/>
        <v>0</v>
      </c>
      <c r="D230" s="167">
        <f>SUM(D231,D232,D234,D237,D243,D244,D245)</f>
        <v>0</v>
      </c>
      <c r="E230" s="168">
        <f t="shared" ref="E230" si="261">SUM(E231,E232,E234,E237,E243,E244,E245)</f>
        <v>0</v>
      </c>
      <c r="F230" s="128">
        <f>SUM(F231,F232,F234,F237,F243,F244,F245)</f>
        <v>0</v>
      </c>
      <c r="G230" s="438">
        <f>SUM(G231,G232,G234,G237,G243,G244,G245)</f>
        <v>0</v>
      </c>
      <c r="H230" s="168">
        <f t="shared" ref="H230:I230" si="262">SUM(H231,H232,H234,H237,H243,H244,H245)</f>
        <v>0</v>
      </c>
      <c r="I230" s="159">
        <f t="shared" si="262"/>
        <v>0</v>
      </c>
      <c r="J230" s="167">
        <f>SUM(J231,J232,J234,J237,J243,J244,J245)</f>
        <v>0</v>
      </c>
      <c r="K230" s="168">
        <f t="shared" ref="K230:N230" si="263">SUM(K231,K232,K234,K237,K243,K244,K245)</f>
        <v>0</v>
      </c>
      <c r="L230" s="128">
        <f t="shared" si="263"/>
        <v>0</v>
      </c>
      <c r="M230" s="438">
        <f t="shared" si="263"/>
        <v>0</v>
      </c>
      <c r="N230" s="168">
        <f t="shared" si="263"/>
        <v>0</v>
      </c>
      <c r="O230" s="159">
        <f>SUM(O231,O232,O234,O237,O243,O244,O245)</f>
        <v>0</v>
      </c>
      <c r="P230" s="413"/>
      <c r="Q230" s="311"/>
      <c r="R230" s="483"/>
      <c r="S230" s="483"/>
      <c r="T230" s="483"/>
    </row>
    <row r="231" spans="1:20" ht="24" hidden="1" x14ac:dyDescent="0.25">
      <c r="A231" s="315">
        <v>6220</v>
      </c>
      <c r="B231" s="63" t="s">
        <v>240</v>
      </c>
      <c r="C231" s="353">
        <f t="shared" si="189"/>
        <v>0</v>
      </c>
      <c r="D231" s="377"/>
      <c r="E231" s="66"/>
      <c r="F231" s="134">
        <f>D231+E231</f>
        <v>0</v>
      </c>
      <c r="G231" s="376"/>
      <c r="H231" s="66"/>
      <c r="I231" s="133">
        <f>G231+H231</f>
        <v>0</v>
      </c>
      <c r="J231" s="377"/>
      <c r="K231" s="66"/>
      <c r="L231" s="134">
        <f>J231+K231</f>
        <v>0</v>
      </c>
      <c r="M231" s="376"/>
      <c r="N231" s="66"/>
      <c r="O231" s="133">
        <f>M231+N231</f>
        <v>0</v>
      </c>
      <c r="P231" s="416"/>
      <c r="Q231" s="311"/>
      <c r="R231" s="483"/>
      <c r="S231" s="483"/>
      <c r="T231" s="483"/>
    </row>
    <row r="232" spans="1:20" hidden="1" x14ac:dyDescent="0.25">
      <c r="A232" s="138">
        <v>6230</v>
      </c>
      <c r="B232" s="69" t="s">
        <v>241</v>
      </c>
      <c r="C232" s="358">
        <f t="shared" si="189"/>
        <v>0</v>
      </c>
      <c r="D232" s="70">
        <f>SUM(D233)</f>
        <v>0</v>
      </c>
      <c r="E232" s="135">
        <f t="shared" ref="E232:O232" si="264">SUM(E233)</f>
        <v>0</v>
      </c>
      <c r="F232" s="140">
        <f t="shared" si="264"/>
        <v>0</v>
      </c>
      <c r="G232" s="420">
        <f>SUM(G233)</f>
        <v>0</v>
      </c>
      <c r="H232" s="135">
        <f t="shared" si="264"/>
        <v>0</v>
      </c>
      <c r="I232" s="139">
        <f t="shared" si="264"/>
        <v>0</v>
      </c>
      <c r="J232" s="70">
        <f>SUM(J233)</f>
        <v>0</v>
      </c>
      <c r="K232" s="135">
        <f t="shared" si="264"/>
        <v>0</v>
      </c>
      <c r="L232" s="140">
        <f t="shared" si="264"/>
        <v>0</v>
      </c>
      <c r="M232" s="420">
        <f t="shared" si="264"/>
        <v>0</v>
      </c>
      <c r="N232" s="135">
        <f t="shared" si="264"/>
        <v>0</v>
      </c>
      <c r="O232" s="139">
        <f t="shared" si="264"/>
        <v>0</v>
      </c>
      <c r="P232" s="421"/>
      <c r="Q232" s="311"/>
      <c r="R232" s="483"/>
      <c r="S232" s="483"/>
      <c r="T232" s="483"/>
    </row>
    <row r="233" spans="1:20" ht="24" hidden="1" x14ac:dyDescent="0.25">
      <c r="A233" s="43">
        <v>6239</v>
      </c>
      <c r="B233" s="63" t="s">
        <v>242</v>
      </c>
      <c r="C233" s="358">
        <f t="shared" si="189"/>
        <v>0</v>
      </c>
      <c r="D233" s="377"/>
      <c r="E233" s="66"/>
      <c r="F233" s="134">
        <f>D233+E233</f>
        <v>0</v>
      </c>
      <c r="G233" s="376"/>
      <c r="H233" s="66"/>
      <c r="I233" s="133">
        <f>G233+H233</f>
        <v>0</v>
      </c>
      <c r="J233" s="377"/>
      <c r="K233" s="66"/>
      <c r="L233" s="134">
        <f>J233+K233</f>
        <v>0</v>
      </c>
      <c r="M233" s="376"/>
      <c r="N233" s="66"/>
      <c r="O233" s="133">
        <f>M233+N233</f>
        <v>0</v>
      </c>
      <c r="P233" s="416"/>
      <c r="Q233" s="311"/>
      <c r="R233" s="483"/>
      <c r="S233" s="483"/>
      <c r="T233" s="483"/>
    </row>
    <row r="234" spans="1:20" ht="24" hidden="1" x14ac:dyDescent="0.25">
      <c r="A234" s="138">
        <v>6240</v>
      </c>
      <c r="B234" s="69" t="s">
        <v>243</v>
      </c>
      <c r="C234" s="358">
        <f t="shared" si="189"/>
        <v>0</v>
      </c>
      <c r="D234" s="70">
        <f>SUM(D235:D236)</f>
        <v>0</v>
      </c>
      <c r="E234" s="135">
        <f t="shared" ref="E234" si="265">SUM(E235:E236)</f>
        <v>0</v>
      </c>
      <c r="F234" s="140">
        <f>SUM(F235:F236)</f>
        <v>0</v>
      </c>
      <c r="G234" s="420">
        <f>SUM(G235:G236)</f>
        <v>0</v>
      </c>
      <c r="H234" s="135">
        <f t="shared" ref="H234:I234" si="266">SUM(H235:H236)</f>
        <v>0</v>
      </c>
      <c r="I234" s="139">
        <f t="shared" si="266"/>
        <v>0</v>
      </c>
      <c r="J234" s="70">
        <f>SUM(J235:J236)</f>
        <v>0</v>
      </c>
      <c r="K234" s="135">
        <f t="shared" ref="K234:N234" si="267">SUM(K235:K236)</f>
        <v>0</v>
      </c>
      <c r="L234" s="140">
        <f t="shared" si="267"/>
        <v>0</v>
      </c>
      <c r="M234" s="420">
        <f t="shared" si="267"/>
        <v>0</v>
      </c>
      <c r="N234" s="135">
        <f t="shared" si="267"/>
        <v>0</v>
      </c>
      <c r="O234" s="139">
        <f>SUM(O235:O236)</f>
        <v>0</v>
      </c>
      <c r="P234" s="421"/>
      <c r="Q234" s="311"/>
      <c r="R234" s="483"/>
      <c r="S234" s="483"/>
      <c r="T234" s="483"/>
    </row>
    <row r="235" spans="1:20" hidden="1" x14ac:dyDescent="0.25">
      <c r="A235" s="43">
        <v>6241</v>
      </c>
      <c r="B235" s="69" t="s">
        <v>244</v>
      </c>
      <c r="C235" s="358">
        <f t="shared" si="189"/>
        <v>0</v>
      </c>
      <c r="D235" s="417"/>
      <c r="E235" s="72"/>
      <c r="F235" s="137">
        <f t="shared" ref="F235:F236" si="268">D235+E235</f>
        <v>0</v>
      </c>
      <c r="G235" s="418"/>
      <c r="H235" s="72"/>
      <c r="I235" s="136">
        <f t="shared" ref="I235:I236" si="269">G235+H235</f>
        <v>0</v>
      </c>
      <c r="J235" s="417"/>
      <c r="K235" s="72"/>
      <c r="L235" s="137">
        <f t="shared" ref="L235:L236" si="270">J235+K235</f>
        <v>0</v>
      </c>
      <c r="M235" s="418"/>
      <c r="N235" s="72"/>
      <c r="O235" s="136">
        <f t="shared" ref="O235:O236" si="271">M235+N235</f>
        <v>0</v>
      </c>
      <c r="P235" s="419"/>
      <c r="Q235" s="311"/>
      <c r="R235" s="483"/>
      <c r="S235" s="483"/>
      <c r="T235" s="483"/>
    </row>
    <row r="236" spans="1:20" hidden="1" x14ac:dyDescent="0.25">
      <c r="A236" s="43">
        <v>6242</v>
      </c>
      <c r="B236" s="69" t="s">
        <v>245</v>
      </c>
      <c r="C236" s="358">
        <f t="shared" si="189"/>
        <v>0</v>
      </c>
      <c r="D236" s="417"/>
      <c r="E236" s="72"/>
      <c r="F236" s="137">
        <f t="shared" si="268"/>
        <v>0</v>
      </c>
      <c r="G236" s="418"/>
      <c r="H236" s="72"/>
      <c r="I236" s="136">
        <f t="shared" si="269"/>
        <v>0</v>
      </c>
      <c r="J236" s="417"/>
      <c r="K236" s="72"/>
      <c r="L236" s="137">
        <f t="shared" si="270"/>
        <v>0</v>
      </c>
      <c r="M236" s="418"/>
      <c r="N236" s="72"/>
      <c r="O236" s="136">
        <f t="shared" si="271"/>
        <v>0</v>
      </c>
      <c r="P236" s="419"/>
      <c r="Q236" s="311"/>
      <c r="R236" s="483"/>
      <c r="S236" s="483"/>
      <c r="T236" s="483"/>
    </row>
    <row r="237" spans="1:20" ht="25.5" hidden="1" customHeight="1" x14ac:dyDescent="0.25">
      <c r="A237" s="138">
        <v>6250</v>
      </c>
      <c r="B237" s="69" t="s">
        <v>246</v>
      </c>
      <c r="C237" s="358">
        <f t="shared" si="189"/>
        <v>0</v>
      </c>
      <c r="D237" s="70">
        <f>SUM(D238:D242)</f>
        <v>0</v>
      </c>
      <c r="E237" s="135">
        <f t="shared" ref="E237" si="272">SUM(E238:E242)</f>
        <v>0</v>
      </c>
      <c r="F237" s="140">
        <f>SUM(F238:F242)</f>
        <v>0</v>
      </c>
      <c r="G237" s="420">
        <f>SUM(G238:G242)</f>
        <v>0</v>
      </c>
      <c r="H237" s="135">
        <f t="shared" ref="H237:I237" si="273">SUM(H238:H242)</f>
        <v>0</v>
      </c>
      <c r="I237" s="139">
        <f t="shared" si="273"/>
        <v>0</v>
      </c>
      <c r="J237" s="70">
        <f>SUM(J238:J242)</f>
        <v>0</v>
      </c>
      <c r="K237" s="135">
        <f t="shared" ref="K237:N237" si="274">SUM(K238:K242)</f>
        <v>0</v>
      </c>
      <c r="L237" s="140">
        <f t="shared" si="274"/>
        <v>0</v>
      </c>
      <c r="M237" s="420">
        <f t="shared" si="274"/>
        <v>0</v>
      </c>
      <c r="N237" s="135">
        <f t="shared" si="274"/>
        <v>0</v>
      </c>
      <c r="O237" s="139">
        <f>SUM(O238:O242)</f>
        <v>0</v>
      </c>
      <c r="P237" s="421"/>
      <c r="Q237" s="311"/>
      <c r="R237" s="483"/>
      <c r="S237" s="483"/>
      <c r="T237" s="483"/>
    </row>
    <row r="238" spans="1:20" ht="14.25" hidden="1" customHeight="1" x14ac:dyDescent="0.25">
      <c r="A238" s="43">
        <v>6252</v>
      </c>
      <c r="B238" s="69" t="s">
        <v>247</v>
      </c>
      <c r="C238" s="358">
        <f t="shared" si="189"/>
        <v>0</v>
      </c>
      <c r="D238" s="417"/>
      <c r="E238" s="72"/>
      <c r="F238" s="137">
        <f t="shared" ref="F238:F244" si="275">D238+E238</f>
        <v>0</v>
      </c>
      <c r="G238" s="418"/>
      <c r="H238" s="72"/>
      <c r="I238" s="136">
        <f t="shared" ref="I238:I244" si="276">G238+H238</f>
        <v>0</v>
      </c>
      <c r="J238" s="417"/>
      <c r="K238" s="72"/>
      <c r="L238" s="137">
        <f t="shared" ref="L238:L244" si="277">J238+K238</f>
        <v>0</v>
      </c>
      <c r="M238" s="418"/>
      <c r="N238" s="72"/>
      <c r="O238" s="136">
        <f t="shared" ref="O238:O244" si="278">M238+N238</f>
        <v>0</v>
      </c>
      <c r="P238" s="419"/>
      <c r="Q238" s="311"/>
      <c r="R238" s="483"/>
      <c r="S238" s="483"/>
      <c r="T238" s="483"/>
    </row>
    <row r="239" spans="1:20" ht="14.25" hidden="1" customHeight="1" x14ac:dyDescent="0.25">
      <c r="A239" s="43">
        <v>6253</v>
      </c>
      <c r="B239" s="69" t="s">
        <v>248</v>
      </c>
      <c r="C239" s="358">
        <f t="shared" si="189"/>
        <v>0</v>
      </c>
      <c r="D239" s="417"/>
      <c r="E239" s="72"/>
      <c r="F239" s="137">
        <f t="shared" si="275"/>
        <v>0</v>
      </c>
      <c r="G239" s="418"/>
      <c r="H239" s="72"/>
      <c r="I239" s="136">
        <f t="shared" si="276"/>
        <v>0</v>
      </c>
      <c r="J239" s="417"/>
      <c r="K239" s="72"/>
      <c r="L239" s="137">
        <f t="shared" si="277"/>
        <v>0</v>
      </c>
      <c r="M239" s="418"/>
      <c r="N239" s="72"/>
      <c r="O239" s="136">
        <f t="shared" si="278"/>
        <v>0</v>
      </c>
      <c r="P239" s="419"/>
      <c r="Q239" s="311"/>
      <c r="R239" s="483"/>
      <c r="S239" s="483"/>
      <c r="T239" s="483"/>
    </row>
    <row r="240" spans="1:20" ht="24" hidden="1" x14ac:dyDescent="0.25">
      <c r="A240" s="43">
        <v>6254</v>
      </c>
      <c r="B240" s="69" t="s">
        <v>249</v>
      </c>
      <c r="C240" s="358">
        <f t="shared" si="189"/>
        <v>0</v>
      </c>
      <c r="D240" s="417"/>
      <c r="E240" s="72"/>
      <c r="F240" s="137">
        <f t="shared" si="275"/>
        <v>0</v>
      </c>
      <c r="G240" s="418"/>
      <c r="H240" s="72"/>
      <c r="I240" s="136">
        <f t="shared" si="276"/>
        <v>0</v>
      </c>
      <c r="J240" s="417"/>
      <c r="K240" s="72"/>
      <c r="L240" s="137">
        <f t="shared" si="277"/>
        <v>0</v>
      </c>
      <c r="M240" s="418"/>
      <c r="N240" s="72"/>
      <c r="O240" s="136">
        <f t="shared" si="278"/>
        <v>0</v>
      </c>
      <c r="P240" s="419"/>
      <c r="Q240" s="311"/>
      <c r="R240" s="483"/>
      <c r="S240" s="483"/>
      <c r="T240" s="483"/>
    </row>
    <row r="241" spans="1:20" ht="24" hidden="1" x14ac:dyDescent="0.25">
      <c r="A241" s="43">
        <v>6255</v>
      </c>
      <c r="B241" s="69" t="s">
        <v>250</v>
      </c>
      <c r="C241" s="358">
        <f t="shared" ref="C241:C295" si="279">SUM(F241,I241,L241,O241)</f>
        <v>0</v>
      </c>
      <c r="D241" s="417"/>
      <c r="E241" s="72"/>
      <c r="F241" s="137">
        <f t="shared" si="275"/>
        <v>0</v>
      </c>
      <c r="G241" s="418"/>
      <c r="H241" s="72"/>
      <c r="I241" s="136">
        <f t="shared" si="276"/>
        <v>0</v>
      </c>
      <c r="J241" s="417"/>
      <c r="K241" s="72"/>
      <c r="L241" s="137">
        <f t="shared" si="277"/>
        <v>0</v>
      </c>
      <c r="M241" s="418"/>
      <c r="N241" s="72"/>
      <c r="O241" s="136">
        <f t="shared" si="278"/>
        <v>0</v>
      </c>
      <c r="P241" s="419"/>
      <c r="Q241" s="311"/>
      <c r="R241" s="483"/>
      <c r="S241" s="483"/>
      <c r="T241" s="483"/>
    </row>
    <row r="242" spans="1:20" hidden="1" x14ac:dyDescent="0.25">
      <c r="A242" s="43">
        <v>6259</v>
      </c>
      <c r="B242" s="69" t="s">
        <v>251</v>
      </c>
      <c r="C242" s="358">
        <f t="shared" si="279"/>
        <v>0</v>
      </c>
      <c r="D242" s="417"/>
      <c r="E242" s="72"/>
      <c r="F242" s="137">
        <f t="shared" si="275"/>
        <v>0</v>
      </c>
      <c r="G242" s="418"/>
      <c r="H242" s="72"/>
      <c r="I242" s="136">
        <f t="shared" si="276"/>
        <v>0</v>
      </c>
      <c r="J242" s="417"/>
      <c r="K242" s="72"/>
      <c r="L242" s="137">
        <f t="shared" si="277"/>
        <v>0</v>
      </c>
      <c r="M242" s="418"/>
      <c r="N242" s="72"/>
      <c r="O242" s="136">
        <f t="shared" si="278"/>
        <v>0</v>
      </c>
      <c r="P242" s="419"/>
      <c r="Q242" s="311"/>
      <c r="R242" s="483"/>
      <c r="S242" s="483"/>
      <c r="T242" s="483"/>
    </row>
    <row r="243" spans="1:20" ht="24" hidden="1" x14ac:dyDescent="0.25">
      <c r="A243" s="138">
        <v>6260</v>
      </c>
      <c r="B243" s="69" t="s">
        <v>252</v>
      </c>
      <c r="C243" s="358">
        <f t="shared" si="279"/>
        <v>0</v>
      </c>
      <c r="D243" s="417"/>
      <c r="E243" s="72"/>
      <c r="F243" s="137">
        <f t="shared" si="275"/>
        <v>0</v>
      </c>
      <c r="G243" s="418"/>
      <c r="H243" s="72"/>
      <c r="I243" s="136">
        <f t="shared" si="276"/>
        <v>0</v>
      </c>
      <c r="J243" s="417"/>
      <c r="K243" s="72"/>
      <c r="L243" s="137">
        <f t="shared" si="277"/>
        <v>0</v>
      </c>
      <c r="M243" s="418"/>
      <c r="N243" s="72"/>
      <c r="O243" s="136">
        <f t="shared" si="278"/>
        <v>0</v>
      </c>
      <c r="P243" s="419"/>
      <c r="Q243" s="311"/>
      <c r="R243" s="483"/>
      <c r="S243" s="483"/>
      <c r="T243" s="483"/>
    </row>
    <row r="244" spans="1:20" hidden="1" x14ac:dyDescent="0.25">
      <c r="A244" s="138">
        <v>6270</v>
      </c>
      <c r="B244" s="69" t="s">
        <v>253</v>
      </c>
      <c r="C244" s="358">
        <f t="shared" si="279"/>
        <v>0</v>
      </c>
      <c r="D244" s="417"/>
      <c r="E244" s="72"/>
      <c r="F244" s="137">
        <f t="shared" si="275"/>
        <v>0</v>
      </c>
      <c r="G244" s="418"/>
      <c r="H244" s="72"/>
      <c r="I244" s="136">
        <f t="shared" si="276"/>
        <v>0</v>
      </c>
      <c r="J244" s="417"/>
      <c r="K244" s="72"/>
      <c r="L244" s="137">
        <f t="shared" si="277"/>
        <v>0</v>
      </c>
      <c r="M244" s="418"/>
      <c r="N244" s="72"/>
      <c r="O244" s="136">
        <f t="shared" si="278"/>
        <v>0</v>
      </c>
      <c r="P244" s="419"/>
      <c r="Q244" s="311"/>
      <c r="R244" s="483"/>
      <c r="S244" s="483"/>
      <c r="T244" s="483"/>
    </row>
    <row r="245" spans="1:20" ht="24" hidden="1" x14ac:dyDescent="0.25">
      <c r="A245" s="315">
        <v>6290</v>
      </c>
      <c r="B245" s="63" t="s">
        <v>254</v>
      </c>
      <c r="C245" s="432">
        <f t="shared" si="279"/>
        <v>0</v>
      </c>
      <c r="D245" s="64">
        <f>SUM(D246:D249)</f>
        <v>0</v>
      </c>
      <c r="E245" s="132">
        <f t="shared" ref="E245" si="280">SUM(E246:E249)</f>
        <v>0</v>
      </c>
      <c r="F245" s="146">
        <f>SUM(F246:F249)</f>
        <v>0</v>
      </c>
      <c r="G245" s="426">
        <f>SUM(G246:G249)</f>
        <v>0</v>
      </c>
      <c r="H245" s="132">
        <f t="shared" ref="H245:I245" si="281">SUM(H246:H249)</f>
        <v>0</v>
      </c>
      <c r="I245" s="150">
        <f t="shared" si="281"/>
        <v>0</v>
      </c>
      <c r="J245" s="64">
        <f>SUM(J246:J249)</f>
        <v>0</v>
      </c>
      <c r="K245" s="132">
        <f t="shared" ref="K245:O245" si="282">SUM(K246:K249)</f>
        <v>0</v>
      </c>
      <c r="L245" s="146">
        <f t="shared" si="282"/>
        <v>0</v>
      </c>
      <c r="M245" s="426">
        <f t="shared" si="282"/>
        <v>0</v>
      </c>
      <c r="N245" s="132">
        <f t="shared" si="282"/>
        <v>0</v>
      </c>
      <c r="O245" s="150">
        <f t="shared" si="282"/>
        <v>0</v>
      </c>
      <c r="P245" s="433"/>
      <c r="Q245" s="311"/>
      <c r="R245" s="483"/>
      <c r="S245" s="483"/>
      <c r="T245" s="483"/>
    </row>
    <row r="246" spans="1:20" hidden="1" x14ac:dyDescent="0.25">
      <c r="A246" s="43">
        <v>6291</v>
      </c>
      <c r="B246" s="69" t="s">
        <v>255</v>
      </c>
      <c r="C246" s="358">
        <f t="shared" si="279"/>
        <v>0</v>
      </c>
      <c r="D246" s="417"/>
      <c r="E246" s="72"/>
      <c r="F246" s="137">
        <f t="shared" ref="F246:F249" si="283">D246+E246</f>
        <v>0</v>
      </c>
      <c r="G246" s="418"/>
      <c r="H246" s="72"/>
      <c r="I246" s="136">
        <f t="shared" ref="I246:I249" si="284">G246+H246</f>
        <v>0</v>
      </c>
      <c r="J246" s="417"/>
      <c r="K246" s="72"/>
      <c r="L246" s="137">
        <f t="shared" ref="L246:L249" si="285">J246+K246</f>
        <v>0</v>
      </c>
      <c r="M246" s="418"/>
      <c r="N246" s="72"/>
      <c r="O246" s="136">
        <f t="shared" ref="O246:O249" si="286">M246+N246</f>
        <v>0</v>
      </c>
      <c r="P246" s="419"/>
      <c r="Q246" s="311"/>
      <c r="R246" s="483"/>
      <c r="S246" s="483"/>
      <c r="T246" s="483"/>
    </row>
    <row r="247" spans="1:20" hidden="1" x14ac:dyDescent="0.25">
      <c r="A247" s="43">
        <v>6292</v>
      </c>
      <c r="B247" s="69" t="s">
        <v>256</v>
      </c>
      <c r="C247" s="358">
        <f t="shared" si="279"/>
        <v>0</v>
      </c>
      <c r="D247" s="417"/>
      <c r="E247" s="72"/>
      <c r="F247" s="137">
        <f t="shared" si="283"/>
        <v>0</v>
      </c>
      <c r="G247" s="418"/>
      <c r="H247" s="72"/>
      <c r="I247" s="136">
        <f t="shared" si="284"/>
        <v>0</v>
      </c>
      <c r="J247" s="417"/>
      <c r="K247" s="72"/>
      <c r="L247" s="137">
        <f t="shared" si="285"/>
        <v>0</v>
      </c>
      <c r="M247" s="418"/>
      <c r="N247" s="72"/>
      <c r="O247" s="136">
        <f t="shared" si="286"/>
        <v>0</v>
      </c>
      <c r="P247" s="419"/>
      <c r="Q247" s="311"/>
      <c r="R247" s="483"/>
      <c r="S247" s="483"/>
      <c r="T247" s="483"/>
    </row>
    <row r="248" spans="1:20" ht="72" hidden="1" x14ac:dyDescent="0.25">
      <c r="A248" s="43">
        <v>6296</v>
      </c>
      <c r="B248" s="69" t="s">
        <v>257</v>
      </c>
      <c r="C248" s="358">
        <f t="shared" si="279"/>
        <v>0</v>
      </c>
      <c r="D248" s="417"/>
      <c r="E248" s="72"/>
      <c r="F248" s="137">
        <f t="shared" si="283"/>
        <v>0</v>
      </c>
      <c r="G248" s="418"/>
      <c r="H248" s="72"/>
      <c r="I248" s="136">
        <f t="shared" si="284"/>
        <v>0</v>
      </c>
      <c r="J248" s="417"/>
      <c r="K248" s="72"/>
      <c r="L248" s="137">
        <f t="shared" si="285"/>
        <v>0</v>
      </c>
      <c r="M248" s="418"/>
      <c r="N248" s="72"/>
      <c r="O248" s="136">
        <f t="shared" si="286"/>
        <v>0</v>
      </c>
      <c r="P248" s="419"/>
      <c r="Q248" s="311"/>
      <c r="R248" s="483"/>
      <c r="S248" s="483"/>
      <c r="T248" s="483"/>
    </row>
    <row r="249" spans="1:20" ht="39.75" hidden="1" customHeight="1" x14ac:dyDescent="0.25">
      <c r="A249" s="43">
        <v>6299</v>
      </c>
      <c r="B249" s="69" t="s">
        <v>258</v>
      </c>
      <c r="C249" s="358">
        <f t="shared" si="279"/>
        <v>0</v>
      </c>
      <c r="D249" s="417"/>
      <c r="E249" s="72"/>
      <c r="F249" s="137">
        <f t="shared" si="283"/>
        <v>0</v>
      </c>
      <c r="G249" s="418"/>
      <c r="H249" s="72"/>
      <c r="I249" s="136">
        <f t="shared" si="284"/>
        <v>0</v>
      </c>
      <c r="J249" s="417"/>
      <c r="K249" s="72"/>
      <c r="L249" s="137">
        <f t="shared" si="285"/>
        <v>0</v>
      </c>
      <c r="M249" s="418"/>
      <c r="N249" s="72"/>
      <c r="O249" s="136">
        <f t="shared" si="286"/>
        <v>0</v>
      </c>
      <c r="P249" s="419"/>
      <c r="Q249" s="311"/>
      <c r="R249" s="483"/>
      <c r="S249" s="483"/>
      <c r="T249" s="483"/>
    </row>
    <row r="250" spans="1:20" hidden="1" x14ac:dyDescent="0.25">
      <c r="A250" s="55">
        <v>6300</v>
      </c>
      <c r="B250" s="127" t="s">
        <v>259</v>
      </c>
      <c r="C250" s="347">
        <f t="shared" si="279"/>
        <v>0</v>
      </c>
      <c r="D250" s="56">
        <f>SUM(D251,D256,D257)</f>
        <v>0</v>
      </c>
      <c r="E250" s="57">
        <f t="shared" ref="E250" si="287">SUM(E251,E256,E257)</f>
        <v>0</v>
      </c>
      <c r="F250" s="145">
        <f>SUM(F251,F256,F257)</f>
        <v>0</v>
      </c>
      <c r="G250" s="412">
        <f>SUM(G251,G256,G257)</f>
        <v>0</v>
      </c>
      <c r="H250" s="57">
        <f t="shared" ref="H250:I250" si="288">SUM(H251,H256,H257)</f>
        <v>0</v>
      </c>
      <c r="I250" s="144">
        <f t="shared" si="288"/>
        <v>0</v>
      </c>
      <c r="J250" s="56">
        <f>SUM(J251,J256,J257)</f>
        <v>0</v>
      </c>
      <c r="K250" s="57">
        <f t="shared" ref="K250:O250" si="289">SUM(K251,K256,K257)</f>
        <v>0</v>
      </c>
      <c r="L250" s="145">
        <f t="shared" si="289"/>
        <v>0</v>
      </c>
      <c r="M250" s="412">
        <f t="shared" si="289"/>
        <v>0</v>
      </c>
      <c r="N250" s="57">
        <f t="shared" si="289"/>
        <v>0</v>
      </c>
      <c r="O250" s="144">
        <f t="shared" si="289"/>
        <v>0</v>
      </c>
      <c r="P250" s="428"/>
      <c r="Q250" s="311"/>
      <c r="R250" s="483"/>
      <c r="S250" s="483"/>
      <c r="T250" s="483"/>
    </row>
    <row r="251" spans="1:20" ht="24" hidden="1" x14ac:dyDescent="0.25">
      <c r="A251" s="315">
        <v>6320</v>
      </c>
      <c r="B251" s="63" t="s">
        <v>260</v>
      </c>
      <c r="C251" s="432">
        <f t="shared" si="279"/>
        <v>0</v>
      </c>
      <c r="D251" s="64">
        <f>SUM(D252:D255)</f>
        <v>0</v>
      </c>
      <c r="E251" s="132">
        <f t="shared" ref="E251" si="290">SUM(E252:E255)</f>
        <v>0</v>
      </c>
      <c r="F251" s="146">
        <f>SUM(F252:F255)</f>
        <v>0</v>
      </c>
      <c r="G251" s="426">
        <f>SUM(G252:G255)</f>
        <v>0</v>
      </c>
      <c r="H251" s="132">
        <f t="shared" ref="H251:I251" si="291">SUM(H252:H255)</f>
        <v>0</v>
      </c>
      <c r="I251" s="150">
        <f t="shared" si="291"/>
        <v>0</v>
      </c>
      <c r="J251" s="64">
        <f>SUM(J252:J255)</f>
        <v>0</v>
      </c>
      <c r="K251" s="132">
        <f t="shared" ref="K251:O251" si="292">SUM(K252:K255)</f>
        <v>0</v>
      </c>
      <c r="L251" s="146">
        <f t="shared" si="292"/>
        <v>0</v>
      </c>
      <c r="M251" s="426">
        <f t="shared" si="292"/>
        <v>0</v>
      </c>
      <c r="N251" s="132">
        <f t="shared" si="292"/>
        <v>0</v>
      </c>
      <c r="O251" s="150">
        <f t="shared" si="292"/>
        <v>0</v>
      </c>
      <c r="P251" s="427"/>
      <c r="Q251" s="311"/>
      <c r="R251" s="483"/>
      <c r="S251" s="483"/>
      <c r="T251" s="483"/>
    </row>
    <row r="252" spans="1:20" hidden="1" x14ac:dyDescent="0.25">
      <c r="A252" s="43">
        <v>6322</v>
      </c>
      <c r="B252" s="69" t="s">
        <v>261</v>
      </c>
      <c r="C252" s="358">
        <f t="shared" si="279"/>
        <v>0</v>
      </c>
      <c r="D252" s="417"/>
      <c r="E252" s="72"/>
      <c r="F252" s="137">
        <f t="shared" ref="F252:F257" si="293">D252+E252</f>
        <v>0</v>
      </c>
      <c r="G252" s="418"/>
      <c r="H252" s="72"/>
      <c r="I252" s="136">
        <f t="shared" ref="I252:I257" si="294">G252+H252</f>
        <v>0</v>
      </c>
      <c r="J252" s="417"/>
      <c r="K252" s="72"/>
      <c r="L252" s="137">
        <f t="shared" ref="L252:L257" si="295">J252+K252</f>
        <v>0</v>
      </c>
      <c r="M252" s="418"/>
      <c r="N252" s="72"/>
      <c r="O252" s="136">
        <f t="shared" ref="O252:O257" si="296">M252+N252</f>
        <v>0</v>
      </c>
      <c r="P252" s="419"/>
      <c r="Q252" s="311"/>
      <c r="R252" s="483"/>
      <c r="S252" s="483"/>
      <c r="T252" s="483"/>
    </row>
    <row r="253" spans="1:20" ht="24" hidden="1" x14ac:dyDescent="0.25">
      <c r="A253" s="43">
        <v>6323</v>
      </c>
      <c r="B253" s="69" t="s">
        <v>262</v>
      </c>
      <c r="C253" s="358">
        <f t="shared" si="279"/>
        <v>0</v>
      </c>
      <c r="D253" s="417"/>
      <c r="E253" s="72"/>
      <c r="F253" s="137">
        <f t="shared" si="293"/>
        <v>0</v>
      </c>
      <c r="G253" s="418"/>
      <c r="H253" s="72"/>
      <c r="I253" s="136">
        <f t="shared" si="294"/>
        <v>0</v>
      </c>
      <c r="J253" s="417"/>
      <c r="K253" s="72"/>
      <c r="L253" s="137">
        <f t="shared" si="295"/>
        <v>0</v>
      </c>
      <c r="M253" s="418"/>
      <c r="N253" s="72"/>
      <c r="O253" s="136">
        <f t="shared" si="296"/>
        <v>0</v>
      </c>
      <c r="P253" s="419"/>
      <c r="Q253" s="311"/>
      <c r="R253" s="483"/>
      <c r="S253" s="483"/>
      <c r="T253" s="483"/>
    </row>
    <row r="254" spans="1:20" ht="24" hidden="1" x14ac:dyDescent="0.25">
      <c r="A254" s="43">
        <v>6324</v>
      </c>
      <c r="B254" s="69" t="s">
        <v>263</v>
      </c>
      <c r="C254" s="358">
        <f t="shared" si="279"/>
        <v>0</v>
      </c>
      <c r="D254" s="417"/>
      <c r="E254" s="72"/>
      <c r="F254" s="137">
        <f t="shared" si="293"/>
        <v>0</v>
      </c>
      <c r="G254" s="418"/>
      <c r="H254" s="72"/>
      <c r="I254" s="136">
        <f t="shared" si="294"/>
        <v>0</v>
      </c>
      <c r="J254" s="417"/>
      <c r="K254" s="72"/>
      <c r="L254" s="137">
        <f t="shared" si="295"/>
        <v>0</v>
      </c>
      <c r="M254" s="418"/>
      <c r="N254" s="72"/>
      <c r="O254" s="136">
        <f t="shared" si="296"/>
        <v>0</v>
      </c>
      <c r="P254" s="419"/>
      <c r="Q254" s="311"/>
      <c r="R254" s="483"/>
      <c r="S254" s="483"/>
      <c r="T254" s="483"/>
    </row>
    <row r="255" spans="1:20" hidden="1" x14ac:dyDescent="0.25">
      <c r="A255" s="37">
        <v>6329</v>
      </c>
      <c r="B255" s="63" t="s">
        <v>264</v>
      </c>
      <c r="C255" s="353">
        <f t="shared" si="279"/>
        <v>0</v>
      </c>
      <c r="D255" s="377"/>
      <c r="E255" s="66"/>
      <c r="F255" s="134">
        <f t="shared" si="293"/>
        <v>0</v>
      </c>
      <c r="G255" s="376"/>
      <c r="H255" s="66"/>
      <c r="I255" s="133">
        <f t="shared" si="294"/>
        <v>0</v>
      </c>
      <c r="J255" s="377"/>
      <c r="K255" s="66"/>
      <c r="L255" s="134">
        <f t="shared" si="295"/>
        <v>0</v>
      </c>
      <c r="M255" s="376"/>
      <c r="N255" s="66"/>
      <c r="O255" s="133">
        <f t="shared" si="296"/>
        <v>0</v>
      </c>
      <c r="P255" s="416"/>
      <c r="Q255" s="311"/>
      <c r="R255" s="483"/>
      <c r="S255" s="483"/>
      <c r="T255" s="483"/>
    </row>
    <row r="256" spans="1:20" ht="24" hidden="1" x14ac:dyDescent="0.25">
      <c r="A256" s="174">
        <v>6330</v>
      </c>
      <c r="B256" s="175" t="s">
        <v>265</v>
      </c>
      <c r="C256" s="432">
        <f t="shared" si="279"/>
        <v>0</v>
      </c>
      <c r="D256" s="434"/>
      <c r="E256" s="164"/>
      <c r="F256" s="166">
        <f t="shared" si="293"/>
        <v>0</v>
      </c>
      <c r="G256" s="435"/>
      <c r="H256" s="164"/>
      <c r="I256" s="165">
        <f t="shared" si="294"/>
        <v>0</v>
      </c>
      <c r="J256" s="434"/>
      <c r="K256" s="164"/>
      <c r="L256" s="166">
        <f t="shared" si="295"/>
        <v>0</v>
      </c>
      <c r="M256" s="435"/>
      <c r="N256" s="164"/>
      <c r="O256" s="165">
        <f t="shared" si="296"/>
        <v>0</v>
      </c>
      <c r="P256" s="436"/>
      <c r="Q256" s="311"/>
      <c r="R256" s="483"/>
      <c r="S256" s="483"/>
      <c r="T256" s="483"/>
    </row>
    <row r="257" spans="1:20" hidden="1" x14ac:dyDescent="0.25">
      <c r="A257" s="138">
        <v>6360</v>
      </c>
      <c r="B257" s="69" t="s">
        <v>266</v>
      </c>
      <c r="C257" s="358">
        <f t="shared" si="279"/>
        <v>0</v>
      </c>
      <c r="D257" s="417"/>
      <c r="E257" s="72"/>
      <c r="F257" s="137">
        <f t="shared" si="293"/>
        <v>0</v>
      </c>
      <c r="G257" s="418"/>
      <c r="H257" s="72"/>
      <c r="I257" s="136">
        <f t="shared" si="294"/>
        <v>0</v>
      </c>
      <c r="J257" s="417"/>
      <c r="K257" s="72"/>
      <c r="L257" s="137">
        <f t="shared" si="295"/>
        <v>0</v>
      </c>
      <c r="M257" s="418"/>
      <c r="N257" s="72"/>
      <c r="O257" s="136">
        <f t="shared" si="296"/>
        <v>0</v>
      </c>
      <c r="P257" s="419"/>
      <c r="Q257" s="311"/>
      <c r="R257" s="483"/>
      <c r="S257" s="483"/>
      <c r="T257" s="483"/>
    </row>
    <row r="258" spans="1:20" ht="36" hidden="1" x14ac:dyDescent="0.25">
      <c r="A258" s="55">
        <v>6400</v>
      </c>
      <c r="B258" s="127" t="s">
        <v>267</v>
      </c>
      <c r="C258" s="347">
        <f t="shared" si="279"/>
        <v>0</v>
      </c>
      <c r="D258" s="56">
        <f>SUM(D259,D263)</f>
        <v>0</v>
      </c>
      <c r="E258" s="57">
        <f t="shared" ref="E258" si="297">SUM(E259,E263)</f>
        <v>0</v>
      </c>
      <c r="F258" s="145">
        <f>SUM(F259,F263)</f>
        <v>0</v>
      </c>
      <c r="G258" s="412">
        <f>SUM(G259,G263)</f>
        <v>0</v>
      </c>
      <c r="H258" s="57">
        <f t="shared" ref="H258:O258" si="298">SUM(H259,H263)</f>
        <v>0</v>
      </c>
      <c r="I258" s="144">
        <f t="shared" si="298"/>
        <v>0</v>
      </c>
      <c r="J258" s="56">
        <f>SUM(J259,J263)</f>
        <v>0</v>
      </c>
      <c r="K258" s="57">
        <f t="shared" si="298"/>
        <v>0</v>
      </c>
      <c r="L258" s="145">
        <f t="shared" si="298"/>
        <v>0</v>
      </c>
      <c r="M258" s="412">
        <f t="shared" si="298"/>
        <v>0</v>
      </c>
      <c r="N258" s="57">
        <f t="shared" si="298"/>
        <v>0</v>
      </c>
      <c r="O258" s="144">
        <f t="shared" si="298"/>
        <v>0</v>
      </c>
      <c r="P258" s="428"/>
      <c r="Q258" s="311"/>
      <c r="R258" s="483"/>
      <c r="S258" s="483"/>
      <c r="T258" s="483"/>
    </row>
    <row r="259" spans="1:20" ht="24" hidden="1" x14ac:dyDescent="0.25">
      <c r="A259" s="315">
        <v>6410</v>
      </c>
      <c r="B259" s="63" t="s">
        <v>268</v>
      </c>
      <c r="C259" s="353">
        <f t="shared" si="279"/>
        <v>0</v>
      </c>
      <c r="D259" s="64">
        <f>SUM(D260:D262)</f>
        <v>0</v>
      </c>
      <c r="E259" s="132">
        <f t="shared" ref="E259" si="299">SUM(E260:E262)</f>
        <v>0</v>
      </c>
      <c r="F259" s="146">
        <f>SUM(F260:F262)</f>
        <v>0</v>
      </c>
      <c r="G259" s="426">
        <f>SUM(G260:G262)</f>
        <v>0</v>
      </c>
      <c r="H259" s="132">
        <f t="shared" ref="H259:I259" si="300">SUM(H260:H262)</f>
        <v>0</v>
      </c>
      <c r="I259" s="150">
        <f t="shared" si="300"/>
        <v>0</v>
      </c>
      <c r="J259" s="64">
        <f>SUM(J260:J262)</f>
        <v>0</v>
      </c>
      <c r="K259" s="132">
        <f t="shared" ref="K259:O259" si="301">SUM(K260:K262)</f>
        <v>0</v>
      </c>
      <c r="L259" s="146">
        <f t="shared" si="301"/>
        <v>0</v>
      </c>
      <c r="M259" s="426">
        <f t="shared" si="301"/>
        <v>0</v>
      </c>
      <c r="N259" s="132">
        <f t="shared" si="301"/>
        <v>0</v>
      </c>
      <c r="O259" s="154">
        <f t="shared" si="301"/>
        <v>0</v>
      </c>
      <c r="P259" s="431"/>
      <c r="Q259" s="311"/>
      <c r="R259" s="483"/>
      <c r="S259" s="483"/>
      <c r="T259" s="483"/>
    </row>
    <row r="260" spans="1:20" hidden="1" x14ac:dyDescent="0.25">
      <c r="A260" s="43">
        <v>6411</v>
      </c>
      <c r="B260" s="148" t="s">
        <v>269</v>
      </c>
      <c r="C260" s="358">
        <f t="shared" si="279"/>
        <v>0</v>
      </c>
      <c r="D260" s="417"/>
      <c r="E260" s="72"/>
      <c r="F260" s="137">
        <f t="shared" ref="F260:F262" si="302">D260+E260</f>
        <v>0</v>
      </c>
      <c r="G260" s="418"/>
      <c r="H260" s="72"/>
      <c r="I260" s="136">
        <f t="shared" ref="I260:I262" si="303">G260+H260</f>
        <v>0</v>
      </c>
      <c r="J260" s="417"/>
      <c r="K260" s="72"/>
      <c r="L260" s="137">
        <f t="shared" ref="L260:L262" si="304">J260+K260</f>
        <v>0</v>
      </c>
      <c r="M260" s="418"/>
      <c r="N260" s="72"/>
      <c r="O260" s="136">
        <f t="shared" ref="O260:O262" si="305">M260+N260</f>
        <v>0</v>
      </c>
      <c r="P260" s="419"/>
      <c r="Q260" s="311"/>
      <c r="R260" s="483"/>
      <c r="S260" s="483"/>
      <c r="T260" s="483"/>
    </row>
    <row r="261" spans="1:20" ht="36" hidden="1" x14ac:dyDescent="0.25">
      <c r="A261" s="43">
        <v>6412</v>
      </c>
      <c r="B261" s="69" t="s">
        <v>270</v>
      </c>
      <c r="C261" s="358">
        <f t="shared" si="279"/>
        <v>0</v>
      </c>
      <c r="D261" s="417"/>
      <c r="E261" s="72"/>
      <c r="F261" s="137">
        <f t="shared" si="302"/>
        <v>0</v>
      </c>
      <c r="G261" s="418"/>
      <c r="H261" s="72"/>
      <c r="I261" s="136">
        <f t="shared" si="303"/>
        <v>0</v>
      </c>
      <c r="J261" s="417"/>
      <c r="K261" s="72"/>
      <c r="L261" s="137">
        <f t="shared" si="304"/>
        <v>0</v>
      </c>
      <c r="M261" s="418"/>
      <c r="N261" s="72"/>
      <c r="O261" s="136">
        <f t="shared" si="305"/>
        <v>0</v>
      </c>
      <c r="P261" s="419"/>
      <c r="Q261" s="311"/>
      <c r="R261" s="483"/>
      <c r="S261" s="483"/>
      <c r="T261" s="483"/>
    </row>
    <row r="262" spans="1:20" ht="36" hidden="1" x14ac:dyDescent="0.25">
      <c r="A262" s="43">
        <v>6419</v>
      </c>
      <c r="B262" s="69" t="s">
        <v>271</v>
      </c>
      <c r="C262" s="358">
        <f t="shared" si="279"/>
        <v>0</v>
      </c>
      <c r="D262" s="417"/>
      <c r="E262" s="72"/>
      <c r="F262" s="137">
        <f t="shared" si="302"/>
        <v>0</v>
      </c>
      <c r="G262" s="418"/>
      <c r="H262" s="72"/>
      <c r="I262" s="136">
        <f t="shared" si="303"/>
        <v>0</v>
      </c>
      <c r="J262" s="417"/>
      <c r="K262" s="72"/>
      <c r="L262" s="137">
        <f t="shared" si="304"/>
        <v>0</v>
      </c>
      <c r="M262" s="418"/>
      <c r="N262" s="72"/>
      <c r="O262" s="136">
        <f t="shared" si="305"/>
        <v>0</v>
      </c>
      <c r="P262" s="419"/>
      <c r="Q262" s="311"/>
      <c r="R262" s="483"/>
      <c r="S262" s="483"/>
      <c r="T262" s="483"/>
    </row>
    <row r="263" spans="1:20" ht="36" hidden="1" x14ac:dyDescent="0.25">
      <c r="A263" s="138">
        <v>6420</v>
      </c>
      <c r="B263" s="69" t="s">
        <v>272</v>
      </c>
      <c r="C263" s="358">
        <f t="shared" si="279"/>
        <v>0</v>
      </c>
      <c r="D263" s="70">
        <f>SUM(D264:D267)</f>
        <v>0</v>
      </c>
      <c r="E263" s="135">
        <f t="shared" ref="E263" si="306">SUM(E264:E267)</f>
        <v>0</v>
      </c>
      <c r="F263" s="140">
        <f>SUM(F264:F267)</f>
        <v>0</v>
      </c>
      <c r="G263" s="420">
        <f>SUM(G264:G267)</f>
        <v>0</v>
      </c>
      <c r="H263" s="135">
        <f t="shared" ref="H263:I263" si="307">SUM(H264:H267)</f>
        <v>0</v>
      </c>
      <c r="I263" s="139">
        <f t="shared" si="307"/>
        <v>0</v>
      </c>
      <c r="J263" s="70">
        <f>SUM(J264:J267)</f>
        <v>0</v>
      </c>
      <c r="K263" s="135">
        <f t="shared" ref="K263:N263" si="308">SUM(K264:K267)</f>
        <v>0</v>
      </c>
      <c r="L263" s="140">
        <f t="shared" si="308"/>
        <v>0</v>
      </c>
      <c r="M263" s="420">
        <f t="shared" si="308"/>
        <v>0</v>
      </c>
      <c r="N263" s="135">
        <f t="shared" si="308"/>
        <v>0</v>
      </c>
      <c r="O263" s="139">
        <f>SUM(O264:O267)</f>
        <v>0</v>
      </c>
      <c r="P263" s="421"/>
      <c r="Q263" s="311"/>
      <c r="R263" s="483"/>
      <c r="S263" s="483"/>
      <c r="T263" s="483"/>
    </row>
    <row r="264" spans="1:20" hidden="1" x14ac:dyDescent="0.25">
      <c r="A264" s="43">
        <v>6421</v>
      </c>
      <c r="B264" s="69" t="s">
        <v>273</v>
      </c>
      <c r="C264" s="358">
        <f t="shared" si="279"/>
        <v>0</v>
      </c>
      <c r="D264" s="417"/>
      <c r="E264" s="72"/>
      <c r="F264" s="137">
        <f t="shared" ref="F264:F267" si="309">D264+E264</f>
        <v>0</v>
      </c>
      <c r="G264" s="418"/>
      <c r="H264" s="72"/>
      <c r="I264" s="136">
        <f t="shared" ref="I264:I267" si="310">G264+H264</f>
        <v>0</v>
      </c>
      <c r="J264" s="417"/>
      <c r="K264" s="72"/>
      <c r="L264" s="137">
        <f t="shared" ref="L264:L267" si="311">J264+K264</f>
        <v>0</v>
      </c>
      <c r="M264" s="418"/>
      <c r="N264" s="72"/>
      <c r="O264" s="136">
        <f t="shared" ref="O264:O267" si="312">M264+N264</f>
        <v>0</v>
      </c>
      <c r="P264" s="419"/>
      <c r="Q264" s="311"/>
      <c r="R264" s="483"/>
      <c r="S264" s="483"/>
      <c r="T264" s="483"/>
    </row>
    <row r="265" spans="1:20" hidden="1" x14ac:dyDescent="0.25">
      <c r="A265" s="43">
        <v>6422</v>
      </c>
      <c r="B265" s="69" t="s">
        <v>274</v>
      </c>
      <c r="C265" s="358">
        <f t="shared" si="279"/>
        <v>0</v>
      </c>
      <c r="D265" s="417"/>
      <c r="E265" s="72"/>
      <c r="F265" s="137">
        <f t="shared" si="309"/>
        <v>0</v>
      </c>
      <c r="G265" s="418"/>
      <c r="H265" s="72"/>
      <c r="I265" s="136">
        <f t="shared" si="310"/>
        <v>0</v>
      </c>
      <c r="J265" s="417"/>
      <c r="K265" s="72"/>
      <c r="L265" s="137">
        <f t="shared" si="311"/>
        <v>0</v>
      </c>
      <c r="M265" s="418"/>
      <c r="N265" s="72"/>
      <c r="O265" s="136">
        <f t="shared" si="312"/>
        <v>0</v>
      </c>
      <c r="P265" s="419"/>
      <c r="Q265" s="311"/>
      <c r="R265" s="483"/>
      <c r="S265" s="483"/>
      <c r="T265" s="483"/>
    </row>
    <row r="266" spans="1:20" ht="24" hidden="1" x14ac:dyDescent="0.25">
      <c r="A266" s="43">
        <v>6423</v>
      </c>
      <c r="B266" s="69" t="s">
        <v>275</v>
      </c>
      <c r="C266" s="358">
        <f t="shared" si="279"/>
        <v>0</v>
      </c>
      <c r="D266" s="417"/>
      <c r="E266" s="72"/>
      <c r="F266" s="137">
        <f t="shared" si="309"/>
        <v>0</v>
      </c>
      <c r="G266" s="418"/>
      <c r="H266" s="72"/>
      <c r="I266" s="136">
        <f t="shared" si="310"/>
        <v>0</v>
      </c>
      <c r="J266" s="417"/>
      <c r="K266" s="72"/>
      <c r="L266" s="137">
        <f t="shared" si="311"/>
        <v>0</v>
      </c>
      <c r="M266" s="418"/>
      <c r="N266" s="72"/>
      <c r="O266" s="136">
        <f t="shared" si="312"/>
        <v>0</v>
      </c>
      <c r="P266" s="419"/>
      <c r="Q266" s="311"/>
      <c r="R266" s="483"/>
      <c r="S266" s="483"/>
      <c r="T266" s="483"/>
    </row>
    <row r="267" spans="1:20" ht="36" hidden="1" x14ac:dyDescent="0.25">
      <c r="A267" s="43">
        <v>6424</v>
      </c>
      <c r="B267" s="69" t="s">
        <v>276</v>
      </c>
      <c r="C267" s="358">
        <f t="shared" si="279"/>
        <v>0</v>
      </c>
      <c r="D267" s="417"/>
      <c r="E267" s="72"/>
      <c r="F267" s="137">
        <f t="shared" si="309"/>
        <v>0</v>
      </c>
      <c r="G267" s="418"/>
      <c r="H267" s="72"/>
      <c r="I267" s="136">
        <f t="shared" si="310"/>
        <v>0</v>
      </c>
      <c r="J267" s="417"/>
      <c r="K267" s="72"/>
      <c r="L267" s="137">
        <f t="shared" si="311"/>
        <v>0</v>
      </c>
      <c r="M267" s="418"/>
      <c r="N267" s="72"/>
      <c r="O267" s="136">
        <f t="shared" si="312"/>
        <v>0</v>
      </c>
      <c r="P267" s="419"/>
      <c r="Q267" s="311"/>
      <c r="R267" s="483"/>
      <c r="S267" s="483"/>
      <c r="T267" s="483"/>
    </row>
    <row r="268" spans="1:20" ht="36" hidden="1" x14ac:dyDescent="0.25">
      <c r="A268" s="176">
        <v>7000</v>
      </c>
      <c r="B268" s="176" t="s">
        <v>277</v>
      </c>
      <c r="C268" s="441">
        <f>SUM(F268,I268,L268,O268)</f>
        <v>0</v>
      </c>
      <c r="D268" s="177">
        <f>SUM(D269,D279)</f>
        <v>0</v>
      </c>
      <c r="E268" s="178">
        <f t="shared" ref="E268" si="313">SUM(E269,E279)</f>
        <v>0</v>
      </c>
      <c r="F268" s="442">
        <f>SUM(F269,F279)</f>
        <v>0</v>
      </c>
      <c r="G268" s="443">
        <f>SUM(G269,G279)</f>
        <v>0</v>
      </c>
      <c r="H268" s="178">
        <f t="shared" ref="H268:I268" si="314">SUM(H269,H279)</f>
        <v>0</v>
      </c>
      <c r="I268" s="444">
        <f t="shared" si="314"/>
        <v>0</v>
      </c>
      <c r="J268" s="177">
        <f>SUM(J269,J279)</f>
        <v>0</v>
      </c>
      <c r="K268" s="178">
        <f t="shared" ref="K268:N268" si="315">SUM(K269,K279)</f>
        <v>0</v>
      </c>
      <c r="L268" s="442">
        <f t="shared" si="315"/>
        <v>0</v>
      </c>
      <c r="M268" s="443">
        <f t="shared" si="315"/>
        <v>0</v>
      </c>
      <c r="N268" s="178">
        <f t="shared" si="315"/>
        <v>0</v>
      </c>
      <c r="O268" s="179">
        <f>SUM(O269,O279)</f>
        <v>0</v>
      </c>
      <c r="P268" s="445"/>
      <c r="Q268" s="311"/>
      <c r="R268" s="483"/>
      <c r="S268" s="483"/>
      <c r="T268" s="483"/>
    </row>
    <row r="269" spans="1:20" ht="24" hidden="1" x14ac:dyDescent="0.25">
      <c r="A269" s="55">
        <v>7200</v>
      </c>
      <c r="B269" s="127" t="s">
        <v>278</v>
      </c>
      <c r="C269" s="347">
        <f t="shared" si="279"/>
        <v>0</v>
      </c>
      <c r="D269" s="56">
        <f>SUM(D270,D271,D274,D275,D278)</f>
        <v>0</v>
      </c>
      <c r="E269" s="57">
        <f t="shared" ref="E269" si="316">SUM(E270,E271,E274,E275,E278)</f>
        <v>0</v>
      </c>
      <c r="F269" s="145">
        <f>SUM(F270,F271,F274,F275,F278)</f>
        <v>0</v>
      </c>
      <c r="G269" s="412">
        <f>SUM(G270,G271,G274,G275,G278)</f>
        <v>0</v>
      </c>
      <c r="H269" s="57"/>
      <c r="I269" s="144">
        <f>SUM(I270,I271,I274,I275,I278)</f>
        <v>0</v>
      </c>
      <c r="J269" s="56">
        <f>SUM(J270,J271,J274,J275,J278)</f>
        <v>0</v>
      </c>
      <c r="K269" s="57"/>
      <c r="L269" s="145">
        <f>SUM(L270,L271,L274,L275,L278)</f>
        <v>0</v>
      </c>
      <c r="M269" s="412"/>
      <c r="N269" s="57"/>
      <c r="O269" s="159">
        <f>SUM(O270,O271,O274,O275,O278)</f>
        <v>0</v>
      </c>
      <c r="P269" s="413"/>
      <c r="Q269" s="311"/>
      <c r="R269" s="483"/>
      <c r="S269" s="483"/>
      <c r="T269" s="483"/>
    </row>
    <row r="270" spans="1:20" ht="24" hidden="1" x14ac:dyDescent="0.25">
      <c r="A270" s="315">
        <v>7210</v>
      </c>
      <c r="B270" s="63" t="s">
        <v>279</v>
      </c>
      <c r="C270" s="353">
        <f t="shared" si="279"/>
        <v>0</v>
      </c>
      <c r="D270" s="377"/>
      <c r="E270" s="66"/>
      <c r="F270" s="134">
        <f>D270+E270</f>
        <v>0</v>
      </c>
      <c r="G270" s="376"/>
      <c r="H270" s="66"/>
      <c r="I270" s="133">
        <f>G270+H270</f>
        <v>0</v>
      </c>
      <c r="J270" s="377"/>
      <c r="K270" s="66"/>
      <c r="L270" s="134">
        <f>J270+K270</f>
        <v>0</v>
      </c>
      <c r="M270" s="376"/>
      <c r="N270" s="66"/>
      <c r="O270" s="133">
        <f>M270+N270</f>
        <v>0</v>
      </c>
      <c r="P270" s="416"/>
      <c r="Q270" s="311"/>
      <c r="R270" s="483"/>
      <c r="S270" s="483"/>
      <c r="T270" s="483"/>
    </row>
    <row r="271" spans="1:20" s="181" customFormat="1" ht="36" hidden="1" x14ac:dyDescent="0.25">
      <c r="A271" s="138">
        <v>7220</v>
      </c>
      <c r="B271" s="69" t="s">
        <v>280</v>
      </c>
      <c r="C271" s="358">
        <f t="shared" si="279"/>
        <v>0</v>
      </c>
      <c r="D271" s="70">
        <f>SUM(D272:D273)</f>
        <v>0</v>
      </c>
      <c r="E271" s="135">
        <f t="shared" ref="E271" si="317">SUM(E272:E273)</f>
        <v>0</v>
      </c>
      <c r="F271" s="140">
        <f>SUM(F272:F273)</f>
        <v>0</v>
      </c>
      <c r="G271" s="420">
        <f>SUM(G272:G273)</f>
        <v>0</v>
      </c>
      <c r="H271" s="135">
        <f t="shared" ref="H271:I271" si="318">SUM(H272:H273)</f>
        <v>0</v>
      </c>
      <c r="I271" s="139">
        <f t="shared" si="318"/>
        <v>0</v>
      </c>
      <c r="J271" s="70">
        <f>SUM(J272:J273)</f>
        <v>0</v>
      </c>
      <c r="K271" s="135">
        <f t="shared" ref="K271:O271" si="319">SUM(K272:K273)</f>
        <v>0</v>
      </c>
      <c r="L271" s="140">
        <f t="shared" si="319"/>
        <v>0</v>
      </c>
      <c r="M271" s="420">
        <f t="shared" si="319"/>
        <v>0</v>
      </c>
      <c r="N271" s="135">
        <f t="shared" si="319"/>
        <v>0</v>
      </c>
      <c r="O271" s="139">
        <f t="shared" si="319"/>
        <v>0</v>
      </c>
      <c r="P271" s="421"/>
      <c r="Q271" s="466"/>
      <c r="R271" s="483"/>
      <c r="S271" s="483"/>
      <c r="T271" s="483"/>
    </row>
    <row r="272" spans="1:20" s="181" customFormat="1" ht="36" hidden="1" x14ac:dyDescent="0.25">
      <c r="A272" s="43">
        <v>7221</v>
      </c>
      <c r="B272" s="69" t="s">
        <v>281</v>
      </c>
      <c r="C272" s="358">
        <f t="shared" si="279"/>
        <v>0</v>
      </c>
      <c r="D272" s="417"/>
      <c r="E272" s="72"/>
      <c r="F272" s="137">
        <f t="shared" ref="F272:F274" si="320">D272+E272</f>
        <v>0</v>
      </c>
      <c r="G272" s="418"/>
      <c r="H272" s="72"/>
      <c r="I272" s="136">
        <f t="shared" ref="I272:I274" si="321">G272+H272</f>
        <v>0</v>
      </c>
      <c r="J272" s="417"/>
      <c r="K272" s="72"/>
      <c r="L272" s="137">
        <f t="shared" ref="L272:L274" si="322">J272+K272</f>
        <v>0</v>
      </c>
      <c r="M272" s="418"/>
      <c r="N272" s="72"/>
      <c r="O272" s="136">
        <f t="shared" ref="O272:O274" si="323">M272+N272</f>
        <v>0</v>
      </c>
      <c r="P272" s="419"/>
      <c r="Q272" s="466"/>
      <c r="R272" s="483"/>
      <c r="S272" s="483"/>
      <c r="T272" s="483"/>
    </row>
    <row r="273" spans="1:20" s="181" customFormat="1" ht="36" hidden="1" x14ac:dyDescent="0.25">
      <c r="A273" s="43">
        <v>7222</v>
      </c>
      <c r="B273" s="69" t="s">
        <v>282</v>
      </c>
      <c r="C273" s="358">
        <f t="shared" si="279"/>
        <v>0</v>
      </c>
      <c r="D273" s="417"/>
      <c r="E273" s="72"/>
      <c r="F273" s="137">
        <f t="shared" si="320"/>
        <v>0</v>
      </c>
      <c r="G273" s="418"/>
      <c r="H273" s="72"/>
      <c r="I273" s="136">
        <f t="shared" si="321"/>
        <v>0</v>
      </c>
      <c r="J273" s="417"/>
      <c r="K273" s="72"/>
      <c r="L273" s="137">
        <f t="shared" si="322"/>
        <v>0</v>
      </c>
      <c r="M273" s="418"/>
      <c r="N273" s="72"/>
      <c r="O273" s="136">
        <f t="shared" si="323"/>
        <v>0</v>
      </c>
      <c r="P273" s="419"/>
      <c r="Q273" s="466"/>
      <c r="R273" s="483"/>
      <c r="S273" s="483"/>
      <c r="T273" s="483"/>
    </row>
    <row r="274" spans="1:20" ht="24" hidden="1" x14ac:dyDescent="0.25">
      <c r="A274" s="138">
        <v>7230</v>
      </c>
      <c r="B274" s="69" t="s">
        <v>283</v>
      </c>
      <c r="C274" s="358">
        <f t="shared" si="279"/>
        <v>0</v>
      </c>
      <c r="D274" s="417"/>
      <c r="E274" s="72"/>
      <c r="F274" s="137">
        <f t="shared" si="320"/>
        <v>0</v>
      </c>
      <c r="G274" s="418"/>
      <c r="H274" s="72"/>
      <c r="I274" s="136">
        <f t="shared" si="321"/>
        <v>0</v>
      </c>
      <c r="J274" s="417"/>
      <c r="K274" s="72"/>
      <c r="L274" s="137">
        <f t="shared" si="322"/>
        <v>0</v>
      </c>
      <c r="M274" s="418"/>
      <c r="N274" s="72"/>
      <c r="O274" s="136">
        <f t="shared" si="323"/>
        <v>0</v>
      </c>
      <c r="P274" s="419"/>
      <c r="Q274" s="311"/>
      <c r="R274" s="483"/>
      <c r="S274" s="483"/>
      <c r="T274" s="483"/>
    </row>
    <row r="275" spans="1:20" ht="24" hidden="1" x14ac:dyDescent="0.25">
      <c r="A275" s="138">
        <v>7240</v>
      </c>
      <c r="B275" s="69" t="s">
        <v>284</v>
      </c>
      <c r="C275" s="358">
        <f t="shared" si="279"/>
        <v>0</v>
      </c>
      <c r="D275" s="70">
        <f>SUM(D276:D277)</f>
        <v>0</v>
      </c>
      <c r="E275" s="135">
        <f t="shared" ref="E275" si="324">SUM(E276:E277)</f>
        <v>0</v>
      </c>
      <c r="F275" s="140">
        <f>SUM(F276:F277)</f>
        <v>0</v>
      </c>
      <c r="G275" s="420">
        <f>SUM(G276:G277)</f>
        <v>0</v>
      </c>
      <c r="H275" s="135">
        <f t="shared" ref="H275:I275" si="325">SUM(H276:H277)</f>
        <v>0</v>
      </c>
      <c r="I275" s="139">
        <f t="shared" si="325"/>
        <v>0</v>
      </c>
      <c r="J275" s="70">
        <f>SUM(J276:J277)</f>
        <v>0</v>
      </c>
      <c r="K275" s="135">
        <f t="shared" ref="K275:O275" si="326">SUM(K276:K277)</f>
        <v>0</v>
      </c>
      <c r="L275" s="140">
        <f t="shared" si="326"/>
        <v>0</v>
      </c>
      <c r="M275" s="420">
        <f t="shared" si="326"/>
        <v>0</v>
      </c>
      <c r="N275" s="135">
        <f t="shared" si="326"/>
        <v>0</v>
      </c>
      <c r="O275" s="139">
        <f t="shared" si="326"/>
        <v>0</v>
      </c>
      <c r="P275" s="421"/>
      <c r="Q275" s="311"/>
      <c r="R275" s="483"/>
      <c r="S275" s="483"/>
      <c r="T275" s="483"/>
    </row>
    <row r="276" spans="1:20" ht="48" hidden="1" x14ac:dyDescent="0.25">
      <c r="A276" s="43">
        <v>7245</v>
      </c>
      <c r="B276" s="69" t="s">
        <v>285</v>
      </c>
      <c r="C276" s="358">
        <f t="shared" si="279"/>
        <v>0</v>
      </c>
      <c r="D276" s="417"/>
      <c r="E276" s="72"/>
      <c r="F276" s="137">
        <f t="shared" ref="F276:F278" si="327">D276+E276</f>
        <v>0</v>
      </c>
      <c r="G276" s="418"/>
      <c r="H276" s="72"/>
      <c r="I276" s="136">
        <f t="shared" ref="I276:I278" si="328">G276+H276</f>
        <v>0</v>
      </c>
      <c r="J276" s="417"/>
      <c r="K276" s="72"/>
      <c r="L276" s="137">
        <f t="shared" ref="L276:L278" si="329">J276+K276</f>
        <v>0</v>
      </c>
      <c r="M276" s="418"/>
      <c r="N276" s="72"/>
      <c r="O276" s="136">
        <f t="shared" ref="O276:O278" si="330">M276+N276</f>
        <v>0</v>
      </c>
      <c r="P276" s="419"/>
      <c r="Q276" s="311"/>
      <c r="R276" s="483"/>
      <c r="S276" s="483"/>
      <c r="T276" s="483"/>
    </row>
    <row r="277" spans="1:20" ht="96" hidden="1" x14ac:dyDescent="0.25">
      <c r="A277" s="43">
        <v>7246</v>
      </c>
      <c r="B277" s="69" t="s">
        <v>286</v>
      </c>
      <c r="C277" s="358">
        <f t="shared" si="279"/>
        <v>0</v>
      </c>
      <c r="D277" s="417"/>
      <c r="E277" s="72"/>
      <c r="F277" s="137">
        <f t="shared" si="327"/>
        <v>0</v>
      </c>
      <c r="G277" s="418"/>
      <c r="H277" s="72"/>
      <c r="I277" s="136">
        <f t="shared" si="328"/>
        <v>0</v>
      </c>
      <c r="J277" s="417"/>
      <c r="K277" s="72"/>
      <c r="L277" s="137">
        <f t="shared" si="329"/>
        <v>0</v>
      </c>
      <c r="M277" s="418"/>
      <c r="N277" s="72"/>
      <c r="O277" s="136">
        <f t="shared" si="330"/>
        <v>0</v>
      </c>
      <c r="P277" s="419"/>
      <c r="Q277" s="311"/>
      <c r="R277" s="483"/>
      <c r="S277" s="483"/>
      <c r="T277" s="483"/>
    </row>
    <row r="278" spans="1:20" ht="24" hidden="1" x14ac:dyDescent="0.25">
      <c r="A278" s="174">
        <v>7260</v>
      </c>
      <c r="B278" s="63" t="s">
        <v>287</v>
      </c>
      <c r="C278" s="353">
        <f t="shared" si="279"/>
        <v>0</v>
      </c>
      <c r="D278" s="377"/>
      <c r="E278" s="66"/>
      <c r="F278" s="134">
        <f t="shared" si="327"/>
        <v>0</v>
      </c>
      <c r="G278" s="376"/>
      <c r="H278" s="66"/>
      <c r="I278" s="133">
        <f t="shared" si="328"/>
        <v>0</v>
      </c>
      <c r="J278" s="377"/>
      <c r="K278" s="66"/>
      <c r="L278" s="134">
        <f t="shared" si="329"/>
        <v>0</v>
      </c>
      <c r="M278" s="376"/>
      <c r="N278" s="66"/>
      <c r="O278" s="133">
        <f t="shared" si="330"/>
        <v>0</v>
      </c>
      <c r="P278" s="416"/>
      <c r="Q278" s="311"/>
      <c r="R278" s="483"/>
      <c r="S278" s="483"/>
      <c r="T278" s="483"/>
    </row>
    <row r="279" spans="1:20" hidden="1" x14ac:dyDescent="0.25">
      <c r="A279" s="88">
        <v>7700</v>
      </c>
      <c r="B279" s="182" t="s">
        <v>288</v>
      </c>
      <c r="C279" s="446">
        <f t="shared" si="279"/>
        <v>0</v>
      </c>
      <c r="D279" s="183">
        <f>D280</f>
        <v>0</v>
      </c>
      <c r="E279" s="184">
        <f t="shared" ref="E279:O279" si="331">E280</f>
        <v>0</v>
      </c>
      <c r="F279" s="147">
        <f t="shared" si="331"/>
        <v>0</v>
      </c>
      <c r="G279" s="447">
        <f>G280</f>
        <v>0</v>
      </c>
      <c r="H279" s="184">
        <f t="shared" si="331"/>
        <v>0</v>
      </c>
      <c r="I279" s="448">
        <f t="shared" si="331"/>
        <v>0</v>
      </c>
      <c r="J279" s="183">
        <f>J280</f>
        <v>0</v>
      </c>
      <c r="K279" s="184">
        <f t="shared" si="331"/>
        <v>0</v>
      </c>
      <c r="L279" s="147">
        <f t="shared" si="331"/>
        <v>0</v>
      </c>
      <c r="M279" s="447">
        <f t="shared" si="331"/>
        <v>0</v>
      </c>
      <c r="N279" s="184">
        <f t="shared" si="331"/>
        <v>0</v>
      </c>
      <c r="O279" s="448">
        <f t="shared" si="331"/>
        <v>0</v>
      </c>
      <c r="P279" s="428"/>
      <c r="Q279" s="311"/>
      <c r="R279" s="483"/>
      <c r="S279" s="483"/>
      <c r="T279" s="483"/>
    </row>
    <row r="280" spans="1:20" hidden="1" x14ac:dyDescent="0.25">
      <c r="A280" s="129">
        <v>7720</v>
      </c>
      <c r="B280" s="63" t="s">
        <v>289</v>
      </c>
      <c r="C280" s="363">
        <f t="shared" si="279"/>
        <v>0</v>
      </c>
      <c r="D280" s="375"/>
      <c r="E280" s="79"/>
      <c r="F280" s="186">
        <f>D280+E280</f>
        <v>0</v>
      </c>
      <c r="G280" s="449"/>
      <c r="H280" s="79"/>
      <c r="I280" s="185">
        <f>G280+H280</f>
        <v>0</v>
      </c>
      <c r="J280" s="375"/>
      <c r="K280" s="79"/>
      <c r="L280" s="186">
        <f>J280+K280</f>
        <v>0</v>
      </c>
      <c r="M280" s="449"/>
      <c r="N280" s="79"/>
      <c r="O280" s="185">
        <f>M280+N280</f>
        <v>0</v>
      </c>
      <c r="P280" s="450"/>
      <c r="Q280" s="311"/>
      <c r="R280" s="483"/>
      <c r="S280" s="483"/>
      <c r="T280" s="483"/>
    </row>
    <row r="281" spans="1:20" hidden="1" x14ac:dyDescent="0.25">
      <c r="A281" s="148"/>
      <c r="B281" s="69" t="s">
        <v>290</v>
      </c>
      <c r="C281" s="358">
        <f t="shared" si="279"/>
        <v>0</v>
      </c>
      <c r="D281" s="70">
        <f>SUM(D282:D283)</f>
        <v>0</v>
      </c>
      <c r="E281" s="135">
        <f t="shared" ref="E281" si="332">SUM(E282:E283)</f>
        <v>0</v>
      </c>
      <c r="F281" s="140">
        <f>SUM(F282:F283)</f>
        <v>0</v>
      </c>
      <c r="G281" s="420">
        <f>SUM(G282:G283)</f>
        <v>0</v>
      </c>
      <c r="H281" s="135">
        <f t="shared" ref="H281:I281" si="333">SUM(H282:H283)</f>
        <v>0</v>
      </c>
      <c r="I281" s="139">
        <f t="shared" si="333"/>
        <v>0</v>
      </c>
      <c r="J281" s="70">
        <f>SUM(J282:J283)</f>
        <v>0</v>
      </c>
      <c r="K281" s="135">
        <f t="shared" ref="K281:O281" si="334">SUM(K282:K283)</f>
        <v>0</v>
      </c>
      <c r="L281" s="140">
        <f t="shared" si="334"/>
        <v>0</v>
      </c>
      <c r="M281" s="420">
        <f t="shared" si="334"/>
        <v>0</v>
      </c>
      <c r="N281" s="135">
        <f t="shared" si="334"/>
        <v>0</v>
      </c>
      <c r="O281" s="139">
        <f t="shared" si="334"/>
        <v>0</v>
      </c>
      <c r="P281" s="421"/>
      <c r="Q281" s="311"/>
      <c r="R281" s="483"/>
      <c r="S281" s="483"/>
      <c r="T281" s="483"/>
    </row>
    <row r="282" spans="1:20" hidden="1" x14ac:dyDescent="0.25">
      <c r="A282" s="148" t="s">
        <v>291</v>
      </c>
      <c r="B282" s="43" t="s">
        <v>292</v>
      </c>
      <c r="C282" s="358">
        <f t="shared" si="279"/>
        <v>0</v>
      </c>
      <c r="D282" s="417"/>
      <c r="E282" s="72"/>
      <c r="F282" s="137">
        <f>E282+D282</f>
        <v>0</v>
      </c>
      <c r="G282" s="418"/>
      <c r="H282" s="72"/>
      <c r="I282" s="136">
        <f>H282+G282</f>
        <v>0</v>
      </c>
      <c r="J282" s="417"/>
      <c r="K282" s="72"/>
      <c r="L282" s="137">
        <f>K282+J282</f>
        <v>0</v>
      </c>
      <c r="M282" s="418"/>
      <c r="N282" s="72"/>
      <c r="O282" s="136">
        <f>N282+M282</f>
        <v>0</v>
      </c>
      <c r="P282" s="419"/>
      <c r="Q282" s="311"/>
      <c r="R282" s="483"/>
      <c r="S282" s="483"/>
      <c r="T282" s="483"/>
    </row>
    <row r="283" spans="1:20" ht="24" hidden="1" x14ac:dyDescent="0.25">
      <c r="A283" s="148" t="s">
        <v>293</v>
      </c>
      <c r="B283" s="187" t="s">
        <v>294</v>
      </c>
      <c r="C283" s="353">
        <f t="shared" si="279"/>
        <v>0</v>
      </c>
      <c r="D283" s="377"/>
      <c r="E283" s="66"/>
      <c r="F283" s="134">
        <f>E283+D283</f>
        <v>0</v>
      </c>
      <c r="G283" s="376"/>
      <c r="H283" s="66"/>
      <c r="I283" s="133">
        <f>H283+G283</f>
        <v>0</v>
      </c>
      <c r="J283" s="377"/>
      <c r="K283" s="66"/>
      <c r="L283" s="134">
        <f>K283+J283</f>
        <v>0</v>
      </c>
      <c r="M283" s="376"/>
      <c r="N283" s="66"/>
      <c r="O283" s="133">
        <f>N283+M283</f>
        <v>0</v>
      </c>
      <c r="P283" s="416"/>
      <c r="Q283" s="311"/>
      <c r="R283" s="483"/>
      <c r="S283" s="483"/>
      <c r="T283" s="483"/>
    </row>
    <row r="284" spans="1:20" ht="12.75" thickBot="1" x14ac:dyDescent="0.3">
      <c r="A284" s="188"/>
      <c r="B284" s="188" t="s">
        <v>295</v>
      </c>
      <c r="C284" s="451">
        <f t="shared" si="279"/>
        <v>302294</v>
      </c>
      <c r="D284" s="189">
        <f>SUM(D281,D268,D229,D194,D186,D172,D74,D52)</f>
        <v>100816</v>
      </c>
      <c r="E284" s="453">
        <f t="shared" ref="E284:O284" si="335">SUM(E281,E268,E229,E194,E186,E172,E74,E52)</f>
        <v>0</v>
      </c>
      <c r="F284" s="454">
        <f t="shared" si="335"/>
        <v>100816</v>
      </c>
      <c r="G284" s="452">
        <f>SUM(G281,G268,G229,G194,G186,G172,G74,G52)</f>
        <v>200609</v>
      </c>
      <c r="H284" s="190">
        <f t="shared" si="335"/>
        <v>0</v>
      </c>
      <c r="I284" s="453">
        <f t="shared" si="335"/>
        <v>200609</v>
      </c>
      <c r="J284" s="189">
        <f>SUM(J281,J268,J229,J194,J186,J172,J74,J52)</f>
        <v>869</v>
      </c>
      <c r="K284" s="453">
        <f t="shared" si="335"/>
        <v>0</v>
      </c>
      <c r="L284" s="454">
        <f t="shared" si="335"/>
        <v>869</v>
      </c>
      <c r="M284" s="452">
        <f t="shared" si="335"/>
        <v>0</v>
      </c>
      <c r="N284" s="190">
        <f t="shared" si="335"/>
        <v>0</v>
      </c>
      <c r="O284" s="453">
        <f t="shared" si="335"/>
        <v>0</v>
      </c>
      <c r="P284" s="454"/>
      <c r="Q284" s="311"/>
      <c r="R284" s="483"/>
      <c r="S284" s="483"/>
      <c r="T284" s="483"/>
    </row>
    <row r="285" spans="1:20" s="25" customFormat="1" ht="13.5" hidden="1" thickTop="1" thickBot="1" x14ac:dyDescent="0.3">
      <c r="A285" s="578" t="s">
        <v>296</v>
      </c>
      <c r="B285" s="579"/>
      <c r="C285" s="455">
        <f t="shared" si="279"/>
        <v>0</v>
      </c>
      <c r="D285" s="192">
        <f>SUM(D24,D25,D41,D43)-D50</f>
        <v>0</v>
      </c>
      <c r="E285" s="193">
        <f t="shared" ref="E285:F285" si="336">SUM(E24,E25,E41,E43)-E50</f>
        <v>0</v>
      </c>
      <c r="F285" s="195">
        <f t="shared" si="336"/>
        <v>0</v>
      </c>
      <c r="G285" s="456">
        <f>SUM(G24,G42)-G50</f>
        <v>0</v>
      </c>
      <c r="H285" s="193">
        <f t="shared" ref="H285:I285" si="337">SUM(H24,H42)-H50</f>
        <v>0</v>
      </c>
      <c r="I285" s="194">
        <f t="shared" si="337"/>
        <v>0</v>
      </c>
      <c r="J285" s="192">
        <f>(J26+J42)-J50</f>
        <v>0</v>
      </c>
      <c r="K285" s="193">
        <f t="shared" ref="K285:L285" si="338">(K26+K42)-K50</f>
        <v>0</v>
      </c>
      <c r="L285" s="195">
        <f t="shared" si="338"/>
        <v>0</v>
      </c>
      <c r="M285" s="456">
        <f t="shared" ref="M285:N285" si="339">SUM(M24,M25,M41)-M50</f>
        <v>0</v>
      </c>
      <c r="N285" s="193">
        <f t="shared" si="339"/>
        <v>0</v>
      </c>
      <c r="O285" s="194">
        <f>O44-O50</f>
        <v>0</v>
      </c>
      <c r="P285" s="457"/>
      <c r="Q285" s="314"/>
      <c r="R285" s="483"/>
      <c r="S285" s="483"/>
      <c r="T285" s="483"/>
    </row>
    <row r="286" spans="1:20" s="25" customFormat="1" ht="12.75" hidden="1" thickTop="1" x14ac:dyDescent="0.25">
      <c r="A286" s="580" t="s">
        <v>297</v>
      </c>
      <c r="B286" s="581"/>
      <c r="C286" s="458">
        <f t="shared" si="279"/>
        <v>0</v>
      </c>
      <c r="D286" s="196">
        <f>SUM(D287,D288)-D295+D296</f>
        <v>0</v>
      </c>
      <c r="E286" s="197">
        <f t="shared" ref="E286:O286" si="340">SUM(E287,E288)-E295+E296</f>
        <v>0</v>
      </c>
      <c r="F286" s="199">
        <f t="shared" si="340"/>
        <v>0</v>
      </c>
      <c r="G286" s="459">
        <f>SUM(G287,G288)-G295+G296</f>
        <v>0</v>
      </c>
      <c r="H286" s="197">
        <f t="shared" si="340"/>
        <v>0</v>
      </c>
      <c r="I286" s="198">
        <f t="shared" si="340"/>
        <v>0</v>
      </c>
      <c r="J286" s="196">
        <f>SUM(J287,J288)-J295+J296</f>
        <v>0</v>
      </c>
      <c r="K286" s="197">
        <f t="shared" si="340"/>
        <v>0</v>
      </c>
      <c r="L286" s="199">
        <f t="shared" si="340"/>
        <v>0</v>
      </c>
      <c r="M286" s="459">
        <f t="shared" si="340"/>
        <v>0</v>
      </c>
      <c r="N286" s="197">
        <f t="shared" si="340"/>
        <v>0</v>
      </c>
      <c r="O286" s="198">
        <f t="shared" si="340"/>
        <v>0</v>
      </c>
      <c r="P286" s="460"/>
      <c r="Q286" s="314"/>
      <c r="R286" s="483"/>
      <c r="S286" s="483"/>
      <c r="T286" s="483"/>
    </row>
    <row r="287" spans="1:20" s="25" customFormat="1" ht="13.5" hidden="1" thickTop="1" thickBot="1" x14ac:dyDescent="0.3">
      <c r="A287" s="110" t="s">
        <v>298</v>
      </c>
      <c r="B287" s="110" t="s">
        <v>299</v>
      </c>
      <c r="C287" s="398">
        <f t="shared" si="279"/>
        <v>0</v>
      </c>
      <c r="D287" s="111">
        <f>D21-D281</f>
        <v>0</v>
      </c>
      <c r="E287" s="112">
        <f t="shared" ref="E287:O287" si="341">E21-E281</f>
        <v>0</v>
      </c>
      <c r="F287" s="113">
        <f t="shared" si="341"/>
        <v>0</v>
      </c>
      <c r="G287" s="399">
        <f>G21-G281</f>
        <v>0</v>
      </c>
      <c r="H287" s="112">
        <f t="shared" si="341"/>
        <v>0</v>
      </c>
      <c r="I287" s="200">
        <f t="shared" si="341"/>
        <v>0</v>
      </c>
      <c r="J287" s="111">
        <f>J21-J281</f>
        <v>0</v>
      </c>
      <c r="K287" s="112">
        <f t="shared" si="341"/>
        <v>0</v>
      </c>
      <c r="L287" s="113">
        <f t="shared" si="341"/>
        <v>0</v>
      </c>
      <c r="M287" s="399">
        <f t="shared" si="341"/>
        <v>0</v>
      </c>
      <c r="N287" s="112">
        <f t="shared" si="341"/>
        <v>0</v>
      </c>
      <c r="O287" s="200">
        <f t="shared" si="341"/>
        <v>0</v>
      </c>
      <c r="P287" s="400"/>
      <c r="Q287" s="314"/>
      <c r="R287" s="483"/>
      <c r="S287" s="483"/>
      <c r="T287" s="483"/>
    </row>
    <row r="288" spans="1:20" s="25" customFormat="1" ht="12.75" hidden="1" thickTop="1" x14ac:dyDescent="0.25">
      <c r="A288" s="201" t="s">
        <v>300</v>
      </c>
      <c r="B288" s="201" t="s">
        <v>301</v>
      </c>
      <c r="C288" s="458">
        <f t="shared" si="279"/>
        <v>0</v>
      </c>
      <c r="D288" s="196">
        <f>SUM(D289,D291,D293)-SUM(D290,D292,D294)</f>
        <v>0</v>
      </c>
      <c r="E288" s="197">
        <f t="shared" ref="E288:O288" si="342">SUM(E289,E291,E293)-SUM(E290,E292,E294)</f>
        <v>0</v>
      </c>
      <c r="F288" s="199">
        <f t="shared" si="342"/>
        <v>0</v>
      </c>
      <c r="G288" s="459">
        <f>SUM(G289,G291,G293)-SUM(G290,G292,G294)</f>
        <v>0</v>
      </c>
      <c r="H288" s="197">
        <f t="shared" si="342"/>
        <v>0</v>
      </c>
      <c r="I288" s="198">
        <f t="shared" si="342"/>
        <v>0</v>
      </c>
      <c r="J288" s="196">
        <f>SUM(J289,J291,J293)-SUM(J290,J292,J294)</f>
        <v>0</v>
      </c>
      <c r="K288" s="197">
        <f t="shared" si="342"/>
        <v>0</v>
      </c>
      <c r="L288" s="199">
        <f t="shared" si="342"/>
        <v>0</v>
      </c>
      <c r="M288" s="459">
        <f t="shared" si="342"/>
        <v>0</v>
      </c>
      <c r="N288" s="197">
        <f t="shared" si="342"/>
        <v>0</v>
      </c>
      <c r="O288" s="198">
        <f t="shared" si="342"/>
        <v>0</v>
      </c>
      <c r="P288" s="460"/>
      <c r="Q288" s="314"/>
      <c r="R288" s="483"/>
      <c r="S288" s="483"/>
      <c r="T288" s="483"/>
    </row>
    <row r="289" spans="1:20" ht="12.75" hidden="1" thickTop="1" x14ac:dyDescent="0.25">
      <c r="A289" s="202" t="s">
        <v>302</v>
      </c>
      <c r="B289" s="98" t="s">
        <v>303</v>
      </c>
      <c r="C289" s="363">
        <f t="shared" si="279"/>
        <v>0</v>
      </c>
      <c r="D289" s="375"/>
      <c r="E289" s="79"/>
      <c r="F289" s="186">
        <f t="shared" ref="F289:F296" si="343">E289+D289</f>
        <v>0</v>
      </c>
      <c r="G289" s="449"/>
      <c r="H289" s="79"/>
      <c r="I289" s="185">
        <f t="shared" ref="I289:I296" si="344">H289+G289</f>
        <v>0</v>
      </c>
      <c r="J289" s="375"/>
      <c r="K289" s="79"/>
      <c r="L289" s="186">
        <f t="shared" ref="L289:L296" si="345">K289+J289</f>
        <v>0</v>
      </c>
      <c r="M289" s="449"/>
      <c r="N289" s="79"/>
      <c r="O289" s="185">
        <f t="shared" ref="O289:O296" si="346">N289+M289</f>
        <v>0</v>
      </c>
      <c r="P289" s="450"/>
      <c r="Q289" s="311"/>
      <c r="R289" s="483"/>
      <c r="S289" s="483"/>
      <c r="T289" s="483"/>
    </row>
    <row r="290" spans="1:20" ht="24.75" hidden="1" thickTop="1" x14ac:dyDescent="0.25">
      <c r="A290" s="148" t="s">
        <v>304</v>
      </c>
      <c r="B290" s="42" t="s">
        <v>305</v>
      </c>
      <c r="C290" s="358">
        <f t="shared" si="279"/>
        <v>0</v>
      </c>
      <c r="D290" s="417"/>
      <c r="E290" s="72"/>
      <c r="F290" s="137">
        <f t="shared" si="343"/>
        <v>0</v>
      </c>
      <c r="G290" s="418"/>
      <c r="H290" s="72"/>
      <c r="I290" s="136">
        <f t="shared" si="344"/>
        <v>0</v>
      </c>
      <c r="J290" s="417"/>
      <c r="K290" s="72"/>
      <c r="L290" s="137">
        <f t="shared" si="345"/>
        <v>0</v>
      </c>
      <c r="M290" s="418"/>
      <c r="N290" s="72"/>
      <c r="O290" s="136">
        <f t="shared" si="346"/>
        <v>0</v>
      </c>
      <c r="P290" s="419"/>
      <c r="Q290" s="311"/>
      <c r="R290" s="483"/>
      <c r="S290" s="483"/>
      <c r="T290" s="483"/>
    </row>
    <row r="291" spans="1:20" ht="12.75" hidden="1" thickTop="1" x14ac:dyDescent="0.25">
      <c r="A291" s="148" t="s">
        <v>306</v>
      </c>
      <c r="B291" s="42" t="s">
        <v>307</v>
      </c>
      <c r="C291" s="358">
        <f t="shared" si="279"/>
        <v>0</v>
      </c>
      <c r="D291" s="417"/>
      <c r="E291" s="72"/>
      <c r="F291" s="137">
        <f t="shared" si="343"/>
        <v>0</v>
      </c>
      <c r="G291" s="418"/>
      <c r="H291" s="72"/>
      <c r="I291" s="136">
        <f t="shared" si="344"/>
        <v>0</v>
      </c>
      <c r="J291" s="417"/>
      <c r="K291" s="72"/>
      <c r="L291" s="137">
        <f t="shared" si="345"/>
        <v>0</v>
      </c>
      <c r="M291" s="418"/>
      <c r="N291" s="72"/>
      <c r="O291" s="136">
        <f t="shared" si="346"/>
        <v>0</v>
      </c>
      <c r="P291" s="419"/>
      <c r="Q291" s="311"/>
      <c r="R291" s="483"/>
      <c r="S291" s="483"/>
      <c r="T291" s="483"/>
    </row>
    <row r="292" spans="1:20" ht="24.75" hidden="1" thickTop="1" x14ac:dyDescent="0.25">
      <c r="A292" s="148" t="s">
        <v>308</v>
      </c>
      <c r="B292" s="42" t="s">
        <v>309</v>
      </c>
      <c r="C292" s="358">
        <f>SUM(F292,I292,L292,O292)</f>
        <v>0</v>
      </c>
      <c r="D292" s="417"/>
      <c r="E292" s="72"/>
      <c r="F292" s="137">
        <f t="shared" si="343"/>
        <v>0</v>
      </c>
      <c r="G292" s="418"/>
      <c r="H292" s="72"/>
      <c r="I292" s="136">
        <f t="shared" si="344"/>
        <v>0</v>
      </c>
      <c r="J292" s="417"/>
      <c r="K292" s="72"/>
      <c r="L292" s="137">
        <f t="shared" si="345"/>
        <v>0</v>
      </c>
      <c r="M292" s="418"/>
      <c r="N292" s="72"/>
      <c r="O292" s="136">
        <f t="shared" si="346"/>
        <v>0</v>
      </c>
      <c r="P292" s="419"/>
      <c r="Q292" s="311"/>
      <c r="R292" s="483"/>
      <c r="S292" s="483"/>
      <c r="T292" s="483"/>
    </row>
    <row r="293" spans="1:20" ht="12.75" hidden="1" thickTop="1" x14ac:dyDescent="0.25">
      <c r="A293" s="148" t="s">
        <v>310</v>
      </c>
      <c r="B293" s="42" t="s">
        <v>311</v>
      </c>
      <c r="C293" s="358">
        <f t="shared" si="279"/>
        <v>0</v>
      </c>
      <c r="D293" s="417"/>
      <c r="E293" s="72"/>
      <c r="F293" s="137">
        <f t="shared" si="343"/>
        <v>0</v>
      </c>
      <c r="G293" s="418"/>
      <c r="H293" s="72"/>
      <c r="I293" s="136">
        <f t="shared" si="344"/>
        <v>0</v>
      </c>
      <c r="J293" s="417"/>
      <c r="K293" s="72"/>
      <c r="L293" s="137">
        <f t="shared" si="345"/>
        <v>0</v>
      </c>
      <c r="M293" s="418"/>
      <c r="N293" s="72"/>
      <c r="O293" s="136">
        <f t="shared" si="346"/>
        <v>0</v>
      </c>
      <c r="P293" s="419"/>
      <c r="Q293" s="311"/>
      <c r="R293" s="483"/>
      <c r="S293" s="483"/>
      <c r="T293" s="483"/>
    </row>
    <row r="294" spans="1:20" ht="24.75" hidden="1" thickTop="1" x14ac:dyDescent="0.25">
      <c r="A294" s="203" t="s">
        <v>312</v>
      </c>
      <c r="B294" s="204" t="s">
        <v>313</v>
      </c>
      <c r="C294" s="432">
        <f t="shared" si="279"/>
        <v>0</v>
      </c>
      <c r="D294" s="434"/>
      <c r="E294" s="164"/>
      <c r="F294" s="166">
        <f t="shared" si="343"/>
        <v>0</v>
      </c>
      <c r="G294" s="435"/>
      <c r="H294" s="164"/>
      <c r="I294" s="165">
        <f t="shared" si="344"/>
        <v>0</v>
      </c>
      <c r="J294" s="434"/>
      <c r="K294" s="164"/>
      <c r="L294" s="166">
        <f t="shared" si="345"/>
        <v>0</v>
      </c>
      <c r="M294" s="435"/>
      <c r="N294" s="164"/>
      <c r="O294" s="165">
        <f t="shared" si="346"/>
        <v>0</v>
      </c>
      <c r="P294" s="436"/>
      <c r="Q294" s="311"/>
      <c r="R294" s="483"/>
      <c r="S294" s="483"/>
      <c r="T294" s="483"/>
    </row>
    <row r="295" spans="1:20" s="25" customFormat="1" ht="13.5" hidden="1" thickTop="1" thickBot="1" x14ac:dyDescent="0.3">
      <c r="A295" s="205" t="s">
        <v>314</v>
      </c>
      <c r="B295" s="205" t="s">
        <v>315</v>
      </c>
      <c r="C295" s="455">
        <f t="shared" si="279"/>
        <v>0</v>
      </c>
      <c r="D295" s="461"/>
      <c r="E295" s="206"/>
      <c r="F295" s="208">
        <f t="shared" si="343"/>
        <v>0</v>
      </c>
      <c r="G295" s="462"/>
      <c r="H295" s="206"/>
      <c r="I295" s="207">
        <f t="shared" si="344"/>
        <v>0</v>
      </c>
      <c r="J295" s="461"/>
      <c r="K295" s="206"/>
      <c r="L295" s="208">
        <f t="shared" si="345"/>
        <v>0</v>
      </c>
      <c r="M295" s="462"/>
      <c r="N295" s="206"/>
      <c r="O295" s="207">
        <f t="shared" si="346"/>
        <v>0</v>
      </c>
      <c r="P295" s="463"/>
      <c r="Q295" s="314"/>
      <c r="R295" s="483"/>
      <c r="S295" s="483"/>
      <c r="T295" s="483"/>
    </row>
    <row r="296" spans="1:20" s="25" customFormat="1" ht="48.75" hidden="1" thickTop="1" x14ac:dyDescent="0.25">
      <c r="A296" s="201" t="s">
        <v>316</v>
      </c>
      <c r="B296" s="209" t="s">
        <v>317</v>
      </c>
      <c r="C296" s="458">
        <f>SUM(F296,I296,L296,O296)</f>
        <v>0</v>
      </c>
      <c r="D296" s="464"/>
      <c r="E296" s="213"/>
      <c r="F296" s="153">
        <f t="shared" si="343"/>
        <v>0</v>
      </c>
      <c r="G296" s="429"/>
      <c r="H296" s="151"/>
      <c r="I296" s="152">
        <f t="shared" si="344"/>
        <v>0</v>
      </c>
      <c r="J296" s="348"/>
      <c r="K296" s="151"/>
      <c r="L296" s="153">
        <f t="shared" si="345"/>
        <v>0</v>
      </c>
      <c r="M296" s="429"/>
      <c r="N296" s="151"/>
      <c r="O296" s="152">
        <f t="shared" si="346"/>
        <v>0</v>
      </c>
      <c r="P296" s="430"/>
      <c r="Q296" s="314"/>
      <c r="R296" s="483"/>
      <c r="S296" s="483"/>
      <c r="T296" s="483"/>
    </row>
    <row r="297" spans="1:20" ht="12.75" thickTop="1" x14ac:dyDescent="0.25">
      <c r="A297" s="1"/>
      <c r="B297" s="1"/>
      <c r="C297" s="1"/>
      <c r="D297" s="1"/>
      <c r="E297" s="1"/>
      <c r="F297" s="1"/>
      <c r="G297" s="1"/>
      <c r="H297" s="1"/>
      <c r="I297" s="1"/>
      <c r="J297" s="1"/>
      <c r="K297" s="1"/>
      <c r="L297" s="1"/>
      <c r="M297" s="1"/>
      <c r="N297" s="1"/>
      <c r="O297" s="1"/>
    </row>
    <row r="298" spans="1:20" x14ac:dyDescent="0.25">
      <c r="A298" s="1"/>
      <c r="B298" s="1"/>
      <c r="C298" s="1"/>
      <c r="D298" s="1"/>
      <c r="E298" s="1"/>
      <c r="F298" s="1"/>
      <c r="G298" s="1"/>
      <c r="H298" s="1"/>
      <c r="I298" s="1"/>
      <c r="J298" s="1"/>
      <c r="K298" s="1"/>
      <c r="L298" s="1"/>
      <c r="M298" s="1"/>
      <c r="N298" s="1"/>
      <c r="O298" s="1"/>
    </row>
    <row r="299" spans="1:20" x14ac:dyDescent="0.25">
      <c r="A299" s="1"/>
      <c r="B299" s="1"/>
      <c r="C299" s="1"/>
      <c r="D299" s="1"/>
      <c r="E299" s="1"/>
      <c r="F299" s="1"/>
      <c r="G299" s="1"/>
      <c r="H299" s="1"/>
      <c r="I299" s="1"/>
      <c r="J299" s="1"/>
      <c r="K299" s="1"/>
      <c r="L299" s="1"/>
      <c r="M299" s="1"/>
      <c r="N299" s="1"/>
      <c r="O299" s="1"/>
    </row>
    <row r="300" spans="1:20" x14ac:dyDescent="0.25">
      <c r="A300" s="1"/>
      <c r="B300" s="1"/>
      <c r="C300" s="1"/>
      <c r="D300" s="1"/>
      <c r="E300" s="1"/>
      <c r="F300" s="1"/>
      <c r="G300" s="1"/>
      <c r="H300" s="1"/>
      <c r="I300" s="1"/>
      <c r="J300" s="1"/>
      <c r="K300" s="1"/>
      <c r="L300" s="1"/>
      <c r="M300" s="1"/>
      <c r="N300" s="1"/>
      <c r="O300" s="1"/>
    </row>
    <row r="301" spans="1:20" x14ac:dyDescent="0.25">
      <c r="A301" s="1"/>
      <c r="B301" s="1"/>
      <c r="C301" s="1"/>
      <c r="D301" s="1"/>
      <c r="E301" s="1"/>
      <c r="F301" s="1"/>
      <c r="G301" s="1"/>
      <c r="H301" s="1"/>
      <c r="I301" s="1"/>
      <c r="J301" s="1"/>
      <c r="K301" s="1"/>
      <c r="L301" s="1"/>
      <c r="M301" s="1"/>
      <c r="N301" s="1"/>
      <c r="O301" s="1"/>
    </row>
    <row r="302" spans="1:20" x14ac:dyDescent="0.25">
      <c r="A302" s="1"/>
      <c r="B302" s="1"/>
      <c r="C302" s="1"/>
      <c r="D302" s="1"/>
      <c r="E302" s="1"/>
      <c r="F302" s="1"/>
      <c r="G302" s="1"/>
      <c r="H302" s="1"/>
      <c r="I302" s="1"/>
      <c r="J302" s="1"/>
      <c r="K302" s="1"/>
      <c r="L302" s="1"/>
      <c r="M302" s="1"/>
      <c r="N302" s="1"/>
      <c r="O302" s="1"/>
    </row>
    <row r="303" spans="1:20" x14ac:dyDescent="0.25">
      <c r="A303" s="1"/>
      <c r="B303" s="1"/>
      <c r="C303" s="1"/>
      <c r="D303" s="1"/>
      <c r="E303" s="1"/>
      <c r="F303" s="1"/>
      <c r="G303" s="1"/>
      <c r="H303" s="1"/>
      <c r="I303" s="1"/>
      <c r="J303" s="1"/>
      <c r="K303" s="1"/>
      <c r="L303" s="1"/>
      <c r="M303" s="1"/>
      <c r="N303" s="1"/>
      <c r="O303" s="1"/>
    </row>
    <row r="304" spans="1:20"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58F7wVoueswWBAq9f4ytAF8Bg8iSkBtBdePj4G+p8j4bHuRJsTTP9w0aYguT63WCTluVN/vmnke9PsgnXFN7w==" saltValue="hv92WGuLjgetg2yaBgM/NA==" spinCount="100000" sheet="1" objects="1" scenarios="1" formatCells="0" formatColumns="0" formatRows="0"/>
  <autoFilter ref="A18:P296">
    <filterColumn colId="2">
      <filters blank="1">
        <filter val="1 030"/>
        <filter val="1 069"/>
        <filter val="1 275"/>
        <filter val="1 360"/>
        <filter val="1 490"/>
        <filter val="1 593"/>
        <filter val="1 852"/>
        <filter val="1 954"/>
        <filter val="10"/>
        <filter val="12 377"/>
        <filter val="12 737"/>
        <filter val="120"/>
        <filter val="130"/>
        <filter val="16 150"/>
        <filter val="166"/>
        <filter val="184 543"/>
        <filter val="2 032"/>
        <filter val="20"/>
        <filter val="21"/>
        <filter val="21 690"/>
        <filter val="215 233"/>
        <filter val="270"/>
        <filter val="280 604"/>
        <filter val="285"/>
        <filter val="29 415"/>
        <filter val="3 494"/>
        <filter val="3 709"/>
        <filter val="301 425"/>
        <filter val="302 294"/>
        <filter val="33"/>
        <filter val="35"/>
        <filter val="4 423"/>
        <filter val="400"/>
        <filter val="427"/>
        <filter val="460"/>
        <filter val="491"/>
        <filter val="5 420"/>
        <filter val="5 865"/>
        <filter val="50"/>
        <filter val="52 634"/>
        <filter val="581"/>
        <filter val="600"/>
        <filter val="65 371"/>
        <filter val="7 020"/>
        <filter val="7 887"/>
        <filter val="70"/>
        <filter val="721"/>
        <filter val="8 945"/>
        <filter val="869"/>
        <filter val="9 920"/>
        <filter val="901"/>
        <filter val="976"/>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55.pielikums Jūrmalas pilsētas domes
2017.gada 30.janvāra saistošajiem noteikumiem Nr.10
(Protokols Nr.4, 1.punkts)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T314"/>
  <sheetViews>
    <sheetView showGridLines="0" view="pageLayout" zoomScaleNormal="100" workbookViewId="0">
      <selection activeCell="T6" sqref="T6"/>
    </sheetView>
  </sheetViews>
  <sheetFormatPr defaultRowHeight="12" outlineLevelCol="1" x14ac:dyDescent="0.25"/>
  <cols>
    <col min="1" max="1" width="10.42578125" style="210" customWidth="1"/>
    <col min="2" max="2" width="28" style="210" customWidth="1"/>
    <col min="3" max="3" width="8" style="210" customWidth="1"/>
    <col min="4" max="4" width="7.42578125" style="210" hidden="1" customWidth="1" outlineLevel="1"/>
    <col min="5" max="5" width="8.7109375" style="210" hidden="1" customWidth="1" outlineLevel="1"/>
    <col min="6" max="6" width="8.140625" style="210" customWidth="1" collapsed="1"/>
    <col min="7" max="7" width="11" style="210" hidden="1" customWidth="1" outlineLevel="1"/>
    <col min="8" max="8" width="9.42578125" style="210" hidden="1" customWidth="1" outlineLevel="1"/>
    <col min="9" max="9" width="8.7109375" style="210" customWidth="1" collapsed="1"/>
    <col min="10" max="10" width="8.7109375" style="210" hidden="1" customWidth="1" outlineLevel="1"/>
    <col min="11" max="11" width="8.28515625" style="210" hidden="1" customWidth="1" outlineLevel="1"/>
    <col min="12" max="12" width="7.5703125" style="210" customWidth="1" collapsed="1"/>
    <col min="13" max="14" width="8.7109375" style="210" hidden="1" customWidth="1" outlineLevel="1"/>
    <col min="15" max="15" width="7.5703125" style="210" customWidth="1" collapsed="1"/>
    <col min="16" max="16" width="30" style="1" hidden="1" customWidth="1" outlineLevel="1"/>
    <col min="17" max="17" width="9.140625" style="1" collapsed="1"/>
    <col min="18" max="16384" width="9.140625" style="1"/>
  </cols>
  <sheetData>
    <row r="1" spans="1:17" x14ac:dyDescent="0.25">
      <c r="A1" s="547" t="s">
        <v>509</v>
      </c>
      <c r="B1" s="547"/>
      <c r="C1" s="547"/>
      <c r="D1" s="547"/>
      <c r="E1" s="547"/>
      <c r="F1" s="547"/>
      <c r="G1" s="547"/>
      <c r="H1" s="547"/>
      <c r="I1" s="547"/>
      <c r="J1" s="547"/>
      <c r="K1" s="547"/>
      <c r="L1" s="547"/>
      <c r="M1" s="547"/>
      <c r="N1" s="547"/>
      <c r="O1" s="547"/>
    </row>
    <row r="2" spans="1:17" ht="35.25" customHeight="1" x14ac:dyDescent="0.25">
      <c r="A2" s="548" t="s">
        <v>0</v>
      </c>
      <c r="B2" s="549"/>
      <c r="C2" s="549"/>
      <c r="D2" s="549"/>
      <c r="E2" s="549"/>
      <c r="F2" s="549"/>
      <c r="G2" s="549"/>
      <c r="H2" s="549"/>
      <c r="I2" s="549"/>
      <c r="J2" s="549"/>
      <c r="K2" s="549"/>
      <c r="L2" s="549"/>
      <c r="M2" s="549"/>
      <c r="N2" s="549"/>
      <c r="O2" s="549"/>
      <c r="P2" s="550"/>
      <c r="Q2" s="311"/>
    </row>
    <row r="3" spans="1:17" ht="12.75" customHeight="1" x14ac:dyDescent="0.25">
      <c r="A3" s="2" t="s">
        <v>1</v>
      </c>
      <c r="B3" s="3"/>
      <c r="C3" s="551" t="s">
        <v>510</v>
      </c>
      <c r="D3" s="551"/>
      <c r="E3" s="551"/>
      <c r="F3" s="551"/>
      <c r="G3" s="551"/>
      <c r="H3" s="551"/>
      <c r="I3" s="551"/>
      <c r="J3" s="551"/>
      <c r="K3" s="551"/>
      <c r="L3" s="551"/>
      <c r="M3" s="551"/>
      <c r="N3" s="551"/>
      <c r="O3" s="551"/>
      <c r="P3" s="552"/>
      <c r="Q3" s="311"/>
    </row>
    <row r="4" spans="1:17" ht="12.75" customHeight="1" x14ac:dyDescent="0.25">
      <c r="A4" s="2" t="s">
        <v>2</v>
      </c>
      <c r="B4" s="3"/>
      <c r="C4" s="551" t="s">
        <v>511</v>
      </c>
      <c r="D4" s="551"/>
      <c r="E4" s="551"/>
      <c r="F4" s="551"/>
      <c r="G4" s="551"/>
      <c r="H4" s="551"/>
      <c r="I4" s="551"/>
      <c r="J4" s="551"/>
      <c r="K4" s="551"/>
      <c r="L4" s="551"/>
      <c r="M4" s="551"/>
      <c r="N4" s="551"/>
      <c r="O4" s="551"/>
      <c r="P4" s="552"/>
      <c r="Q4" s="311"/>
    </row>
    <row r="5" spans="1:17" ht="12.75" customHeight="1" x14ac:dyDescent="0.25">
      <c r="A5" s="4" t="s">
        <v>3</v>
      </c>
      <c r="B5" s="5"/>
      <c r="C5" s="545" t="s">
        <v>512</v>
      </c>
      <c r="D5" s="545"/>
      <c r="E5" s="545"/>
      <c r="F5" s="545"/>
      <c r="G5" s="545"/>
      <c r="H5" s="545"/>
      <c r="I5" s="545"/>
      <c r="J5" s="545"/>
      <c r="K5" s="545"/>
      <c r="L5" s="545"/>
      <c r="M5" s="545"/>
      <c r="N5" s="545"/>
      <c r="O5" s="545"/>
      <c r="P5" s="546"/>
      <c r="Q5" s="311"/>
    </row>
    <row r="6" spans="1:17" ht="12.75" customHeight="1" x14ac:dyDescent="0.25">
      <c r="A6" s="4" t="s">
        <v>4</v>
      </c>
      <c r="B6" s="5"/>
      <c r="C6" s="545" t="s">
        <v>513</v>
      </c>
      <c r="D6" s="545"/>
      <c r="E6" s="545"/>
      <c r="F6" s="545"/>
      <c r="G6" s="545"/>
      <c r="H6" s="545"/>
      <c r="I6" s="545"/>
      <c r="J6" s="545"/>
      <c r="K6" s="545"/>
      <c r="L6" s="545"/>
      <c r="M6" s="545"/>
      <c r="N6" s="545"/>
      <c r="O6" s="545"/>
      <c r="P6" s="546"/>
      <c r="Q6" s="311"/>
    </row>
    <row r="7" spans="1:17" ht="24.75" customHeight="1" x14ac:dyDescent="0.25">
      <c r="A7" s="4" t="s">
        <v>5</v>
      </c>
      <c r="B7" s="5"/>
      <c r="C7" s="551" t="s">
        <v>514</v>
      </c>
      <c r="D7" s="551"/>
      <c r="E7" s="551"/>
      <c r="F7" s="551"/>
      <c r="G7" s="551"/>
      <c r="H7" s="551"/>
      <c r="I7" s="551"/>
      <c r="J7" s="551"/>
      <c r="K7" s="551"/>
      <c r="L7" s="551"/>
      <c r="M7" s="551"/>
      <c r="N7" s="551"/>
      <c r="O7" s="551"/>
      <c r="P7" s="552"/>
      <c r="Q7" s="311"/>
    </row>
    <row r="8" spans="1:17" ht="12.75" customHeight="1" x14ac:dyDescent="0.25">
      <c r="A8" s="6" t="s">
        <v>6</v>
      </c>
      <c r="B8" s="5"/>
      <c r="C8" s="553"/>
      <c r="D8" s="553"/>
      <c r="E8" s="553"/>
      <c r="F8" s="553"/>
      <c r="G8" s="553"/>
      <c r="H8" s="553"/>
      <c r="I8" s="553"/>
      <c r="J8" s="553"/>
      <c r="K8" s="553"/>
      <c r="L8" s="553"/>
      <c r="M8" s="553"/>
      <c r="N8" s="553"/>
      <c r="O8" s="553"/>
      <c r="P8" s="554"/>
      <c r="Q8" s="311"/>
    </row>
    <row r="9" spans="1:17" ht="12.75" customHeight="1" x14ac:dyDescent="0.25">
      <c r="A9" s="4"/>
      <c r="B9" s="5" t="s">
        <v>7</v>
      </c>
      <c r="C9" s="545" t="s">
        <v>515</v>
      </c>
      <c r="D9" s="545"/>
      <c r="E9" s="545"/>
      <c r="F9" s="545"/>
      <c r="G9" s="545"/>
      <c r="H9" s="545"/>
      <c r="I9" s="545"/>
      <c r="J9" s="545"/>
      <c r="K9" s="545"/>
      <c r="L9" s="545"/>
      <c r="M9" s="545"/>
      <c r="N9" s="545"/>
      <c r="O9" s="545"/>
      <c r="P9" s="546"/>
      <c r="Q9" s="311"/>
    </row>
    <row r="10" spans="1:17" ht="12.75" customHeight="1" x14ac:dyDescent="0.25">
      <c r="A10" s="4"/>
      <c r="B10" s="5" t="s">
        <v>8</v>
      </c>
      <c r="C10" s="545" t="s">
        <v>516</v>
      </c>
      <c r="D10" s="545"/>
      <c r="E10" s="545"/>
      <c r="F10" s="545"/>
      <c r="G10" s="545"/>
      <c r="H10" s="545"/>
      <c r="I10" s="545"/>
      <c r="J10" s="545"/>
      <c r="K10" s="545"/>
      <c r="L10" s="545"/>
      <c r="M10" s="545"/>
      <c r="N10" s="545"/>
      <c r="O10" s="545"/>
      <c r="P10" s="546"/>
      <c r="Q10" s="311"/>
    </row>
    <row r="11" spans="1:17" ht="12.75" customHeight="1" x14ac:dyDescent="0.25">
      <c r="A11" s="4"/>
      <c r="B11" s="5" t="s">
        <v>9</v>
      </c>
      <c r="C11" s="553"/>
      <c r="D11" s="553"/>
      <c r="E11" s="553"/>
      <c r="F11" s="553"/>
      <c r="G11" s="553"/>
      <c r="H11" s="553"/>
      <c r="I11" s="553"/>
      <c r="J11" s="553"/>
      <c r="K11" s="553"/>
      <c r="L11" s="553"/>
      <c r="M11" s="553"/>
      <c r="N11" s="553"/>
      <c r="O11" s="553"/>
      <c r="P11" s="554"/>
      <c r="Q11" s="311"/>
    </row>
    <row r="12" spans="1:17" ht="12.75" customHeight="1" x14ac:dyDescent="0.25">
      <c r="A12" s="4"/>
      <c r="B12" s="5" t="s">
        <v>10</v>
      </c>
      <c r="C12" s="545" t="s">
        <v>517</v>
      </c>
      <c r="D12" s="545"/>
      <c r="E12" s="545"/>
      <c r="F12" s="545"/>
      <c r="G12" s="545"/>
      <c r="H12" s="545"/>
      <c r="I12" s="545"/>
      <c r="J12" s="545"/>
      <c r="K12" s="545"/>
      <c r="L12" s="545"/>
      <c r="M12" s="545"/>
      <c r="N12" s="545"/>
      <c r="O12" s="545"/>
      <c r="P12" s="546"/>
      <c r="Q12" s="311"/>
    </row>
    <row r="13" spans="1:17" ht="12.75" customHeight="1" x14ac:dyDescent="0.25">
      <c r="A13" s="4"/>
      <c r="B13" s="5" t="s">
        <v>11</v>
      </c>
      <c r="C13" s="545"/>
      <c r="D13" s="545"/>
      <c r="E13" s="545"/>
      <c r="F13" s="545"/>
      <c r="G13" s="545"/>
      <c r="H13" s="545"/>
      <c r="I13" s="545"/>
      <c r="J13" s="545"/>
      <c r="K13" s="545"/>
      <c r="L13" s="545"/>
      <c r="M13" s="545"/>
      <c r="N13" s="545"/>
      <c r="O13" s="545"/>
      <c r="P13" s="546"/>
      <c r="Q13" s="311"/>
    </row>
    <row r="14" spans="1:17" ht="12.75" customHeight="1" x14ac:dyDescent="0.25">
      <c r="A14" s="7"/>
      <c r="B14" s="8"/>
      <c r="C14" s="9"/>
      <c r="D14" s="9"/>
      <c r="E14" s="9"/>
      <c r="F14" s="9"/>
      <c r="G14" s="9"/>
      <c r="H14" s="9"/>
      <c r="I14" s="9"/>
      <c r="J14" s="9"/>
      <c r="K14" s="9"/>
      <c r="L14" s="9"/>
      <c r="M14" s="9"/>
      <c r="N14" s="9"/>
      <c r="O14" s="9"/>
      <c r="P14" s="10"/>
      <c r="Q14" s="311"/>
    </row>
    <row r="15" spans="1:17" s="12" customFormat="1" ht="12.75" customHeight="1" x14ac:dyDescent="0.25">
      <c r="A15" s="555" t="s">
        <v>12</v>
      </c>
      <c r="B15" s="558" t="s">
        <v>13</v>
      </c>
      <c r="C15" s="560" t="s">
        <v>14</v>
      </c>
      <c r="D15" s="561"/>
      <c r="E15" s="561"/>
      <c r="F15" s="561"/>
      <c r="G15" s="561"/>
      <c r="H15" s="561"/>
      <c r="I15" s="561"/>
      <c r="J15" s="561"/>
      <c r="K15" s="561"/>
      <c r="L15" s="561"/>
      <c r="M15" s="561"/>
      <c r="N15" s="561"/>
      <c r="O15" s="561"/>
      <c r="P15" s="316"/>
      <c r="Q15" s="312"/>
    </row>
    <row r="16" spans="1:17" s="12" customFormat="1" ht="12.75" customHeight="1" x14ac:dyDescent="0.25">
      <c r="A16" s="556"/>
      <c r="B16" s="559"/>
      <c r="C16" s="588" t="s">
        <v>15</v>
      </c>
      <c r="D16" s="586" t="s">
        <v>16</v>
      </c>
      <c r="E16" s="566" t="s">
        <v>17</v>
      </c>
      <c r="F16" s="568" t="s">
        <v>18</v>
      </c>
      <c r="G16" s="570" t="s">
        <v>19</v>
      </c>
      <c r="H16" s="564" t="s">
        <v>20</v>
      </c>
      <c r="I16" s="584" t="s">
        <v>21</v>
      </c>
      <c r="J16" s="586" t="s">
        <v>22</v>
      </c>
      <c r="K16" s="566" t="s">
        <v>23</v>
      </c>
      <c r="L16" s="574" t="s">
        <v>24</v>
      </c>
      <c r="M16" s="576" t="s">
        <v>25</v>
      </c>
      <c r="N16" s="564" t="s">
        <v>26</v>
      </c>
      <c r="O16" s="566" t="s">
        <v>27</v>
      </c>
      <c r="P16" s="556" t="s">
        <v>28</v>
      </c>
      <c r="Q16" s="312"/>
    </row>
    <row r="17" spans="1:20" s="13" customFormat="1" ht="57" customHeight="1" thickBot="1" x14ac:dyDescent="0.3">
      <c r="A17" s="557"/>
      <c r="B17" s="559"/>
      <c r="C17" s="589"/>
      <c r="D17" s="587"/>
      <c r="E17" s="567"/>
      <c r="F17" s="569"/>
      <c r="G17" s="571"/>
      <c r="H17" s="565"/>
      <c r="I17" s="585"/>
      <c r="J17" s="587"/>
      <c r="K17" s="567"/>
      <c r="L17" s="575"/>
      <c r="M17" s="577"/>
      <c r="N17" s="565"/>
      <c r="O17" s="567"/>
      <c r="P17" s="557"/>
      <c r="Q17" s="313"/>
    </row>
    <row r="18" spans="1:20" s="13" customFormat="1" ht="9.75" customHeight="1" thickTop="1" x14ac:dyDescent="0.25">
      <c r="A18" s="14" t="s">
        <v>29</v>
      </c>
      <c r="B18" s="14">
        <v>2</v>
      </c>
      <c r="C18" s="317">
        <v>3</v>
      </c>
      <c r="D18" s="15">
        <v>4</v>
      </c>
      <c r="E18" s="17">
        <v>5</v>
      </c>
      <c r="F18" s="14">
        <v>6</v>
      </c>
      <c r="G18" s="318">
        <v>7</v>
      </c>
      <c r="H18" s="16">
        <v>8</v>
      </c>
      <c r="I18" s="17">
        <v>9</v>
      </c>
      <c r="J18" s="15">
        <v>10</v>
      </c>
      <c r="K18" s="17">
        <v>11</v>
      </c>
      <c r="L18" s="14">
        <v>12</v>
      </c>
      <c r="M18" s="318">
        <v>13</v>
      </c>
      <c r="N18" s="16">
        <v>14</v>
      </c>
      <c r="O18" s="17">
        <v>15</v>
      </c>
      <c r="P18" s="14">
        <v>16</v>
      </c>
      <c r="Q18" s="313"/>
    </row>
    <row r="19" spans="1:20" s="25" customFormat="1" x14ac:dyDescent="0.25">
      <c r="A19" s="19"/>
      <c r="B19" s="20" t="s">
        <v>30</v>
      </c>
      <c r="C19" s="314"/>
      <c r="D19" s="319"/>
      <c r="E19" s="23"/>
      <c r="F19" s="321"/>
      <c r="G19" s="320"/>
      <c r="H19" s="22"/>
      <c r="I19" s="23"/>
      <c r="J19" s="319"/>
      <c r="K19" s="23"/>
      <c r="L19" s="321"/>
      <c r="M19" s="320"/>
      <c r="N19" s="22"/>
      <c r="O19" s="23"/>
      <c r="P19" s="321"/>
      <c r="Q19" s="314"/>
    </row>
    <row r="20" spans="1:20" s="25" customFormat="1" ht="12.75" thickBot="1" x14ac:dyDescent="0.3">
      <c r="A20" s="26"/>
      <c r="B20" s="27" t="s">
        <v>31</v>
      </c>
      <c r="C20" s="322">
        <f>SUM(F20,I20,L20,O20)</f>
        <v>662604</v>
      </c>
      <c r="D20" s="28">
        <f>SUM(D21,D24,D25,D41,D42)</f>
        <v>443451</v>
      </c>
      <c r="E20" s="324">
        <f>SUM(E21,E24,E25,E41,E42)</f>
        <v>0</v>
      </c>
      <c r="F20" s="325">
        <f>SUM(F21,F24,F25,F41,F42)</f>
        <v>443451</v>
      </c>
      <c r="G20" s="323">
        <f>SUM(G21,G24,G42)</f>
        <v>189478</v>
      </c>
      <c r="H20" s="29">
        <f t="shared" ref="H20:I20" si="0">SUM(H21,H24,H42)</f>
        <v>0</v>
      </c>
      <c r="I20" s="324">
        <f t="shared" si="0"/>
        <v>189478</v>
      </c>
      <c r="J20" s="28">
        <f>SUM(J21,J26,J42)</f>
        <v>29675</v>
      </c>
      <c r="K20" s="324">
        <f t="shared" ref="K20:L20" si="1">SUM(K21,K26,K42)</f>
        <v>0</v>
      </c>
      <c r="L20" s="325">
        <f t="shared" si="1"/>
        <v>29675</v>
      </c>
      <c r="M20" s="323">
        <f>SUM(M21,M44)</f>
        <v>0</v>
      </c>
      <c r="N20" s="29">
        <f t="shared" ref="N20:O20" si="2">SUM(N21,N44)</f>
        <v>0</v>
      </c>
      <c r="O20" s="324">
        <f t="shared" si="2"/>
        <v>0</v>
      </c>
      <c r="P20" s="325"/>
      <c r="Q20" s="314"/>
      <c r="R20" s="483"/>
      <c r="S20" s="483"/>
      <c r="T20" s="483"/>
    </row>
    <row r="21" spans="1:20" ht="12.75" hidden="1" thickTop="1" x14ac:dyDescent="0.25">
      <c r="A21" s="31"/>
      <c r="B21" s="32" t="s">
        <v>32</v>
      </c>
      <c r="C21" s="326">
        <f t="shared" ref="C21" si="3">SUM(F21,I21,L21,O21)</f>
        <v>0</v>
      </c>
      <c r="D21" s="33">
        <f>SUM(D22:D23)</f>
        <v>0</v>
      </c>
      <c r="E21" s="34">
        <f t="shared" ref="E21" si="4">SUM(E22:E23)</f>
        <v>0</v>
      </c>
      <c r="F21" s="35">
        <f>SUM(F22:F23)</f>
        <v>0</v>
      </c>
      <c r="G21" s="327">
        <f>SUM(G22:G23)</f>
        <v>0</v>
      </c>
      <c r="H21" s="34">
        <f t="shared" ref="H21:O21" si="5">SUM(H22:H23)</f>
        <v>0</v>
      </c>
      <c r="I21" s="328">
        <f t="shared" si="5"/>
        <v>0</v>
      </c>
      <c r="J21" s="33">
        <f>SUM(J22:J23)</f>
        <v>0</v>
      </c>
      <c r="K21" s="34">
        <f t="shared" si="5"/>
        <v>0</v>
      </c>
      <c r="L21" s="35">
        <f t="shared" si="5"/>
        <v>0</v>
      </c>
      <c r="M21" s="327">
        <f>SUM(M22:M23)</f>
        <v>0</v>
      </c>
      <c r="N21" s="34">
        <f t="shared" si="5"/>
        <v>0</v>
      </c>
      <c r="O21" s="328">
        <f t="shared" si="5"/>
        <v>0</v>
      </c>
      <c r="P21" s="329"/>
      <c r="Q21" s="311"/>
      <c r="R21" s="483"/>
      <c r="S21" s="483"/>
      <c r="T21" s="483"/>
    </row>
    <row r="22" spans="1:20" ht="12.75" hidden="1" thickTop="1" x14ac:dyDescent="0.25">
      <c r="A22" s="36"/>
      <c r="B22" s="37" t="s">
        <v>33</v>
      </c>
      <c r="C22" s="330">
        <f>SUM(F22,I22,L22,O22)</f>
        <v>0</v>
      </c>
      <c r="D22" s="331"/>
      <c r="E22" s="39"/>
      <c r="F22" s="41">
        <f>D22+E22</f>
        <v>0</v>
      </c>
      <c r="G22" s="332"/>
      <c r="H22" s="39"/>
      <c r="I22" s="40">
        <f>G22+H22</f>
        <v>0</v>
      </c>
      <c r="J22" s="331"/>
      <c r="K22" s="39"/>
      <c r="L22" s="41">
        <f>J22+K22</f>
        <v>0</v>
      </c>
      <c r="M22" s="332"/>
      <c r="N22" s="39"/>
      <c r="O22" s="40">
        <f t="shared" ref="O22" si="6">M22+N22</f>
        <v>0</v>
      </c>
      <c r="P22" s="333"/>
      <c r="Q22" s="311"/>
      <c r="R22" s="483"/>
      <c r="S22" s="483"/>
      <c r="T22" s="483"/>
    </row>
    <row r="23" spans="1:20" ht="12.75" hidden="1" thickTop="1" x14ac:dyDescent="0.25">
      <c r="A23" s="42"/>
      <c r="B23" s="43" t="s">
        <v>34</v>
      </c>
      <c r="C23" s="334">
        <f t="shared" ref="C23" si="7">SUM(F23,I23,L23,O23)</f>
        <v>0</v>
      </c>
      <c r="D23" s="335"/>
      <c r="E23" s="45"/>
      <c r="F23" s="336">
        <f t="shared" ref="F23:F24" si="8">D23+E23</f>
        <v>0</v>
      </c>
      <c r="G23" s="337"/>
      <c r="H23" s="45"/>
      <c r="I23" s="338">
        <f t="shared" ref="I23:I24" si="9">G23+H23</f>
        <v>0</v>
      </c>
      <c r="J23" s="335"/>
      <c r="K23" s="45"/>
      <c r="L23" s="336">
        <f>J23+K23</f>
        <v>0</v>
      </c>
      <c r="M23" s="337"/>
      <c r="N23" s="45"/>
      <c r="O23" s="46">
        <f>M23+N23</f>
        <v>0</v>
      </c>
      <c r="P23" s="339"/>
      <c r="Q23" s="311"/>
      <c r="R23" s="483"/>
      <c r="S23" s="483"/>
      <c r="T23" s="483"/>
    </row>
    <row r="24" spans="1:20" s="25" customFormat="1" ht="25.5" thickTop="1" thickBot="1" x14ac:dyDescent="0.3">
      <c r="A24" s="48">
        <v>19300</v>
      </c>
      <c r="B24" s="48" t="s">
        <v>35</v>
      </c>
      <c r="C24" s="340">
        <f>SUM(F24,I24)</f>
        <v>632929</v>
      </c>
      <c r="D24" s="341">
        <f>D50</f>
        <v>443451</v>
      </c>
      <c r="E24" s="343"/>
      <c r="F24" s="471">
        <f t="shared" si="8"/>
        <v>443451</v>
      </c>
      <c r="G24" s="342">
        <v>189478</v>
      </c>
      <c r="H24" s="50"/>
      <c r="I24" s="343">
        <f t="shared" si="9"/>
        <v>189478</v>
      </c>
      <c r="J24" s="344" t="s">
        <v>36</v>
      </c>
      <c r="K24" s="52" t="s">
        <v>36</v>
      </c>
      <c r="L24" s="346" t="s">
        <v>36</v>
      </c>
      <c r="M24" s="345" t="s">
        <v>36</v>
      </c>
      <c r="N24" s="52" t="s">
        <v>36</v>
      </c>
      <c r="O24" s="52" t="s">
        <v>36</v>
      </c>
      <c r="P24" s="346"/>
      <c r="Q24" s="314"/>
      <c r="R24" s="483"/>
      <c r="S24" s="483"/>
      <c r="T24" s="483"/>
    </row>
    <row r="25" spans="1:20" s="25" customFormat="1" ht="24.75" hidden="1" thickTop="1" x14ac:dyDescent="0.25">
      <c r="A25" s="54"/>
      <c r="B25" s="55" t="s">
        <v>37</v>
      </c>
      <c r="C25" s="347">
        <f>SUM(F25)</f>
        <v>0</v>
      </c>
      <c r="D25" s="348"/>
      <c r="E25" s="151"/>
      <c r="F25" s="484">
        <f>D25+E25</f>
        <v>0</v>
      </c>
      <c r="G25" s="349" t="s">
        <v>36</v>
      </c>
      <c r="H25" s="59" t="s">
        <v>36</v>
      </c>
      <c r="I25" s="60" t="s">
        <v>36</v>
      </c>
      <c r="J25" s="350" t="s">
        <v>36</v>
      </c>
      <c r="K25" s="59" t="s">
        <v>36</v>
      </c>
      <c r="L25" s="61" t="s">
        <v>36</v>
      </c>
      <c r="M25" s="351" t="s">
        <v>36</v>
      </c>
      <c r="N25" s="60" t="s">
        <v>36</v>
      </c>
      <c r="O25" s="60" t="s">
        <v>36</v>
      </c>
      <c r="P25" s="352"/>
      <c r="Q25" s="314"/>
      <c r="R25" s="483"/>
      <c r="S25" s="483"/>
      <c r="T25" s="483"/>
    </row>
    <row r="26" spans="1:20" s="25" customFormat="1" ht="36.75" thickTop="1" x14ac:dyDescent="0.25">
      <c r="A26" s="55">
        <v>21300</v>
      </c>
      <c r="B26" s="55" t="s">
        <v>38</v>
      </c>
      <c r="C26" s="347">
        <f>SUM(L26)</f>
        <v>14390</v>
      </c>
      <c r="D26" s="350" t="s">
        <v>36</v>
      </c>
      <c r="E26" s="60" t="s">
        <v>36</v>
      </c>
      <c r="F26" s="352" t="s">
        <v>36</v>
      </c>
      <c r="G26" s="349" t="s">
        <v>36</v>
      </c>
      <c r="H26" s="59" t="s">
        <v>36</v>
      </c>
      <c r="I26" s="60" t="s">
        <v>36</v>
      </c>
      <c r="J26" s="56">
        <f>SUM(J27,J31,J33,J36)</f>
        <v>14390</v>
      </c>
      <c r="K26" s="144">
        <f t="shared" ref="K26" si="10">SUM(K27,K31,K33,K36)</f>
        <v>0</v>
      </c>
      <c r="L26" s="424">
        <f>SUM(L27,L31,L33,L36)</f>
        <v>14390</v>
      </c>
      <c r="M26" s="351" t="s">
        <v>36</v>
      </c>
      <c r="N26" s="60" t="s">
        <v>36</v>
      </c>
      <c r="O26" s="60" t="s">
        <v>36</v>
      </c>
      <c r="P26" s="352"/>
      <c r="Q26" s="314"/>
      <c r="R26" s="483"/>
      <c r="S26" s="483"/>
      <c r="T26" s="483"/>
    </row>
    <row r="27" spans="1:20" s="25" customFormat="1" ht="24" x14ac:dyDescent="0.25">
      <c r="A27" s="62">
        <v>21350</v>
      </c>
      <c r="B27" s="55" t="s">
        <v>39</v>
      </c>
      <c r="C27" s="347">
        <f t="shared" ref="C27:C40" si="11">SUM(L27)</f>
        <v>10460</v>
      </c>
      <c r="D27" s="350" t="s">
        <v>36</v>
      </c>
      <c r="E27" s="60" t="s">
        <v>36</v>
      </c>
      <c r="F27" s="352" t="s">
        <v>36</v>
      </c>
      <c r="G27" s="349" t="s">
        <v>36</v>
      </c>
      <c r="H27" s="59" t="s">
        <v>36</v>
      </c>
      <c r="I27" s="60" t="s">
        <v>36</v>
      </c>
      <c r="J27" s="56">
        <f>SUM(J28:J30)</f>
        <v>10460</v>
      </c>
      <c r="K27" s="144">
        <f t="shared" ref="K27" si="12">SUM(K28:K30)</f>
        <v>0</v>
      </c>
      <c r="L27" s="424">
        <f>SUM(L28:L30)</f>
        <v>10460</v>
      </c>
      <c r="M27" s="351" t="s">
        <v>36</v>
      </c>
      <c r="N27" s="60" t="s">
        <v>36</v>
      </c>
      <c r="O27" s="60" t="s">
        <v>36</v>
      </c>
      <c r="P27" s="352"/>
      <c r="Q27" s="314"/>
      <c r="R27" s="483"/>
      <c r="S27" s="483"/>
      <c r="T27" s="483"/>
    </row>
    <row r="28" spans="1:20" hidden="1" x14ac:dyDescent="0.25">
      <c r="A28" s="36">
        <v>21351</v>
      </c>
      <c r="B28" s="63" t="s">
        <v>40</v>
      </c>
      <c r="C28" s="353">
        <f t="shared" si="11"/>
        <v>0</v>
      </c>
      <c r="D28" s="354" t="s">
        <v>36</v>
      </c>
      <c r="E28" s="65" t="s">
        <v>36</v>
      </c>
      <c r="F28" s="68" t="s">
        <v>36</v>
      </c>
      <c r="G28" s="355" t="s">
        <v>36</v>
      </c>
      <c r="H28" s="65" t="s">
        <v>36</v>
      </c>
      <c r="I28" s="67" t="s">
        <v>36</v>
      </c>
      <c r="J28" s="354"/>
      <c r="K28" s="65"/>
      <c r="L28" s="134">
        <f t="shared" ref="L28:L30" si="13">J28+K28</f>
        <v>0</v>
      </c>
      <c r="M28" s="356" t="s">
        <v>36</v>
      </c>
      <c r="N28" s="67" t="s">
        <v>36</v>
      </c>
      <c r="O28" s="67" t="s">
        <v>36</v>
      </c>
      <c r="P28" s="357"/>
      <c r="Q28" s="311"/>
      <c r="R28" s="483"/>
      <c r="S28" s="483"/>
      <c r="T28" s="483"/>
    </row>
    <row r="29" spans="1:20" x14ac:dyDescent="0.25">
      <c r="A29" s="42">
        <v>21352</v>
      </c>
      <c r="B29" s="69" t="s">
        <v>41</v>
      </c>
      <c r="C29" s="358">
        <f t="shared" si="11"/>
        <v>10460</v>
      </c>
      <c r="D29" s="359" t="s">
        <v>36</v>
      </c>
      <c r="E29" s="73" t="s">
        <v>36</v>
      </c>
      <c r="F29" s="362" t="s">
        <v>36</v>
      </c>
      <c r="G29" s="360" t="s">
        <v>36</v>
      </c>
      <c r="H29" s="71" t="s">
        <v>36</v>
      </c>
      <c r="I29" s="73" t="s">
        <v>36</v>
      </c>
      <c r="J29" s="359">
        <v>10460</v>
      </c>
      <c r="K29" s="73"/>
      <c r="L29" s="419">
        <f t="shared" si="13"/>
        <v>10460</v>
      </c>
      <c r="M29" s="361" t="s">
        <v>36</v>
      </c>
      <c r="N29" s="73" t="s">
        <v>36</v>
      </c>
      <c r="O29" s="73" t="s">
        <v>36</v>
      </c>
      <c r="P29" s="362"/>
      <c r="Q29" s="311"/>
      <c r="R29" s="483"/>
      <c r="S29" s="483"/>
      <c r="T29" s="483"/>
    </row>
    <row r="30" spans="1:20" ht="24" hidden="1" x14ac:dyDescent="0.25">
      <c r="A30" s="42">
        <v>21359</v>
      </c>
      <c r="B30" s="69" t="s">
        <v>42</v>
      </c>
      <c r="C30" s="358">
        <f t="shared" si="11"/>
        <v>0</v>
      </c>
      <c r="D30" s="359" t="s">
        <v>36</v>
      </c>
      <c r="E30" s="71" t="s">
        <v>36</v>
      </c>
      <c r="F30" s="74" t="s">
        <v>36</v>
      </c>
      <c r="G30" s="360" t="s">
        <v>36</v>
      </c>
      <c r="H30" s="71" t="s">
        <v>36</v>
      </c>
      <c r="I30" s="73" t="s">
        <v>36</v>
      </c>
      <c r="J30" s="359"/>
      <c r="K30" s="71"/>
      <c r="L30" s="137">
        <f t="shared" si="13"/>
        <v>0</v>
      </c>
      <c r="M30" s="361" t="s">
        <v>36</v>
      </c>
      <c r="N30" s="73" t="s">
        <v>36</v>
      </c>
      <c r="O30" s="73" t="s">
        <v>36</v>
      </c>
      <c r="P30" s="362"/>
      <c r="Q30" s="311"/>
      <c r="R30" s="483"/>
      <c r="S30" s="483"/>
      <c r="T30" s="483"/>
    </row>
    <row r="31" spans="1:20" s="25" customFormat="1" ht="36" hidden="1" x14ac:dyDescent="0.25">
      <c r="A31" s="62">
        <v>21370</v>
      </c>
      <c r="B31" s="55" t="s">
        <v>43</v>
      </c>
      <c r="C31" s="347">
        <f t="shared" si="11"/>
        <v>0</v>
      </c>
      <c r="D31" s="350" t="s">
        <v>36</v>
      </c>
      <c r="E31" s="59" t="s">
        <v>36</v>
      </c>
      <c r="F31" s="61" t="s">
        <v>36</v>
      </c>
      <c r="G31" s="349" t="s">
        <v>36</v>
      </c>
      <c r="H31" s="59" t="s">
        <v>36</v>
      </c>
      <c r="I31" s="60" t="s">
        <v>36</v>
      </c>
      <c r="J31" s="56">
        <f>SUM(J32)</f>
        <v>0</v>
      </c>
      <c r="K31" s="57">
        <f t="shared" ref="K31" si="14">SUM(K32)</f>
        <v>0</v>
      </c>
      <c r="L31" s="145">
        <f>SUM(L32)</f>
        <v>0</v>
      </c>
      <c r="M31" s="351" t="s">
        <v>36</v>
      </c>
      <c r="N31" s="60" t="s">
        <v>36</v>
      </c>
      <c r="O31" s="60" t="s">
        <v>36</v>
      </c>
      <c r="P31" s="352"/>
      <c r="Q31" s="314"/>
      <c r="R31" s="483"/>
      <c r="S31" s="483"/>
      <c r="T31" s="483"/>
    </row>
    <row r="32" spans="1:20" ht="36" hidden="1" x14ac:dyDescent="0.25">
      <c r="A32" s="75">
        <v>21379</v>
      </c>
      <c r="B32" s="76" t="s">
        <v>44</v>
      </c>
      <c r="C32" s="363">
        <f t="shared" si="11"/>
        <v>0</v>
      </c>
      <c r="D32" s="364" t="s">
        <v>36</v>
      </c>
      <c r="E32" s="78" t="s">
        <v>36</v>
      </c>
      <c r="F32" s="81" t="s">
        <v>36</v>
      </c>
      <c r="G32" s="365" t="s">
        <v>36</v>
      </c>
      <c r="H32" s="78" t="s">
        <v>36</v>
      </c>
      <c r="I32" s="80" t="s">
        <v>36</v>
      </c>
      <c r="J32" s="364"/>
      <c r="K32" s="78"/>
      <c r="L32" s="186">
        <f>J32+K32</f>
        <v>0</v>
      </c>
      <c r="M32" s="366" t="s">
        <v>36</v>
      </c>
      <c r="N32" s="80" t="s">
        <v>36</v>
      </c>
      <c r="O32" s="80" t="s">
        <v>36</v>
      </c>
      <c r="P32" s="367"/>
      <c r="Q32" s="311"/>
      <c r="R32" s="483"/>
      <c r="S32" s="483"/>
      <c r="T32" s="483"/>
    </row>
    <row r="33" spans="1:20" s="25" customFormat="1" x14ac:dyDescent="0.25">
      <c r="A33" s="62">
        <v>21380</v>
      </c>
      <c r="B33" s="55" t="s">
        <v>45</v>
      </c>
      <c r="C33" s="347">
        <f t="shared" si="11"/>
        <v>1630</v>
      </c>
      <c r="D33" s="350" t="s">
        <v>36</v>
      </c>
      <c r="E33" s="60" t="s">
        <v>36</v>
      </c>
      <c r="F33" s="352" t="s">
        <v>36</v>
      </c>
      <c r="G33" s="349" t="s">
        <v>36</v>
      </c>
      <c r="H33" s="59" t="s">
        <v>36</v>
      </c>
      <c r="I33" s="60" t="s">
        <v>36</v>
      </c>
      <c r="J33" s="56">
        <f>SUM(J34:J35)</f>
        <v>1630</v>
      </c>
      <c r="K33" s="144">
        <f t="shared" ref="K33" si="15">SUM(K34:K35)</f>
        <v>0</v>
      </c>
      <c r="L33" s="424">
        <f>SUM(L34:L35)</f>
        <v>1630</v>
      </c>
      <c r="M33" s="351" t="s">
        <v>36</v>
      </c>
      <c r="N33" s="60" t="s">
        <v>36</v>
      </c>
      <c r="O33" s="60" t="s">
        <v>36</v>
      </c>
      <c r="P33" s="352"/>
      <c r="Q33" s="314"/>
      <c r="R33" s="483"/>
      <c r="S33" s="483"/>
      <c r="T33" s="483"/>
    </row>
    <row r="34" spans="1:20" x14ac:dyDescent="0.25">
      <c r="A34" s="37">
        <v>21381</v>
      </c>
      <c r="B34" s="63" t="s">
        <v>46</v>
      </c>
      <c r="C34" s="353">
        <f t="shared" si="11"/>
        <v>1500</v>
      </c>
      <c r="D34" s="354" t="s">
        <v>36</v>
      </c>
      <c r="E34" s="67" t="s">
        <v>36</v>
      </c>
      <c r="F34" s="357" t="s">
        <v>36</v>
      </c>
      <c r="G34" s="355" t="s">
        <v>36</v>
      </c>
      <c r="H34" s="65" t="s">
        <v>36</v>
      </c>
      <c r="I34" s="67" t="s">
        <v>36</v>
      </c>
      <c r="J34" s="354">
        <v>1500</v>
      </c>
      <c r="K34" s="67"/>
      <c r="L34" s="416">
        <f t="shared" ref="L34:L35" si="16">J34+K34</f>
        <v>1500</v>
      </c>
      <c r="M34" s="356" t="s">
        <v>36</v>
      </c>
      <c r="N34" s="67" t="s">
        <v>36</v>
      </c>
      <c r="O34" s="67" t="s">
        <v>36</v>
      </c>
      <c r="P34" s="357"/>
      <c r="Q34" s="311"/>
      <c r="R34" s="483"/>
      <c r="S34" s="483"/>
      <c r="T34" s="483"/>
    </row>
    <row r="35" spans="1:20" ht="24" x14ac:dyDescent="0.25">
      <c r="A35" s="43">
        <v>21383</v>
      </c>
      <c r="B35" s="69" t="s">
        <v>47</v>
      </c>
      <c r="C35" s="358">
        <f t="shared" si="11"/>
        <v>130</v>
      </c>
      <c r="D35" s="359" t="s">
        <v>36</v>
      </c>
      <c r="E35" s="73" t="s">
        <v>36</v>
      </c>
      <c r="F35" s="362" t="s">
        <v>36</v>
      </c>
      <c r="G35" s="360" t="s">
        <v>36</v>
      </c>
      <c r="H35" s="71" t="s">
        <v>36</v>
      </c>
      <c r="I35" s="73" t="s">
        <v>36</v>
      </c>
      <c r="J35" s="359">
        <v>130</v>
      </c>
      <c r="K35" s="73"/>
      <c r="L35" s="419">
        <f t="shared" si="16"/>
        <v>130</v>
      </c>
      <c r="M35" s="361" t="s">
        <v>36</v>
      </c>
      <c r="N35" s="73" t="s">
        <v>36</v>
      </c>
      <c r="O35" s="73" t="s">
        <v>36</v>
      </c>
      <c r="P35" s="362"/>
      <c r="Q35" s="311"/>
      <c r="R35" s="483"/>
      <c r="S35" s="483"/>
      <c r="T35" s="483"/>
    </row>
    <row r="36" spans="1:20" s="25" customFormat="1" ht="24" x14ac:dyDescent="0.25">
      <c r="A36" s="62">
        <v>21390</v>
      </c>
      <c r="B36" s="55" t="s">
        <v>48</v>
      </c>
      <c r="C36" s="347">
        <f t="shared" si="11"/>
        <v>2300</v>
      </c>
      <c r="D36" s="350" t="s">
        <v>36</v>
      </c>
      <c r="E36" s="60" t="s">
        <v>36</v>
      </c>
      <c r="F36" s="352" t="s">
        <v>36</v>
      </c>
      <c r="G36" s="349" t="s">
        <v>36</v>
      </c>
      <c r="H36" s="59" t="s">
        <v>36</v>
      </c>
      <c r="I36" s="60" t="s">
        <v>36</v>
      </c>
      <c r="J36" s="56">
        <f>SUM(J37:J40)</f>
        <v>2300</v>
      </c>
      <c r="K36" s="144">
        <f t="shared" ref="K36" si="17">SUM(K37:K40)</f>
        <v>0</v>
      </c>
      <c r="L36" s="424">
        <f>SUM(L37:L40)</f>
        <v>2300</v>
      </c>
      <c r="M36" s="351" t="s">
        <v>36</v>
      </c>
      <c r="N36" s="60" t="s">
        <v>36</v>
      </c>
      <c r="O36" s="60" t="s">
        <v>36</v>
      </c>
      <c r="P36" s="352"/>
      <c r="Q36" s="314"/>
      <c r="R36" s="483"/>
      <c r="S36" s="483"/>
      <c r="T36" s="483"/>
    </row>
    <row r="37" spans="1:20" ht="24" hidden="1" x14ac:dyDescent="0.25">
      <c r="A37" s="37">
        <v>21391</v>
      </c>
      <c r="B37" s="63" t="s">
        <v>49</v>
      </c>
      <c r="C37" s="353">
        <f t="shared" si="11"/>
        <v>0</v>
      </c>
      <c r="D37" s="354" t="s">
        <v>36</v>
      </c>
      <c r="E37" s="65" t="s">
        <v>36</v>
      </c>
      <c r="F37" s="68" t="s">
        <v>36</v>
      </c>
      <c r="G37" s="355" t="s">
        <v>36</v>
      </c>
      <c r="H37" s="65" t="s">
        <v>36</v>
      </c>
      <c r="I37" s="67" t="s">
        <v>36</v>
      </c>
      <c r="J37" s="354"/>
      <c r="K37" s="65"/>
      <c r="L37" s="134">
        <f t="shared" ref="L37:L40" si="18">J37+K37</f>
        <v>0</v>
      </c>
      <c r="M37" s="356" t="s">
        <v>36</v>
      </c>
      <c r="N37" s="67" t="s">
        <v>36</v>
      </c>
      <c r="O37" s="67" t="s">
        <v>36</v>
      </c>
      <c r="P37" s="357"/>
      <c r="Q37" s="311"/>
      <c r="R37" s="483"/>
      <c r="S37" s="483"/>
      <c r="T37" s="483"/>
    </row>
    <row r="38" spans="1:20" hidden="1" x14ac:dyDescent="0.25">
      <c r="A38" s="43">
        <v>21393</v>
      </c>
      <c r="B38" s="69" t="s">
        <v>50</v>
      </c>
      <c r="C38" s="358">
        <f t="shared" si="11"/>
        <v>0</v>
      </c>
      <c r="D38" s="359" t="s">
        <v>36</v>
      </c>
      <c r="E38" s="71" t="s">
        <v>36</v>
      </c>
      <c r="F38" s="74" t="s">
        <v>36</v>
      </c>
      <c r="G38" s="360" t="s">
        <v>36</v>
      </c>
      <c r="H38" s="71" t="s">
        <v>36</v>
      </c>
      <c r="I38" s="73" t="s">
        <v>36</v>
      </c>
      <c r="J38" s="359"/>
      <c r="K38" s="71"/>
      <c r="L38" s="137">
        <f t="shared" si="18"/>
        <v>0</v>
      </c>
      <c r="M38" s="361" t="s">
        <v>36</v>
      </c>
      <c r="N38" s="73" t="s">
        <v>36</v>
      </c>
      <c r="O38" s="73" t="s">
        <v>36</v>
      </c>
      <c r="P38" s="362"/>
      <c r="Q38" s="311"/>
      <c r="R38" s="483"/>
      <c r="S38" s="483"/>
      <c r="T38" s="483"/>
    </row>
    <row r="39" spans="1:20" hidden="1" x14ac:dyDescent="0.25">
      <c r="A39" s="43">
        <v>21395</v>
      </c>
      <c r="B39" s="69" t="s">
        <v>51</v>
      </c>
      <c r="C39" s="358">
        <f t="shared" si="11"/>
        <v>0</v>
      </c>
      <c r="D39" s="359" t="s">
        <v>36</v>
      </c>
      <c r="E39" s="71" t="s">
        <v>36</v>
      </c>
      <c r="F39" s="74" t="s">
        <v>36</v>
      </c>
      <c r="G39" s="360" t="s">
        <v>36</v>
      </c>
      <c r="H39" s="71" t="s">
        <v>36</v>
      </c>
      <c r="I39" s="73" t="s">
        <v>36</v>
      </c>
      <c r="J39" s="359"/>
      <c r="K39" s="71"/>
      <c r="L39" s="137">
        <f t="shared" si="18"/>
        <v>0</v>
      </c>
      <c r="M39" s="361" t="s">
        <v>36</v>
      </c>
      <c r="N39" s="73" t="s">
        <v>36</v>
      </c>
      <c r="O39" s="73" t="s">
        <v>36</v>
      </c>
      <c r="P39" s="362"/>
      <c r="Q39" s="311"/>
      <c r="R39" s="483"/>
      <c r="S39" s="483"/>
      <c r="T39" s="483"/>
    </row>
    <row r="40" spans="1:20" ht="24" x14ac:dyDescent="0.25">
      <c r="A40" s="43">
        <v>21399</v>
      </c>
      <c r="B40" s="69" t="s">
        <v>52</v>
      </c>
      <c r="C40" s="358">
        <f t="shared" si="11"/>
        <v>2300</v>
      </c>
      <c r="D40" s="359" t="s">
        <v>36</v>
      </c>
      <c r="E40" s="73" t="s">
        <v>36</v>
      </c>
      <c r="F40" s="362" t="s">
        <v>36</v>
      </c>
      <c r="G40" s="360" t="s">
        <v>36</v>
      </c>
      <c r="H40" s="71" t="s">
        <v>36</v>
      </c>
      <c r="I40" s="73" t="s">
        <v>36</v>
      </c>
      <c r="J40" s="359">
        <f>2200+100</f>
        <v>2300</v>
      </c>
      <c r="K40" s="73"/>
      <c r="L40" s="419">
        <f t="shared" si="18"/>
        <v>2300</v>
      </c>
      <c r="M40" s="361" t="s">
        <v>36</v>
      </c>
      <c r="N40" s="73" t="s">
        <v>36</v>
      </c>
      <c r="O40" s="73" t="s">
        <v>36</v>
      </c>
      <c r="P40" s="362"/>
      <c r="Q40" s="311"/>
      <c r="R40" s="483"/>
      <c r="S40" s="483"/>
      <c r="T40" s="483"/>
    </row>
    <row r="41" spans="1:20" s="25" customFormat="1" ht="36.75" hidden="1" customHeight="1" x14ac:dyDescent="0.25">
      <c r="A41" s="62">
        <v>21420</v>
      </c>
      <c r="B41" s="55" t="s">
        <v>53</v>
      </c>
      <c r="C41" s="368">
        <f>SUM(F41)</f>
        <v>0</v>
      </c>
      <c r="D41" s="369"/>
      <c r="E41" s="58"/>
      <c r="F41" s="484">
        <f>D41+E41</f>
        <v>0</v>
      </c>
      <c r="G41" s="349" t="s">
        <v>36</v>
      </c>
      <c r="H41" s="59" t="s">
        <v>36</v>
      </c>
      <c r="I41" s="60" t="s">
        <v>36</v>
      </c>
      <c r="J41" s="350" t="s">
        <v>36</v>
      </c>
      <c r="K41" s="59" t="s">
        <v>36</v>
      </c>
      <c r="L41" s="61" t="s">
        <v>36</v>
      </c>
      <c r="M41" s="351" t="s">
        <v>36</v>
      </c>
      <c r="N41" s="60" t="s">
        <v>36</v>
      </c>
      <c r="O41" s="60" t="s">
        <v>36</v>
      </c>
      <c r="P41" s="352"/>
      <c r="Q41" s="314"/>
      <c r="R41" s="483"/>
      <c r="S41" s="483"/>
      <c r="T41" s="483"/>
    </row>
    <row r="42" spans="1:20" s="25" customFormat="1" ht="24" x14ac:dyDescent="0.25">
      <c r="A42" s="83">
        <v>21490</v>
      </c>
      <c r="B42" s="84" t="s">
        <v>54</v>
      </c>
      <c r="C42" s="368">
        <f>SUM(F42,I42,L42)</f>
        <v>15285</v>
      </c>
      <c r="D42" s="370">
        <f>D43</f>
        <v>0</v>
      </c>
      <c r="E42" s="373">
        <f t="shared" ref="E42" si="19">E43</f>
        <v>0</v>
      </c>
      <c r="F42" s="473">
        <f>F43</f>
        <v>0</v>
      </c>
      <c r="G42" s="372">
        <f t="shared" ref="G42:K42" si="20">G43</f>
        <v>0</v>
      </c>
      <c r="H42" s="85">
        <f t="shared" si="20"/>
        <v>0</v>
      </c>
      <c r="I42" s="373">
        <f t="shared" si="20"/>
        <v>0</v>
      </c>
      <c r="J42" s="370">
        <f t="shared" si="20"/>
        <v>15285</v>
      </c>
      <c r="K42" s="373">
        <f t="shared" si="20"/>
        <v>0</v>
      </c>
      <c r="L42" s="473">
        <f>L43</f>
        <v>15285</v>
      </c>
      <c r="M42" s="351" t="s">
        <v>36</v>
      </c>
      <c r="N42" s="60" t="s">
        <v>36</v>
      </c>
      <c r="O42" s="60" t="s">
        <v>36</v>
      </c>
      <c r="P42" s="352"/>
      <c r="Q42" s="314"/>
      <c r="R42" s="483"/>
      <c r="S42" s="483"/>
      <c r="T42" s="483"/>
    </row>
    <row r="43" spans="1:20" s="25" customFormat="1" ht="24" x14ac:dyDescent="0.25">
      <c r="A43" s="43">
        <v>21499</v>
      </c>
      <c r="B43" s="69" t="s">
        <v>55</v>
      </c>
      <c r="C43" s="374">
        <f>SUM(F43,I43,L43)</f>
        <v>15285</v>
      </c>
      <c r="D43" s="375"/>
      <c r="E43" s="185"/>
      <c r="F43" s="450">
        <f>D43+E43</f>
        <v>0</v>
      </c>
      <c r="G43" s="376"/>
      <c r="H43" s="66"/>
      <c r="I43" s="186">
        <f>G43+H43</f>
        <v>0</v>
      </c>
      <c r="J43" s="377">
        <v>15285</v>
      </c>
      <c r="K43" s="133"/>
      <c r="L43" s="450">
        <f>J43+K43</f>
        <v>15285</v>
      </c>
      <c r="M43" s="366" t="s">
        <v>36</v>
      </c>
      <c r="N43" s="80" t="s">
        <v>36</v>
      </c>
      <c r="O43" s="80" t="s">
        <v>36</v>
      </c>
      <c r="P43" s="367"/>
      <c r="Q43" s="314"/>
      <c r="R43" s="483"/>
      <c r="S43" s="483"/>
      <c r="T43" s="483"/>
    </row>
    <row r="44" spans="1:20" ht="24" hidden="1" x14ac:dyDescent="0.25">
      <c r="A44" s="87">
        <v>23000</v>
      </c>
      <c r="B44" s="88" t="s">
        <v>56</v>
      </c>
      <c r="C44" s="368">
        <f>SUM(O44)</f>
        <v>0</v>
      </c>
      <c r="D44" s="378" t="s">
        <v>36</v>
      </c>
      <c r="E44" s="89" t="s">
        <v>36</v>
      </c>
      <c r="F44" s="379" t="s">
        <v>36</v>
      </c>
      <c r="G44" s="380" t="s">
        <v>36</v>
      </c>
      <c r="H44" s="89" t="s">
        <v>36</v>
      </c>
      <c r="I44" s="381" t="s">
        <v>36</v>
      </c>
      <c r="J44" s="378" t="s">
        <v>36</v>
      </c>
      <c r="K44" s="89" t="s">
        <v>36</v>
      </c>
      <c r="L44" s="379" t="s">
        <v>36</v>
      </c>
      <c r="M44" s="382">
        <f t="shared" ref="M44:N44" si="21">SUM(M45:M46)</f>
        <v>0</v>
      </c>
      <c r="N44" s="90">
        <f t="shared" si="21"/>
        <v>0</v>
      </c>
      <c r="O44" s="90">
        <f>SUM(O45:O46)</f>
        <v>0</v>
      </c>
      <c r="P44" s="383"/>
      <c r="Q44" s="311"/>
      <c r="R44" s="483"/>
      <c r="S44" s="483"/>
      <c r="T44" s="483"/>
    </row>
    <row r="45" spans="1:20" ht="24" hidden="1" x14ac:dyDescent="0.25">
      <c r="A45" s="92">
        <v>23410</v>
      </c>
      <c r="B45" s="93" t="s">
        <v>57</v>
      </c>
      <c r="C45" s="384">
        <f t="shared" ref="C45:C46" si="22">SUM(O45)</f>
        <v>0</v>
      </c>
      <c r="D45" s="385" t="s">
        <v>36</v>
      </c>
      <c r="E45" s="95" t="s">
        <v>36</v>
      </c>
      <c r="F45" s="386" t="s">
        <v>36</v>
      </c>
      <c r="G45" s="387" t="s">
        <v>36</v>
      </c>
      <c r="H45" s="95" t="s">
        <v>36</v>
      </c>
      <c r="I45" s="388" t="s">
        <v>36</v>
      </c>
      <c r="J45" s="385" t="s">
        <v>36</v>
      </c>
      <c r="K45" s="95" t="s">
        <v>36</v>
      </c>
      <c r="L45" s="386" t="s">
        <v>36</v>
      </c>
      <c r="M45" s="387"/>
      <c r="N45" s="95"/>
      <c r="O45" s="96">
        <f t="shared" ref="O45:O46" si="23">M45+N45</f>
        <v>0</v>
      </c>
      <c r="P45" s="389"/>
      <c r="Q45" s="311"/>
      <c r="R45" s="483"/>
      <c r="S45" s="483"/>
      <c r="T45" s="483"/>
    </row>
    <row r="46" spans="1:20" ht="24" hidden="1" x14ac:dyDescent="0.25">
      <c r="A46" s="92">
        <v>23510</v>
      </c>
      <c r="B46" s="93" t="s">
        <v>58</v>
      </c>
      <c r="C46" s="384">
        <f t="shared" si="22"/>
        <v>0</v>
      </c>
      <c r="D46" s="385" t="s">
        <v>36</v>
      </c>
      <c r="E46" s="95" t="s">
        <v>36</v>
      </c>
      <c r="F46" s="386" t="s">
        <v>36</v>
      </c>
      <c r="G46" s="387" t="s">
        <v>36</v>
      </c>
      <c r="H46" s="95" t="s">
        <v>36</v>
      </c>
      <c r="I46" s="388" t="s">
        <v>36</v>
      </c>
      <c r="J46" s="385" t="s">
        <v>36</v>
      </c>
      <c r="K46" s="95" t="s">
        <v>36</v>
      </c>
      <c r="L46" s="386" t="s">
        <v>36</v>
      </c>
      <c r="M46" s="387"/>
      <c r="N46" s="95"/>
      <c r="O46" s="96">
        <f t="shared" si="23"/>
        <v>0</v>
      </c>
      <c r="P46" s="389"/>
      <c r="Q46" s="311"/>
      <c r="R46" s="483"/>
      <c r="S46" s="483"/>
      <c r="T46" s="483"/>
    </row>
    <row r="47" spans="1:20" x14ac:dyDescent="0.25">
      <c r="A47" s="98"/>
      <c r="B47" s="93"/>
      <c r="C47" s="390"/>
      <c r="D47" s="391"/>
      <c r="E47" s="142"/>
      <c r="F47" s="475"/>
      <c r="G47" s="387"/>
      <c r="H47" s="95"/>
      <c r="I47" s="388"/>
      <c r="J47" s="385"/>
      <c r="K47" s="388"/>
      <c r="L47" s="393"/>
      <c r="M47" s="392"/>
      <c r="N47" s="101"/>
      <c r="O47" s="102"/>
      <c r="P47" s="393"/>
      <c r="Q47" s="311"/>
      <c r="R47" s="483"/>
      <c r="S47" s="483"/>
      <c r="T47" s="483"/>
    </row>
    <row r="48" spans="1:20" s="25" customFormat="1" x14ac:dyDescent="0.25">
      <c r="A48" s="104"/>
      <c r="B48" s="105" t="s">
        <v>59</v>
      </c>
      <c r="C48" s="394"/>
      <c r="D48" s="395"/>
      <c r="E48" s="468"/>
      <c r="F48" s="397"/>
      <c r="G48" s="396"/>
      <c r="H48" s="107"/>
      <c r="I48" s="108"/>
      <c r="J48" s="106"/>
      <c r="K48" s="108"/>
      <c r="L48" s="397"/>
      <c r="M48" s="396"/>
      <c r="N48" s="107"/>
      <c r="O48" s="108"/>
      <c r="P48" s="397"/>
      <c r="Q48" s="314"/>
      <c r="R48" s="483"/>
      <c r="S48" s="483"/>
      <c r="T48" s="483"/>
    </row>
    <row r="49" spans="1:20" s="25" customFormat="1" ht="12.75" thickBot="1" x14ac:dyDescent="0.3">
      <c r="A49" s="110"/>
      <c r="B49" s="26" t="s">
        <v>60</v>
      </c>
      <c r="C49" s="398">
        <f t="shared" ref="C49:C112" si="24">SUM(F49,I49,L49,O49)</f>
        <v>662604</v>
      </c>
      <c r="D49" s="111">
        <f>SUM(D50,D281)</f>
        <v>443451</v>
      </c>
      <c r="E49" s="200">
        <f t="shared" ref="E49" si="25">SUM(E50,E281)</f>
        <v>0</v>
      </c>
      <c r="F49" s="400">
        <f>SUM(F50,F281)</f>
        <v>443451</v>
      </c>
      <c r="G49" s="399">
        <f>SUM(G50,G281)</f>
        <v>189478</v>
      </c>
      <c r="H49" s="112">
        <f t="shared" ref="H49:O49" si="26">SUM(H50,H281)</f>
        <v>0</v>
      </c>
      <c r="I49" s="200">
        <f t="shared" si="26"/>
        <v>189478</v>
      </c>
      <c r="J49" s="111">
        <f>SUM(J50,J281)</f>
        <v>29675</v>
      </c>
      <c r="K49" s="200">
        <f t="shared" si="26"/>
        <v>0</v>
      </c>
      <c r="L49" s="400">
        <f t="shared" si="26"/>
        <v>29675</v>
      </c>
      <c r="M49" s="399">
        <f t="shared" si="26"/>
        <v>0</v>
      </c>
      <c r="N49" s="112">
        <f t="shared" si="26"/>
        <v>0</v>
      </c>
      <c r="O49" s="200">
        <f t="shared" si="26"/>
        <v>0</v>
      </c>
      <c r="P49" s="400"/>
      <c r="Q49" s="314"/>
      <c r="R49" s="483"/>
      <c r="S49" s="483"/>
      <c r="T49" s="483"/>
    </row>
    <row r="50" spans="1:20" s="25" customFormat="1" ht="36.75" thickTop="1" x14ac:dyDescent="0.25">
      <c r="A50" s="114"/>
      <c r="B50" s="115" t="s">
        <v>61</v>
      </c>
      <c r="C50" s="401">
        <f t="shared" si="24"/>
        <v>662604</v>
      </c>
      <c r="D50" s="116">
        <f>SUM(D51,D193)</f>
        <v>443451</v>
      </c>
      <c r="E50" s="403">
        <f t="shared" ref="E50" si="27">SUM(E51,E193)</f>
        <v>0</v>
      </c>
      <c r="F50" s="404">
        <f>SUM(F51,F193)</f>
        <v>443451</v>
      </c>
      <c r="G50" s="402">
        <f>SUM(G51,G193)</f>
        <v>189478</v>
      </c>
      <c r="H50" s="117">
        <f t="shared" ref="H50:O50" si="28">SUM(H51,H193)</f>
        <v>0</v>
      </c>
      <c r="I50" s="403">
        <f t="shared" si="28"/>
        <v>189478</v>
      </c>
      <c r="J50" s="116">
        <f>SUM(J51,J193)</f>
        <v>29675</v>
      </c>
      <c r="K50" s="403">
        <f t="shared" si="28"/>
        <v>0</v>
      </c>
      <c r="L50" s="404">
        <f t="shared" si="28"/>
        <v>29675</v>
      </c>
      <c r="M50" s="402">
        <f t="shared" si="28"/>
        <v>0</v>
      </c>
      <c r="N50" s="117">
        <f t="shared" si="28"/>
        <v>0</v>
      </c>
      <c r="O50" s="403">
        <f t="shared" si="28"/>
        <v>0</v>
      </c>
      <c r="P50" s="404"/>
      <c r="Q50" s="314"/>
      <c r="R50" s="483"/>
      <c r="S50" s="483"/>
      <c r="T50" s="483"/>
    </row>
    <row r="51" spans="1:20" s="25" customFormat="1" ht="24" x14ac:dyDescent="0.25">
      <c r="A51" s="119"/>
      <c r="B51" s="19" t="s">
        <v>62</v>
      </c>
      <c r="C51" s="405">
        <f t="shared" si="24"/>
        <v>661104</v>
      </c>
      <c r="D51" s="120">
        <f>SUM(D52,D74,D172,D186)</f>
        <v>443451</v>
      </c>
      <c r="E51" s="407">
        <f t="shared" ref="E51" si="29">SUM(E52,E74,E172,E186)</f>
        <v>0</v>
      </c>
      <c r="F51" s="408">
        <f>SUM(F52,F74,F172,F186)</f>
        <v>443451</v>
      </c>
      <c r="G51" s="406">
        <f>SUM(G52,G74,G172,G186)</f>
        <v>189478</v>
      </c>
      <c r="H51" s="121">
        <f t="shared" ref="H51:O51" si="30">SUM(H52,H74,H172,H186)</f>
        <v>0</v>
      </c>
      <c r="I51" s="407">
        <f t="shared" si="30"/>
        <v>189478</v>
      </c>
      <c r="J51" s="120">
        <f>SUM(J52,J74,J172,J186)</f>
        <v>28175</v>
      </c>
      <c r="K51" s="407">
        <f t="shared" si="30"/>
        <v>0</v>
      </c>
      <c r="L51" s="408">
        <f t="shared" si="30"/>
        <v>28175</v>
      </c>
      <c r="M51" s="406">
        <f t="shared" si="30"/>
        <v>0</v>
      </c>
      <c r="N51" s="121">
        <f t="shared" si="30"/>
        <v>0</v>
      </c>
      <c r="O51" s="407">
        <f t="shared" si="30"/>
        <v>0</v>
      </c>
      <c r="P51" s="408"/>
      <c r="Q51" s="314"/>
      <c r="R51" s="483"/>
      <c r="S51" s="483"/>
      <c r="T51" s="483"/>
    </row>
    <row r="52" spans="1:20" s="25" customFormat="1" x14ac:dyDescent="0.25">
      <c r="A52" s="123">
        <v>1000</v>
      </c>
      <c r="B52" s="123" t="s">
        <v>63</v>
      </c>
      <c r="C52" s="409">
        <f t="shared" si="24"/>
        <v>569358</v>
      </c>
      <c r="D52" s="124">
        <f>SUM(D53,D66)</f>
        <v>379880</v>
      </c>
      <c r="E52" s="157">
        <f t="shared" ref="E52" si="31">SUM(E53,E66)</f>
        <v>0</v>
      </c>
      <c r="F52" s="411">
        <f>SUM(F53,F66)</f>
        <v>379880</v>
      </c>
      <c r="G52" s="410">
        <f>SUM(G53,G66)</f>
        <v>189478</v>
      </c>
      <c r="H52" s="125">
        <f t="shared" ref="H52:O52" si="32">SUM(H53,H66)</f>
        <v>0</v>
      </c>
      <c r="I52" s="157">
        <f t="shared" si="32"/>
        <v>189478</v>
      </c>
      <c r="J52" s="124">
        <f>SUM(J53,J66)</f>
        <v>0</v>
      </c>
      <c r="K52" s="157">
        <f t="shared" si="32"/>
        <v>0</v>
      </c>
      <c r="L52" s="411">
        <f t="shared" si="32"/>
        <v>0</v>
      </c>
      <c r="M52" s="410">
        <f t="shared" si="32"/>
        <v>0</v>
      </c>
      <c r="N52" s="125">
        <f t="shared" si="32"/>
        <v>0</v>
      </c>
      <c r="O52" s="157">
        <f t="shared" si="32"/>
        <v>0</v>
      </c>
      <c r="P52" s="411"/>
      <c r="Q52" s="314"/>
      <c r="R52" s="483"/>
      <c r="S52" s="483"/>
      <c r="T52" s="483"/>
    </row>
    <row r="53" spans="1:20" x14ac:dyDescent="0.25">
      <c r="A53" s="55">
        <v>1100</v>
      </c>
      <c r="B53" s="127" t="s">
        <v>64</v>
      </c>
      <c r="C53" s="347">
        <f t="shared" si="24"/>
        <v>429143</v>
      </c>
      <c r="D53" s="56">
        <f>SUM(D54,D57,D65)</f>
        <v>277431</v>
      </c>
      <c r="E53" s="144">
        <f t="shared" ref="E53" si="33">SUM(E54,E57,E65)</f>
        <v>0</v>
      </c>
      <c r="F53" s="424">
        <f>SUM(F54,F57,F65)</f>
        <v>277431</v>
      </c>
      <c r="G53" s="412">
        <f>SUM(G54,G57,G65)</f>
        <v>151712</v>
      </c>
      <c r="H53" s="57">
        <f t="shared" ref="H53:N53" si="34">SUM(H54,H57,H65)</f>
        <v>0</v>
      </c>
      <c r="I53" s="144">
        <f t="shared" si="34"/>
        <v>151712</v>
      </c>
      <c r="J53" s="56">
        <f>SUM(J54,J57,J65)</f>
        <v>0</v>
      </c>
      <c r="K53" s="144">
        <f t="shared" si="34"/>
        <v>0</v>
      </c>
      <c r="L53" s="424">
        <f t="shared" si="34"/>
        <v>0</v>
      </c>
      <c r="M53" s="412">
        <f t="shared" si="34"/>
        <v>0</v>
      </c>
      <c r="N53" s="57">
        <f t="shared" si="34"/>
        <v>0</v>
      </c>
      <c r="O53" s="144">
        <f>SUM(O54,O57,O65)</f>
        <v>0</v>
      </c>
      <c r="P53" s="413"/>
      <c r="Q53" s="311"/>
      <c r="R53" s="483"/>
      <c r="S53" s="483"/>
      <c r="T53" s="483"/>
    </row>
    <row r="54" spans="1:20" x14ac:dyDescent="0.25">
      <c r="A54" s="129">
        <v>1110</v>
      </c>
      <c r="B54" s="93" t="s">
        <v>65</v>
      </c>
      <c r="C54" s="390">
        <f t="shared" si="24"/>
        <v>402415</v>
      </c>
      <c r="D54" s="391">
        <f>SUM(D55:D56)</f>
        <v>252863</v>
      </c>
      <c r="E54" s="142"/>
      <c r="F54" s="415">
        <f>SUM(F55:F56)</f>
        <v>252863</v>
      </c>
      <c r="G54" s="414">
        <f>SUM(G55:G56)</f>
        <v>149552</v>
      </c>
      <c r="H54" s="100"/>
      <c r="I54" s="130">
        <f>SUM(I55:I56)</f>
        <v>149552</v>
      </c>
      <c r="J54" s="99">
        <f>SUM(J55:J56)</f>
        <v>0</v>
      </c>
      <c r="K54" s="130"/>
      <c r="L54" s="415">
        <f>SUM(L55:L56)</f>
        <v>0</v>
      </c>
      <c r="M54" s="414"/>
      <c r="N54" s="100"/>
      <c r="O54" s="130">
        <f>SUM(O55:O56)</f>
        <v>0</v>
      </c>
      <c r="P54" s="415"/>
      <c r="Q54" s="311"/>
      <c r="R54" s="483"/>
      <c r="S54" s="483"/>
      <c r="T54" s="483"/>
    </row>
    <row r="55" spans="1:20" hidden="1" x14ac:dyDescent="0.25">
      <c r="A55" s="37">
        <v>1111</v>
      </c>
      <c r="B55" s="63" t="s">
        <v>66</v>
      </c>
      <c r="C55" s="353">
        <f t="shared" si="24"/>
        <v>0</v>
      </c>
      <c r="D55" s="377"/>
      <c r="E55" s="66"/>
      <c r="F55" s="134">
        <f>D55+E55</f>
        <v>0</v>
      </c>
      <c r="G55" s="376"/>
      <c r="H55" s="66"/>
      <c r="I55" s="133">
        <f>G55+H55</f>
        <v>0</v>
      </c>
      <c r="J55" s="377"/>
      <c r="K55" s="66"/>
      <c r="L55" s="134">
        <f>J55+K55</f>
        <v>0</v>
      </c>
      <c r="M55" s="376"/>
      <c r="N55" s="66"/>
      <c r="O55" s="133">
        <f>M55+N55</f>
        <v>0</v>
      </c>
      <c r="P55" s="416"/>
      <c r="Q55" s="311"/>
      <c r="R55" s="483"/>
      <c r="S55" s="483"/>
      <c r="T55" s="483"/>
    </row>
    <row r="56" spans="1:20" ht="24" customHeight="1" x14ac:dyDescent="0.25">
      <c r="A56" s="43">
        <v>1119</v>
      </c>
      <c r="B56" s="69" t="s">
        <v>67</v>
      </c>
      <c r="C56" s="358">
        <f t="shared" si="24"/>
        <v>402415</v>
      </c>
      <c r="D56" s="417">
        <v>252863</v>
      </c>
      <c r="E56" s="136"/>
      <c r="F56" s="419">
        <f>D56+E56</f>
        <v>252863</v>
      </c>
      <c r="G56" s="418">
        <f>110484+5712+33356</f>
        <v>149552</v>
      </c>
      <c r="H56" s="72"/>
      <c r="I56" s="136">
        <f>G56+H56</f>
        <v>149552</v>
      </c>
      <c r="J56" s="417"/>
      <c r="K56" s="136"/>
      <c r="L56" s="419">
        <f>J56+K56</f>
        <v>0</v>
      </c>
      <c r="M56" s="418"/>
      <c r="N56" s="72"/>
      <c r="O56" s="136">
        <f>M56+N56</f>
        <v>0</v>
      </c>
      <c r="P56" s="419"/>
      <c r="Q56" s="311"/>
      <c r="R56" s="483"/>
      <c r="S56" s="483"/>
      <c r="T56" s="483"/>
    </row>
    <row r="57" spans="1:20" ht="23.25" customHeight="1" x14ac:dyDescent="0.25">
      <c r="A57" s="138">
        <v>1140</v>
      </c>
      <c r="B57" s="69" t="s">
        <v>68</v>
      </c>
      <c r="C57" s="358">
        <f t="shared" si="24"/>
        <v>26728</v>
      </c>
      <c r="D57" s="70">
        <f>SUM(D58:D64)</f>
        <v>24568</v>
      </c>
      <c r="E57" s="139">
        <f t="shared" ref="E57" si="35">SUM(E58:E64)</f>
        <v>0</v>
      </c>
      <c r="F57" s="421">
        <f>SUM(F58:F64)</f>
        <v>24568</v>
      </c>
      <c r="G57" s="420">
        <f>SUM(G58:G64)</f>
        <v>2160</v>
      </c>
      <c r="H57" s="135">
        <f t="shared" ref="H57:I57" si="36">SUM(H58:H64)</f>
        <v>0</v>
      </c>
      <c r="I57" s="139">
        <f t="shared" si="36"/>
        <v>2160</v>
      </c>
      <c r="J57" s="70">
        <f>SUM(J58:J64)</f>
        <v>0</v>
      </c>
      <c r="K57" s="139">
        <f t="shared" ref="K57:N57" si="37">SUM(K58:K64)</f>
        <v>0</v>
      </c>
      <c r="L57" s="421">
        <f t="shared" si="37"/>
        <v>0</v>
      </c>
      <c r="M57" s="420">
        <f t="shared" si="37"/>
        <v>0</v>
      </c>
      <c r="N57" s="135">
        <f t="shared" si="37"/>
        <v>0</v>
      </c>
      <c r="O57" s="139">
        <f>SUM(O58:O64)</f>
        <v>0</v>
      </c>
      <c r="P57" s="421"/>
      <c r="Q57" s="311"/>
      <c r="R57" s="483"/>
      <c r="S57" s="483"/>
      <c r="T57" s="483"/>
    </row>
    <row r="58" spans="1:20" hidden="1" x14ac:dyDescent="0.25">
      <c r="A58" s="43">
        <v>1141</v>
      </c>
      <c r="B58" s="69" t="s">
        <v>69</v>
      </c>
      <c r="C58" s="358">
        <f t="shared" si="24"/>
        <v>0</v>
      </c>
      <c r="D58" s="417"/>
      <c r="E58" s="72"/>
      <c r="F58" s="137">
        <f t="shared" ref="F58:F65" si="38">D58+E58</f>
        <v>0</v>
      </c>
      <c r="G58" s="418"/>
      <c r="H58" s="72"/>
      <c r="I58" s="136">
        <f t="shared" ref="I58:I65" si="39">G58+H58</f>
        <v>0</v>
      </c>
      <c r="J58" s="417"/>
      <c r="K58" s="72"/>
      <c r="L58" s="137">
        <f t="shared" ref="L58:L65" si="40">J58+K58</f>
        <v>0</v>
      </c>
      <c r="M58" s="418"/>
      <c r="N58" s="72"/>
      <c r="O58" s="136">
        <f t="shared" ref="O58:O65" si="41">M58+N58</f>
        <v>0</v>
      </c>
      <c r="P58" s="419"/>
      <c r="Q58" s="311"/>
      <c r="R58" s="483"/>
      <c r="S58" s="483"/>
      <c r="T58" s="483"/>
    </row>
    <row r="59" spans="1:20" ht="24.75" hidden="1" customHeight="1" x14ac:dyDescent="0.25">
      <c r="A59" s="43">
        <v>1142</v>
      </c>
      <c r="B59" s="69" t="s">
        <v>70</v>
      </c>
      <c r="C59" s="358">
        <f t="shared" si="24"/>
        <v>0</v>
      </c>
      <c r="D59" s="417"/>
      <c r="E59" s="72"/>
      <c r="F59" s="137">
        <f t="shared" si="38"/>
        <v>0</v>
      </c>
      <c r="G59" s="418"/>
      <c r="H59" s="72"/>
      <c r="I59" s="136">
        <f t="shared" si="39"/>
        <v>0</v>
      </c>
      <c r="J59" s="417"/>
      <c r="K59" s="72"/>
      <c r="L59" s="137">
        <f t="shared" si="40"/>
        <v>0</v>
      </c>
      <c r="M59" s="418"/>
      <c r="N59" s="72"/>
      <c r="O59" s="136">
        <f t="shared" si="41"/>
        <v>0</v>
      </c>
      <c r="P59" s="419"/>
      <c r="Q59" s="311"/>
      <c r="R59" s="483"/>
      <c r="S59" s="483"/>
      <c r="T59" s="483"/>
    </row>
    <row r="60" spans="1:20" ht="24" hidden="1" x14ac:dyDescent="0.25">
      <c r="A60" s="43">
        <v>1145</v>
      </c>
      <c r="B60" s="69" t="s">
        <v>71</v>
      </c>
      <c r="C60" s="358">
        <f t="shared" si="24"/>
        <v>0</v>
      </c>
      <c r="D60" s="417"/>
      <c r="E60" s="72"/>
      <c r="F60" s="137">
        <f t="shared" si="38"/>
        <v>0</v>
      </c>
      <c r="G60" s="418"/>
      <c r="H60" s="72"/>
      <c r="I60" s="136">
        <f t="shared" si="39"/>
        <v>0</v>
      </c>
      <c r="J60" s="417"/>
      <c r="K60" s="72"/>
      <c r="L60" s="137">
        <f t="shared" si="40"/>
        <v>0</v>
      </c>
      <c r="M60" s="418"/>
      <c r="N60" s="72"/>
      <c r="O60" s="136">
        <f t="shared" si="41"/>
        <v>0</v>
      </c>
      <c r="P60" s="419"/>
      <c r="Q60" s="311"/>
      <c r="R60" s="483"/>
      <c r="S60" s="483"/>
      <c r="T60" s="483"/>
    </row>
    <row r="61" spans="1:20" ht="27.75" hidden="1" customHeight="1" x14ac:dyDescent="0.25">
      <c r="A61" s="43">
        <v>1146</v>
      </c>
      <c r="B61" s="69" t="s">
        <v>72</v>
      </c>
      <c r="C61" s="358">
        <f t="shared" si="24"/>
        <v>0</v>
      </c>
      <c r="D61" s="417"/>
      <c r="E61" s="72"/>
      <c r="F61" s="137">
        <f t="shared" si="38"/>
        <v>0</v>
      </c>
      <c r="G61" s="418"/>
      <c r="H61" s="72"/>
      <c r="I61" s="136">
        <f t="shared" si="39"/>
        <v>0</v>
      </c>
      <c r="J61" s="417"/>
      <c r="K61" s="72"/>
      <c r="L61" s="137">
        <f t="shared" si="40"/>
        <v>0</v>
      </c>
      <c r="M61" s="418"/>
      <c r="N61" s="72"/>
      <c r="O61" s="136">
        <f t="shared" si="41"/>
        <v>0</v>
      </c>
      <c r="P61" s="419"/>
      <c r="Q61" s="311"/>
      <c r="R61" s="483"/>
      <c r="S61" s="483"/>
      <c r="T61" s="483"/>
    </row>
    <row r="62" spans="1:20" x14ac:dyDescent="0.25">
      <c r="A62" s="43">
        <v>1147</v>
      </c>
      <c r="B62" s="69" t="s">
        <v>73</v>
      </c>
      <c r="C62" s="358">
        <f t="shared" si="24"/>
        <v>3551</v>
      </c>
      <c r="D62" s="417">
        <v>3551</v>
      </c>
      <c r="E62" s="136"/>
      <c r="F62" s="419">
        <f t="shared" si="38"/>
        <v>3551</v>
      </c>
      <c r="G62" s="418"/>
      <c r="H62" s="72"/>
      <c r="I62" s="136">
        <f t="shared" si="39"/>
        <v>0</v>
      </c>
      <c r="J62" s="417"/>
      <c r="K62" s="136"/>
      <c r="L62" s="419">
        <f t="shared" si="40"/>
        <v>0</v>
      </c>
      <c r="M62" s="418"/>
      <c r="N62" s="72"/>
      <c r="O62" s="136">
        <f t="shared" si="41"/>
        <v>0</v>
      </c>
      <c r="P62" s="419"/>
      <c r="Q62" s="311"/>
      <c r="R62" s="483"/>
      <c r="S62" s="483"/>
      <c r="T62" s="483"/>
    </row>
    <row r="63" spans="1:20" x14ac:dyDescent="0.25">
      <c r="A63" s="43">
        <v>1148</v>
      </c>
      <c r="B63" s="69" t="s">
        <v>74</v>
      </c>
      <c r="C63" s="358">
        <f t="shared" si="24"/>
        <v>19721</v>
      </c>
      <c r="D63" s="417">
        <v>19721</v>
      </c>
      <c r="E63" s="136"/>
      <c r="F63" s="419">
        <f t="shared" si="38"/>
        <v>19721</v>
      </c>
      <c r="G63" s="418"/>
      <c r="H63" s="72"/>
      <c r="I63" s="136">
        <f t="shared" si="39"/>
        <v>0</v>
      </c>
      <c r="J63" s="417"/>
      <c r="K63" s="136"/>
      <c r="L63" s="419">
        <f t="shared" si="40"/>
        <v>0</v>
      </c>
      <c r="M63" s="418"/>
      <c r="N63" s="72"/>
      <c r="O63" s="136">
        <f t="shared" si="41"/>
        <v>0</v>
      </c>
      <c r="P63" s="419"/>
      <c r="Q63" s="311"/>
      <c r="R63" s="483"/>
      <c r="S63" s="483"/>
      <c r="T63" s="483"/>
    </row>
    <row r="64" spans="1:20" ht="36" x14ac:dyDescent="0.25">
      <c r="A64" s="43">
        <v>1149</v>
      </c>
      <c r="B64" s="69" t="s">
        <v>75</v>
      </c>
      <c r="C64" s="358">
        <f t="shared" si="24"/>
        <v>3456</v>
      </c>
      <c r="D64" s="417">
        <v>1296</v>
      </c>
      <c r="E64" s="136"/>
      <c r="F64" s="419">
        <f t="shared" si="38"/>
        <v>1296</v>
      </c>
      <c r="G64" s="418">
        <f>2160</f>
        <v>2160</v>
      </c>
      <c r="H64" s="72"/>
      <c r="I64" s="136">
        <f t="shared" si="39"/>
        <v>2160</v>
      </c>
      <c r="J64" s="417"/>
      <c r="K64" s="136"/>
      <c r="L64" s="419">
        <f t="shared" si="40"/>
        <v>0</v>
      </c>
      <c r="M64" s="418"/>
      <c r="N64" s="72"/>
      <c r="O64" s="136">
        <f t="shared" si="41"/>
        <v>0</v>
      </c>
      <c r="P64" s="419"/>
      <c r="Q64" s="311"/>
      <c r="R64" s="483"/>
      <c r="S64" s="483"/>
      <c r="T64" s="483"/>
    </row>
    <row r="65" spans="1:20" ht="36" hidden="1" x14ac:dyDescent="0.25">
      <c r="A65" s="129">
        <v>1150</v>
      </c>
      <c r="B65" s="93" t="s">
        <v>76</v>
      </c>
      <c r="C65" s="390">
        <f t="shared" si="24"/>
        <v>0</v>
      </c>
      <c r="D65" s="391"/>
      <c r="E65" s="141"/>
      <c r="F65" s="143">
        <f t="shared" si="38"/>
        <v>0</v>
      </c>
      <c r="G65" s="422"/>
      <c r="H65" s="141"/>
      <c r="I65" s="142">
        <f t="shared" si="39"/>
        <v>0</v>
      </c>
      <c r="J65" s="391"/>
      <c r="K65" s="141"/>
      <c r="L65" s="143">
        <f t="shared" si="40"/>
        <v>0</v>
      </c>
      <c r="M65" s="422"/>
      <c r="N65" s="141"/>
      <c r="O65" s="142">
        <f t="shared" si="41"/>
        <v>0</v>
      </c>
      <c r="P65" s="423"/>
      <c r="Q65" s="311"/>
      <c r="R65" s="483"/>
      <c r="S65" s="483"/>
      <c r="T65" s="483"/>
    </row>
    <row r="66" spans="1:20" ht="36" x14ac:dyDescent="0.25">
      <c r="A66" s="55">
        <v>1200</v>
      </c>
      <c r="B66" s="127" t="s">
        <v>77</v>
      </c>
      <c r="C66" s="347">
        <f t="shared" si="24"/>
        <v>140215</v>
      </c>
      <c r="D66" s="56">
        <f>SUM(D67:D68)</f>
        <v>102449</v>
      </c>
      <c r="E66" s="144">
        <f t="shared" ref="E66" si="42">SUM(E67:E68)</f>
        <v>0</v>
      </c>
      <c r="F66" s="424">
        <f>SUM(F67:F68)</f>
        <v>102449</v>
      </c>
      <c r="G66" s="412">
        <f>SUM(G67:G68)</f>
        <v>37766</v>
      </c>
      <c r="H66" s="57">
        <f t="shared" ref="H66:I66" si="43">SUM(H67:H68)</f>
        <v>0</v>
      </c>
      <c r="I66" s="144">
        <f t="shared" si="43"/>
        <v>37766</v>
      </c>
      <c r="J66" s="56">
        <f>SUM(J67:J68)</f>
        <v>0</v>
      </c>
      <c r="K66" s="144">
        <f t="shared" ref="K66:N66" si="44">SUM(K67:K68)</f>
        <v>0</v>
      </c>
      <c r="L66" s="424">
        <f t="shared" si="44"/>
        <v>0</v>
      </c>
      <c r="M66" s="412">
        <f t="shared" si="44"/>
        <v>0</v>
      </c>
      <c r="N66" s="57">
        <f t="shared" si="44"/>
        <v>0</v>
      </c>
      <c r="O66" s="144">
        <f>SUM(O67:O68)</f>
        <v>0</v>
      </c>
      <c r="P66" s="424"/>
      <c r="Q66" s="311"/>
      <c r="R66" s="483"/>
      <c r="S66" s="483"/>
      <c r="T66" s="483"/>
    </row>
    <row r="67" spans="1:20" ht="24" x14ac:dyDescent="0.25">
      <c r="A67" s="315">
        <v>1210</v>
      </c>
      <c r="B67" s="63" t="s">
        <v>78</v>
      </c>
      <c r="C67" s="353">
        <f t="shared" si="24"/>
        <v>107620</v>
      </c>
      <c r="D67" s="377">
        <v>71454</v>
      </c>
      <c r="E67" s="133"/>
      <c r="F67" s="416">
        <f>D67+E67</f>
        <v>71454</v>
      </c>
      <c r="G67" s="376">
        <f>26856+1347+7963</f>
        <v>36166</v>
      </c>
      <c r="H67" s="66"/>
      <c r="I67" s="133">
        <f>G67+H67</f>
        <v>36166</v>
      </c>
      <c r="J67" s="377"/>
      <c r="K67" s="133"/>
      <c r="L67" s="416">
        <f>J67+K67</f>
        <v>0</v>
      </c>
      <c r="M67" s="376"/>
      <c r="N67" s="66"/>
      <c r="O67" s="133">
        <f>M67+N67</f>
        <v>0</v>
      </c>
      <c r="P67" s="416"/>
      <c r="Q67" s="311"/>
      <c r="R67" s="483"/>
      <c r="S67" s="483"/>
      <c r="T67" s="483"/>
    </row>
    <row r="68" spans="1:20" ht="24" x14ac:dyDescent="0.25">
      <c r="A68" s="138">
        <v>1220</v>
      </c>
      <c r="B68" s="69" t="s">
        <v>79</v>
      </c>
      <c r="C68" s="358">
        <f t="shared" si="24"/>
        <v>32595</v>
      </c>
      <c r="D68" s="70">
        <f>SUM(D69:D73)</f>
        <v>30995</v>
      </c>
      <c r="E68" s="139">
        <f t="shared" ref="E68" si="45">SUM(E69:E73)</f>
        <v>0</v>
      </c>
      <c r="F68" s="421">
        <f>SUM(F69:F73)</f>
        <v>30995</v>
      </c>
      <c r="G68" s="420">
        <f>SUM(G69:G73)</f>
        <v>1600</v>
      </c>
      <c r="H68" s="135">
        <f t="shared" ref="H68:I68" si="46">SUM(H69:H73)</f>
        <v>0</v>
      </c>
      <c r="I68" s="139">
        <f t="shared" si="46"/>
        <v>1600</v>
      </c>
      <c r="J68" s="70">
        <f>SUM(J69:J73)</f>
        <v>0</v>
      </c>
      <c r="K68" s="139">
        <f t="shared" ref="K68:O68" si="47">SUM(K69:K73)</f>
        <v>0</v>
      </c>
      <c r="L68" s="421">
        <f t="shared" si="47"/>
        <v>0</v>
      </c>
      <c r="M68" s="420">
        <f t="shared" si="47"/>
        <v>0</v>
      </c>
      <c r="N68" s="135">
        <f t="shared" si="47"/>
        <v>0</v>
      </c>
      <c r="O68" s="139">
        <f t="shared" si="47"/>
        <v>0</v>
      </c>
      <c r="P68" s="421"/>
      <c r="Q68" s="311"/>
      <c r="R68" s="483"/>
      <c r="S68" s="483"/>
      <c r="T68" s="483"/>
    </row>
    <row r="69" spans="1:20" ht="60" x14ac:dyDescent="0.25">
      <c r="A69" s="43">
        <v>1221</v>
      </c>
      <c r="B69" s="69" t="s">
        <v>80</v>
      </c>
      <c r="C69" s="358">
        <f t="shared" si="24"/>
        <v>19868</v>
      </c>
      <c r="D69" s="417">
        <v>18268</v>
      </c>
      <c r="E69" s="136"/>
      <c r="F69" s="419">
        <f t="shared" ref="F69:F73" si="48">D69+E69</f>
        <v>18268</v>
      </c>
      <c r="G69" s="418">
        <f>1200+400</f>
        <v>1600</v>
      </c>
      <c r="H69" s="72"/>
      <c r="I69" s="136">
        <f t="shared" ref="I69:I73" si="49">G69+H69</f>
        <v>1600</v>
      </c>
      <c r="J69" s="417"/>
      <c r="K69" s="136"/>
      <c r="L69" s="419">
        <f t="shared" ref="L69:L73" si="50">J69+K69</f>
        <v>0</v>
      </c>
      <c r="M69" s="418"/>
      <c r="N69" s="72"/>
      <c r="O69" s="136">
        <f t="shared" ref="O69:O73" si="51">M69+N69</f>
        <v>0</v>
      </c>
      <c r="P69" s="419"/>
      <c r="Q69" s="311"/>
      <c r="R69" s="483"/>
      <c r="S69" s="483"/>
      <c r="T69" s="483"/>
    </row>
    <row r="70" spans="1:20" hidden="1" x14ac:dyDescent="0.25">
      <c r="A70" s="43">
        <v>1223</v>
      </c>
      <c r="B70" s="69" t="s">
        <v>81</v>
      </c>
      <c r="C70" s="358">
        <f t="shared" si="24"/>
        <v>0</v>
      </c>
      <c r="D70" s="417"/>
      <c r="E70" s="72"/>
      <c r="F70" s="137">
        <f t="shared" si="48"/>
        <v>0</v>
      </c>
      <c r="G70" s="418"/>
      <c r="H70" s="72"/>
      <c r="I70" s="136">
        <f t="shared" si="49"/>
        <v>0</v>
      </c>
      <c r="J70" s="417"/>
      <c r="K70" s="72"/>
      <c r="L70" s="137">
        <f t="shared" si="50"/>
        <v>0</v>
      </c>
      <c r="M70" s="418"/>
      <c r="N70" s="72"/>
      <c r="O70" s="136">
        <f t="shared" si="51"/>
        <v>0</v>
      </c>
      <c r="P70" s="419"/>
      <c r="Q70" s="311"/>
      <c r="R70" s="483"/>
      <c r="S70" s="483"/>
      <c r="T70" s="483"/>
    </row>
    <row r="71" spans="1:20" hidden="1" x14ac:dyDescent="0.25">
      <c r="A71" s="43">
        <v>1225</v>
      </c>
      <c r="B71" s="69" t="s">
        <v>82</v>
      </c>
      <c r="C71" s="358">
        <f t="shared" si="24"/>
        <v>0</v>
      </c>
      <c r="D71" s="417"/>
      <c r="E71" s="72"/>
      <c r="F71" s="137">
        <f t="shared" si="48"/>
        <v>0</v>
      </c>
      <c r="G71" s="418"/>
      <c r="H71" s="72"/>
      <c r="I71" s="136">
        <f t="shared" si="49"/>
        <v>0</v>
      </c>
      <c r="J71" s="417"/>
      <c r="K71" s="72"/>
      <c r="L71" s="137">
        <f t="shared" si="50"/>
        <v>0</v>
      </c>
      <c r="M71" s="418"/>
      <c r="N71" s="72"/>
      <c r="O71" s="136">
        <f t="shared" si="51"/>
        <v>0</v>
      </c>
      <c r="P71" s="419"/>
      <c r="Q71" s="311"/>
      <c r="R71" s="483"/>
      <c r="S71" s="483"/>
      <c r="T71" s="483"/>
    </row>
    <row r="72" spans="1:20" ht="36" x14ac:dyDescent="0.25">
      <c r="A72" s="43">
        <v>1227</v>
      </c>
      <c r="B72" s="69" t="s">
        <v>83</v>
      </c>
      <c r="C72" s="358">
        <f t="shared" si="24"/>
        <v>12300</v>
      </c>
      <c r="D72" s="417">
        <v>12300</v>
      </c>
      <c r="E72" s="136"/>
      <c r="F72" s="419">
        <f t="shared" si="48"/>
        <v>12300</v>
      </c>
      <c r="G72" s="418"/>
      <c r="H72" s="72"/>
      <c r="I72" s="136">
        <f t="shared" si="49"/>
        <v>0</v>
      </c>
      <c r="J72" s="417"/>
      <c r="K72" s="136"/>
      <c r="L72" s="419">
        <f t="shared" si="50"/>
        <v>0</v>
      </c>
      <c r="M72" s="418"/>
      <c r="N72" s="72"/>
      <c r="O72" s="136">
        <f t="shared" si="51"/>
        <v>0</v>
      </c>
      <c r="P72" s="419"/>
      <c r="Q72" s="311"/>
      <c r="R72" s="483"/>
      <c r="S72" s="483"/>
      <c r="T72" s="483"/>
    </row>
    <row r="73" spans="1:20" ht="60" x14ac:dyDescent="0.25">
      <c r="A73" s="43">
        <v>1228</v>
      </c>
      <c r="B73" s="69" t="s">
        <v>84</v>
      </c>
      <c r="C73" s="358">
        <f t="shared" si="24"/>
        <v>427</v>
      </c>
      <c r="D73" s="417">
        <v>427</v>
      </c>
      <c r="E73" s="136"/>
      <c r="F73" s="419">
        <f t="shared" si="48"/>
        <v>427</v>
      </c>
      <c r="G73" s="418"/>
      <c r="H73" s="72"/>
      <c r="I73" s="136">
        <f t="shared" si="49"/>
        <v>0</v>
      </c>
      <c r="J73" s="417"/>
      <c r="K73" s="136"/>
      <c r="L73" s="419">
        <f t="shared" si="50"/>
        <v>0</v>
      </c>
      <c r="M73" s="418"/>
      <c r="N73" s="72"/>
      <c r="O73" s="136">
        <f t="shared" si="51"/>
        <v>0</v>
      </c>
      <c r="P73" s="419"/>
      <c r="Q73" s="311"/>
      <c r="R73" s="483"/>
      <c r="S73" s="483"/>
      <c r="T73" s="483"/>
    </row>
    <row r="74" spans="1:20" x14ac:dyDescent="0.25">
      <c r="A74" s="123">
        <v>2000</v>
      </c>
      <c r="B74" s="123" t="s">
        <v>85</v>
      </c>
      <c r="C74" s="409">
        <f t="shared" si="24"/>
        <v>91746</v>
      </c>
      <c r="D74" s="124">
        <f>SUM(D75,D82,D129,D163,D164,D171)</f>
        <v>63571</v>
      </c>
      <c r="E74" s="157">
        <f t="shared" ref="E74" si="52">SUM(E75,E82,E129,E163,E164,E171)</f>
        <v>0</v>
      </c>
      <c r="F74" s="411">
        <f>SUM(F75,F82,F129,F163,F164,F171)</f>
        <v>63571</v>
      </c>
      <c r="G74" s="410">
        <f>SUM(G75,G82,G129,G163,G164,G171)</f>
        <v>0</v>
      </c>
      <c r="H74" s="125">
        <f t="shared" ref="H74:I74" si="53">SUM(H75,H82,H129,H163,H164,H171)</f>
        <v>0</v>
      </c>
      <c r="I74" s="157">
        <f t="shared" si="53"/>
        <v>0</v>
      </c>
      <c r="J74" s="124">
        <f>SUM(J75,J82,J129,J163,J164,J171)</f>
        <v>28175</v>
      </c>
      <c r="K74" s="157">
        <f t="shared" ref="K74:O74" si="54">SUM(K75,K82,K129,K163,K164,K171)</f>
        <v>0</v>
      </c>
      <c r="L74" s="411">
        <f t="shared" si="54"/>
        <v>28175</v>
      </c>
      <c r="M74" s="410">
        <f t="shared" si="54"/>
        <v>0</v>
      </c>
      <c r="N74" s="125">
        <f t="shared" si="54"/>
        <v>0</v>
      </c>
      <c r="O74" s="157">
        <f t="shared" si="54"/>
        <v>0</v>
      </c>
      <c r="P74" s="411"/>
      <c r="Q74" s="311"/>
      <c r="R74" s="483"/>
      <c r="S74" s="483"/>
      <c r="T74" s="483"/>
    </row>
    <row r="75" spans="1:20" ht="24" hidden="1" x14ac:dyDescent="0.25">
      <c r="A75" s="55">
        <v>2100</v>
      </c>
      <c r="B75" s="127" t="s">
        <v>86</v>
      </c>
      <c r="C75" s="347">
        <f t="shared" si="24"/>
        <v>0</v>
      </c>
      <c r="D75" s="56">
        <f>SUM(D76,D79)</f>
        <v>0</v>
      </c>
      <c r="E75" s="57">
        <f t="shared" ref="E75" si="55">SUM(E76,E79)</f>
        <v>0</v>
      </c>
      <c r="F75" s="145">
        <f>SUM(F76,F79)</f>
        <v>0</v>
      </c>
      <c r="G75" s="412">
        <f>SUM(G76,G79)</f>
        <v>0</v>
      </c>
      <c r="H75" s="57">
        <f t="shared" ref="H75:I75" si="56">SUM(H76,H79)</f>
        <v>0</v>
      </c>
      <c r="I75" s="144">
        <f t="shared" si="56"/>
        <v>0</v>
      </c>
      <c r="J75" s="56">
        <f>SUM(J76,J79)</f>
        <v>0</v>
      </c>
      <c r="K75" s="57">
        <f t="shared" ref="K75:O75" si="57">SUM(K76,K79)</f>
        <v>0</v>
      </c>
      <c r="L75" s="145">
        <f t="shared" si="57"/>
        <v>0</v>
      </c>
      <c r="M75" s="412">
        <f t="shared" si="57"/>
        <v>0</v>
      </c>
      <c r="N75" s="57">
        <f t="shared" si="57"/>
        <v>0</v>
      </c>
      <c r="O75" s="144">
        <f t="shared" si="57"/>
        <v>0</v>
      </c>
      <c r="P75" s="424"/>
      <c r="Q75" s="311"/>
      <c r="R75" s="483"/>
      <c r="S75" s="483"/>
      <c r="T75" s="483"/>
    </row>
    <row r="76" spans="1:20" ht="24" hidden="1" x14ac:dyDescent="0.25">
      <c r="A76" s="315">
        <v>2110</v>
      </c>
      <c r="B76" s="63" t="s">
        <v>87</v>
      </c>
      <c r="C76" s="353">
        <f t="shared" si="24"/>
        <v>0</v>
      </c>
      <c r="D76" s="64">
        <f>SUM(D77:D78)</f>
        <v>0</v>
      </c>
      <c r="E76" s="132">
        <f t="shared" ref="E76" si="58">SUM(E77:E78)</f>
        <v>0</v>
      </c>
      <c r="F76" s="146">
        <f>SUM(F77:F78)</f>
        <v>0</v>
      </c>
      <c r="G76" s="426">
        <f>SUM(G77:G78)</f>
        <v>0</v>
      </c>
      <c r="H76" s="132">
        <f t="shared" ref="H76:I76" si="59">SUM(H77:H78)</f>
        <v>0</v>
      </c>
      <c r="I76" s="150">
        <f t="shared" si="59"/>
        <v>0</v>
      </c>
      <c r="J76" s="64">
        <f>SUM(J77:J78)</f>
        <v>0</v>
      </c>
      <c r="K76" s="132">
        <f t="shared" ref="K76:O76" si="60">SUM(K77:K78)</f>
        <v>0</v>
      </c>
      <c r="L76" s="146">
        <f t="shared" si="60"/>
        <v>0</v>
      </c>
      <c r="M76" s="426">
        <f t="shared" si="60"/>
        <v>0</v>
      </c>
      <c r="N76" s="132">
        <f t="shared" si="60"/>
        <v>0</v>
      </c>
      <c r="O76" s="150">
        <f t="shared" si="60"/>
        <v>0</v>
      </c>
      <c r="P76" s="427"/>
      <c r="Q76" s="311"/>
      <c r="R76" s="483"/>
      <c r="S76" s="483"/>
      <c r="T76" s="483"/>
    </row>
    <row r="77" spans="1:20" hidden="1" x14ac:dyDescent="0.25">
      <c r="A77" s="43">
        <v>2111</v>
      </c>
      <c r="B77" s="69" t="s">
        <v>88</v>
      </c>
      <c r="C77" s="358">
        <f t="shared" si="24"/>
        <v>0</v>
      </c>
      <c r="D77" s="417"/>
      <c r="E77" s="72"/>
      <c r="F77" s="137">
        <f t="shared" ref="F77:F78" si="61">D77+E77</f>
        <v>0</v>
      </c>
      <c r="G77" s="418"/>
      <c r="H77" s="72"/>
      <c r="I77" s="136">
        <f t="shared" ref="I77:I78" si="62">G77+H77</f>
        <v>0</v>
      </c>
      <c r="J77" s="417"/>
      <c r="K77" s="72"/>
      <c r="L77" s="137">
        <f t="shared" ref="L77:L78" si="63">J77+K77</f>
        <v>0</v>
      </c>
      <c r="M77" s="418"/>
      <c r="N77" s="72"/>
      <c r="O77" s="136">
        <f t="shared" ref="O77:O78" si="64">M77+N77</f>
        <v>0</v>
      </c>
      <c r="P77" s="419"/>
      <c r="Q77" s="311"/>
      <c r="R77" s="483"/>
      <c r="S77" s="483"/>
      <c r="T77" s="483"/>
    </row>
    <row r="78" spans="1:20" ht="24" hidden="1" x14ac:dyDescent="0.25">
      <c r="A78" s="43">
        <v>2112</v>
      </c>
      <c r="B78" s="69" t="s">
        <v>89</v>
      </c>
      <c r="C78" s="358">
        <f t="shared" si="24"/>
        <v>0</v>
      </c>
      <c r="D78" s="417"/>
      <c r="E78" s="72"/>
      <c r="F78" s="137">
        <f t="shared" si="61"/>
        <v>0</v>
      </c>
      <c r="G78" s="418"/>
      <c r="H78" s="72"/>
      <c r="I78" s="136">
        <f t="shared" si="62"/>
        <v>0</v>
      </c>
      <c r="J78" s="417"/>
      <c r="K78" s="72"/>
      <c r="L78" s="137">
        <f t="shared" si="63"/>
        <v>0</v>
      </c>
      <c r="M78" s="418"/>
      <c r="N78" s="72"/>
      <c r="O78" s="136">
        <f t="shared" si="64"/>
        <v>0</v>
      </c>
      <c r="P78" s="419"/>
      <c r="Q78" s="311"/>
      <c r="R78" s="483"/>
      <c r="S78" s="483"/>
      <c r="T78" s="483"/>
    </row>
    <row r="79" spans="1:20" ht="24" hidden="1" x14ac:dyDescent="0.25">
      <c r="A79" s="138">
        <v>2120</v>
      </c>
      <c r="B79" s="69" t="s">
        <v>90</v>
      </c>
      <c r="C79" s="358">
        <f t="shared" si="24"/>
        <v>0</v>
      </c>
      <c r="D79" s="70">
        <f>SUM(D80:D81)</f>
        <v>0</v>
      </c>
      <c r="E79" s="135">
        <f t="shared" ref="E79" si="65">SUM(E80:E81)</f>
        <v>0</v>
      </c>
      <c r="F79" s="140">
        <f>SUM(F80:F81)</f>
        <v>0</v>
      </c>
      <c r="G79" s="420">
        <f>SUM(G80:G81)</f>
        <v>0</v>
      </c>
      <c r="H79" s="135">
        <f t="shared" ref="H79:I79" si="66">SUM(H80:H81)</f>
        <v>0</v>
      </c>
      <c r="I79" s="139">
        <f t="shared" si="66"/>
        <v>0</v>
      </c>
      <c r="J79" s="70">
        <f>SUM(J80:J81)</f>
        <v>0</v>
      </c>
      <c r="K79" s="135">
        <f t="shared" ref="K79:O79" si="67">SUM(K80:K81)</f>
        <v>0</v>
      </c>
      <c r="L79" s="140">
        <f t="shared" si="67"/>
        <v>0</v>
      </c>
      <c r="M79" s="420">
        <f t="shared" si="67"/>
        <v>0</v>
      </c>
      <c r="N79" s="135">
        <f t="shared" si="67"/>
        <v>0</v>
      </c>
      <c r="O79" s="139">
        <f t="shared" si="67"/>
        <v>0</v>
      </c>
      <c r="P79" s="421"/>
      <c r="Q79" s="311"/>
      <c r="R79" s="483"/>
      <c r="S79" s="483"/>
      <c r="T79" s="483"/>
    </row>
    <row r="80" spans="1:20" hidden="1" x14ac:dyDescent="0.25">
      <c r="A80" s="43">
        <v>2121</v>
      </c>
      <c r="B80" s="69" t="s">
        <v>88</v>
      </c>
      <c r="C80" s="358">
        <f t="shared" si="24"/>
        <v>0</v>
      </c>
      <c r="D80" s="417"/>
      <c r="E80" s="72"/>
      <c r="F80" s="137">
        <f t="shared" ref="F80:F81" si="68">D80+E80</f>
        <v>0</v>
      </c>
      <c r="G80" s="418"/>
      <c r="H80" s="72"/>
      <c r="I80" s="136">
        <f t="shared" ref="I80:I81" si="69">G80+H80</f>
        <v>0</v>
      </c>
      <c r="J80" s="417"/>
      <c r="K80" s="72"/>
      <c r="L80" s="137">
        <f t="shared" ref="L80:L81" si="70">J80+K80</f>
        <v>0</v>
      </c>
      <c r="M80" s="418"/>
      <c r="N80" s="72"/>
      <c r="O80" s="136">
        <f t="shared" ref="O80:O81" si="71">M80+N80</f>
        <v>0</v>
      </c>
      <c r="P80" s="419"/>
      <c r="Q80" s="311"/>
      <c r="R80" s="483"/>
      <c r="S80" s="483"/>
      <c r="T80" s="483"/>
    </row>
    <row r="81" spans="1:20" ht="24" hidden="1" x14ac:dyDescent="0.25">
      <c r="A81" s="43">
        <v>2122</v>
      </c>
      <c r="B81" s="69" t="s">
        <v>89</v>
      </c>
      <c r="C81" s="358">
        <f t="shared" si="24"/>
        <v>0</v>
      </c>
      <c r="D81" s="417"/>
      <c r="E81" s="72"/>
      <c r="F81" s="137">
        <f t="shared" si="68"/>
        <v>0</v>
      </c>
      <c r="G81" s="418"/>
      <c r="H81" s="72"/>
      <c r="I81" s="136">
        <f t="shared" si="69"/>
        <v>0</v>
      </c>
      <c r="J81" s="417"/>
      <c r="K81" s="72"/>
      <c r="L81" s="137">
        <f t="shared" si="70"/>
        <v>0</v>
      </c>
      <c r="M81" s="418"/>
      <c r="N81" s="72"/>
      <c r="O81" s="136">
        <f t="shared" si="71"/>
        <v>0</v>
      </c>
      <c r="P81" s="419"/>
      <c r="Q81" s="311"/>
      <c r="R81" s="483"/>
      <c r="S81" s="483"/>
      <c r="T81" s="483"/>
    </row>
    <row r="82" spans="1:20" x14ac:dyDescent="0.25">
      <c r="A82" s="55">
        <v>2200</v>
      </c>
      <c r="B82" s="127" t="s">
        <v>91</v>
      </c>
      <c r="C82" s="347">
        <f t="shared" si="24"/>
        <v>64828</v>
      </c>
      <c r="D82" s="56">
        <f>SUM(D83,D88,D94,D102,D111,D115,D121,D127)</f>
        <v>49348</v>
      </c>
      <c r="E82" s="144">
        <f t="shared" ref="E82" si="72">SUM(E83,E88,E94,E102,E111,E115,E121,E127)</f>
        <v>-5</v>
      </c>
      <c r="F82" s="424">
        <f>SUM(F83,F88,F94,F102,F111,F115,F121,F127)</f>
        <v>49343</v>
      </c>
      <c r="G82" s="412">
        <f>SUM(G83,G88,G94,G102,G111,G115,G121,G127)</f>
        <v>0</v>
      </c>
      <c r="H82" s="57">
        <f t="shared" ref="H82:I82" si="73">SUM(H83,H88,H94,H102,H111,H115,H121,H127)</f>
        <v>0</v>
      </c>
      <c r="I82" s="144">
        <f t="shared" si="73"/>
        <v>0</v>
      </c>
      <c r="J82" s="56">
        <f>SUM(J83,J88,J94,J102,J111,J115,J121,J127)</f>
        <v>15485</v>
      </c>
      <c r="K82" s="144">
        <f t="shared" ref="K82:O82" si="74">SUM(K83,K88,K94,K102,K111,K115,K121,K127)</f>
        <v>0</v>
      </c>
      <c r="L82" s="424">
        <f t="shared" si="74"/>
        <v>15485</v>
      </c>
      <c r="M82" s="412">
        <f t="shared" si="74"/>
        <v>0</v>
      </c>
      <c r="N82" s="57">
        <f t="shared" si="74"/>
        <v>0</v>
      </c>
      <c r="O82" s="144">
        <f t="shared" si="74"/>
        <v>0</v>
      </c>
      <c r="P82" s="428"/>
      <c r="Q82" s="311"/>
      <c r="R82" s="483"/>
      <c r="S82" s="483"/>
      <c r="T82" s="483"/>
    </row>
    <row r="83" spans="1:20" ht="24" x14ac:dyDescent="0.25">
      <c r="A83" s="129">
        <v>2210</v>
      </c>
      <c r="B83" s="93" t="s">
        <v>92</v>
      </c>
      <c r="C83" s="390">
        <f t="shared" si="24"/>
        <v>2465</v>
      </c>
      <c r="D83" s="99">
        <f>SUM(D84:D87)</f>
        <v>1680</v>
      </c>
      <c r="E83" s="130">
        <f t="shared" ref="E83" si="75">SUM(E84:E87)</f>
        <v>0</v>
      </c>
      <c r="F83" s="415">
        <f>SUM(F84:F87)</f>
        <v>1680</v>
      </c>
      <c r="G83" s="414">
        <f>SUM(G84:G87)</f>
        <v>0</v>
      </c>
      <c r="H83" s="100">
        <f t="shared" ref="H83:I83" si="76">SUM(H84:H87)</f>
        <v>0</v>
      </c>
      <c r="I83" s="130">
        <f t="shared" si="76"/>
        <v>0</v>
      </c>
      <c r="J83" s="99">
        <f>SUM(J84:J87)</f>
        <v>785</v>
      </c>
      <c r="K83" s="130">
        <f t="shared" ref="K83:O83" si="77">SUM(K84:K87)</f>
        <v>0</v>
      </c>
      <c r="L83" s="415">
        <f t="shared" si="77"/>
        <v>785</v>
      </c>
      <c r="M83" s="414">
        <f t="shared" si="77"/>
        <v>0</v>
      </c>
      <c r="N83" s="100">
        <f t="shared" si="77"/>
        <v>0</v>
      </c>
      <c r="O83" s="130">
        <f t="shared" si="77"/>
        <v>0</v>
      </c>
      <c r="P83" s="415"/>
      <c r="Q83" s="311"/>
      <c r="R83" s="483"/>
      <c r="S83" s="483"/>
      <c r="T83" s="483"/>
    </row>
    <row r="84" spans="1:20" ht="24" hidden="1" x14ac:dyDescent="0.25">
      <c r="A84" s="37">
        <v>2211</v>
      </c>
      <c r="B84" s="63" t="s">
        <v>93</v>
      </c>
      <c r="C84" s="353">
        <f t="shared" si="24"/>
        <v>0</v>
      </c>
      <c r="D84" s="377"/>
      <c r="E84" s="66"/>
      <c r="F84" s="134">
        <f t="shared" ref="F84:F87" si="78">D84+E84</f>
        <v>0</v>
      </c>
      <c r="G84" s="376"/>
      <c r="H84" s="66"/>
      <c r="I84" s="133">
        <f t="shared" ref="I84:I87" si="79">G84+H84</f>
        <v>0</v>
      </c>
      <c r="J84" s="377"/>
      <c r="K84" s="66"/>
      <c r="L84" s="134">
        <f t="shared" ref="L84:L87" si="80">J84+K84</f>
        <v>0</v>
      </c>
      <c r="M84" s="376"/>
      <c r="N84" s="66"/>
      <c r="O84" s="133">
        <f t="shared" ref="O84:O87" si="81">M84+N84</f>
        <v>0</v>
      </c>
      <c r="P84" s="416"/>
      <c r="Q84" s="311"/>
      <c r="R84" s="483"/>
      <c r="S84" s="483"/>
      <c r="T84" s="483"/>
    </row>
    <row r="85" spans="1:20" ht="36" x14ac:dyDescent="0.25">
      <c r="A85" s="43">
        <v>2212</v>
      </c>
      <c r="B85" s="69" t="s">
        <v>94</v>
      </c>
      <c r="C85" s="358">
        <f t="shared" si="24"/>
        <v>2006</v>
      </c>
      <c r="D85" s="417">
        <v>1221</v>
      </c>
      <c r="E85" s="136"/>
      <c r="F85" s="419">
        <f t="shared" si="78"/>
        <v>1221</v>
      </c>
      <c r="G85" s="418"/>
      <c r="H85" s="72"/>
      <c r="I85" s="136">
        <f t="shared" si="79"/>
        <v>0</v>
      </c>
      <c r="J85" s="417">
        <v>785</v>
      </c>
      <c r="K85" s="136"/>
      <c r="L85" s="419">
        <f t="shared" si="80"/>
        <v>785</v>
      </c>
      <c r="M85" s="418"/>
      <c r="N85" s="72"/>
      <c r="O85" s="136">
        <f t="shared" si="81"/>
        <v>0</v>
      </c>
      <c r="P85" s="419"/>
      <c r="Q85" s="311"/>
      <c r="R85" s="483"/>
      <c r="S85" s="483"/>
      <c r="T85" s="483"/>
    </row>
    <row r="86" spans="1:20" ht="24" x14ac:dyDescent="0.25">
      <c r="A86" s="43">
        <v>2214</v>
      </c>
      <c r="B86" s="69" t="s">
        <v>95</v>
      </c>
      <c r="C86" s="358">
        <f t="shared" si="24"/>
        <v>359</v>
      </c>
      <c r="D86" s="417">
        <v>359</v>
      </c>
      <c r="E86" s="136"/>
      <c r="F86" s="419">
        <f t="shared" si="78"/>
        <v>359</v>
      </c>
      <c r="G86" s="418"/>
      <c r="H86" s="72"/>
      <c r="I86" s="136">
        <f t="shared" si="79"/>
        <v>0</v>
      </c>
      <c r="J86" s="417"/>
      <c r="K86" s="136"/>
      <c r="L86" s="419">
        <f t="shared" si="80"/>
        <v>0</v>
      </c>
      <c r="M86" s="418"/>
      <c r="N86" s="72"/>
      <c r="O86" s="136">
        <f t="shared" si="81"/>
        <v>0</v>
      </c>
      <c r="P86" s="419"/>
      <c r="Q86" s="311"/>
      <c r="R86" s="483"/>
      <c r="S86" s="483"/>
      <c r="T86" s="483"/>
    </row>
    <row r="87" spans="1:20" x14ac:dyDescent="0.25">
      <c r="A87" s="43">
        <v>2219</v>
      </c>
      <c r="B87" s="69" t="s">
        <v>96</v>
      </c>
      <c r="C87" s="358">
        <f t="shared" si="24"/>
        <v>100</v>
      </c>
      <c r="D87" s="417">
        <v>100</v>
      </c>
      <c r="E87" s="136"/>
      <c r="F87" s="419">
        <f t="shared" si="78"/>
        <v>100</v>
      </c>
      <c r="G87" s="418"/>
      <c r="H87" s="72"/>
      <c r="I87" s="136">
        <f t="shared" si="79"/>
        <v>0</v>
      </c>
      <c r="J87" s="417"/>
      <c r="K87" s="136"/>
      <c r="L87" s="419">
        <f t="shared" si="80"/>
        <v>0</v>
      </c>
      <c r="M87" s="418"/>
      <c r="N87" s="72"/>
      <c r="O87" s="136">
        <f t="shared" si="81"/>
        <v>0</v>
      </c>
      <c r="P87" s="419"/>
      <c r="Q87" s="311"/>
      <c r="R87" s="483"/>
      <c r="S87" s="483"/>
      <c r="T87" s="483"/>
    </row>
    <row r="88" spans="1:20" ht="24" x14ac:dyDescent="0.25">
      <c r="A88" s="138">
        <v>2220</v>
      </c>
      <c r="B88" s="69" t="s">
        <v>97</v>
      </c>
      <c r="C88" s="358">
        <f t="shared" si="24"/>
        <v>53351</v>
      </c>
      <c r="D88" s="70">
        <f>SUM(D89:D93)</f>
        <v>38851</v>
      </c>
      <c r="E88" s="139">
        <f t="shared" ref="E88" si="82">SUM(E89:E93)</f>
        <v>0</v>
      </c>
      <c r="F88" s="421">
        <f>SUM(F89:F93)</f>
        <v>38851</v>
      </c>
      <c r="G88" s="420">
        <f>SUM(G89:G93)</f>
        <v>0</v>
      </c>
      <c r="H88" s="135">
        <f t="shared" ref="H88:I88" si="83">SUM(H89:H93)</f>
        <v>0</v>
      </c>
      <c r="I88" s="139">
        <f t="shared" si="83"/>
        <v>0</v>
      </c>
      <c r="J88" s="70">
        <f>SUM(J89:J93)</f>
        <v>14500</v>
      </c>
      <c r="K88" s="139">
        <f t="shared" ref="K88:O88" si="84">SUM(K89:K93)</f>
        <v>0</v>
      </c>
      <c r="L88" s="421">
        <f t="shared" si="84"/>
        <v>14500</v>
      </c>
      <c r="M88" s="420">
        <f t="shared" si="84"/>
        <v>0</v>
      </c>
      <c r="N88" s="135">
        <f t="shared" si="84"/>
        <v>0</v>
      </c>
      <c r="O88" s="139">
        <f t="shared" si="84"/>
        <v>0</v>
      </c>
      <c r="P88" s="421"/>
      <c r="Q88" s="311"/>
      <c r="R88" s="483"/>
      <c r="S88" s="483"/>
      <c r="T88" s="483"/>
    </row>
    <row r="89" spans="1:20" ht="24" x14ac:dyDescent="0.25">
      <c r="A89" s="43">
        <v>2221</v>
      </c>
      <c r="B89" s="69" t="s">
        <v>98</v>
      </c>
      <c r="C89" s="358">
        <f t="shared" si="24"/>
        <v>19123</v>
      </c>
      <c r="D89" s="417">
        <f>17138+785+1200</f>
        <v>19123</v>
      </c>
      <c r="E89" s="136"/>
      <c r="F89" s="419">
        <f t="shared" ref="F89:F93" si="85">D89+E89</f>
        <v>19123</v>
      </c>
      <c r="G89" s="418"/>
      <c r="H89" s="72"/>
      <c r="I89" s="136">
        <f t="shared" ref="I89:I93" si="86">G89+H89</f>
        <v>0</v>
      </c>
      <c r="J89" s="417">
        <f>1985-1200-785</f>
        <v>0</v>
      </c>
      <c r="K89" s="136"/>
      <c r="L89" s="419">
        <f t="shared" ref="L89:L93" si="87">J89+K89</f>
        <v>0</v>
      </c>
      <c r="M89" s="418"/>
      <c r="N89" s="72"/>
      <c r="O89" s="136">
        <f t="shared" ref="O89:O93" si="88">M89+N89</f>
        <v>0</v>
      </c>
      <c r="P89" s="419"/>
      <c r="Q89" s="311"/>
      <c r="R89" s="483"/>
      <c r="S89" s="483"/>
      <c r="T89" s="483"/>
    </row>
    <row r="90" spans="1:20" x14ac:dyDescent="0.25">
      <c r="A90" s="43">
        <v>2222</v>
      </c>
      <c r="B90" s="69" t="s">
        <v>99</v>
      </c>
      <c r="C90" s="358">
        <f t="shared" si="24"/>
        <v>5409</v>
      </c>
      <c r="D90" s="417">
        <v>5109</v>
      </c>
      <c r="E90" s="136"/>
      <c r="F90" s="419">
        <f t="shared" si="85"/>
        <v>5109</v>
      </c>
      <c r="G90" s="418"/>
      <c r="H90" s="72"/>
      <c r="I90" s="136">
        <f t="shared" si="86"/>
        <v>0</v>
      </c>
      <c r="J90" s="417">
        <v>300</v>
      </c>
      <c r="K90" s="136"/>
      <c r="L90" s="419">
        <f t="shared" si="87"/>
        <v>300</v>
      </c>
      <c r="M90" s="418"/>
      <c r="N90" s="72"/>
      <c r="O90" s="136">
        <f t="shared" si="88"/>
        <v>0</v>
      </c>
      <c r="P90" s="419"/>
      <c r="Q90" s="311"/>
      <c r="R90" s="483"/>
      <c r="S90" s="483"/>
      <c r="T90" s="483"/>
    </row>
    <row r="91" spans="1:20" x14ac:dyDescent="0.25">
      <c r="A91" s="43">
        <v>2223</v>
      </c>
      <c r="B91" s="69" t="s">
        <v>100</v>
      </c>
      <c r="C91" s="358">
        <f t="shared" si="24"/>
        <v>27900</v>
      </c>
      <c r="D91" s="417">
        <f>14900-1200</f>
        <v>13700</v>
      </c>
      <c r="E91" s="136"/>
      <c r="F91" s="419">
        <f t="shared" si="85"/>
        <v>13700</v>
      </c>
      <c r="G91" s="418"/>
      <c r="H91" s="72"/>
      <c r="I91" s="136">
        <f t="shared" si="86"/>
        <v>0</v>
      </c>
      <c r="J91" s="417">
        <f>13000+1200</f>
        <v>14200</v>
      </c>
      <c r="K91" s="136"/>
      <c r="L91" s="419">
        <f t="shared" si="87"/>
        <v>14200</v>
      </c>
      <c r="M91" s="418"/>
      <c r="N91" s="72"/>
      <c r="O91" s="136">
        <f t="shared" si="88"/>
        <v>0</v>
      </c>
      <c r="P91" s="419"/>
      <c r="Q91" s="311"/>
      <c r="R91" s="483"/>
      <c r="S91" s="483"/>
      <c r="T91" s="483"/>
    </row>
    <row r="92" spans="1:20" ht="48" x14ac:dyDescent="0.25">
      <c r="A92" s="43">
        <v>2224</v>
      </c>
      <c r="B92" s="69" t="s">
        <v>101</v>
      </c>
      <c r="C92" s="358">
        <f t="shared" si="24"/>
        <v>919</v>
      </c>
      <c r="D92" s="417">
        <v>919</v>
      </c>
      <c r="E92" s="136"/>
      <c r="F92" s="419">
        <f t="shared" si="85"/>
        <v>919</v>
      </c>
      <c r="G92" s="418"/>
      <c r="H92" s="72"/>
      <c r="I92" s="136">
        <f t="shared" si="86"/>
        <v>0</v>
      </c>
      <c r="J92" s="417"/>
      <c r="K92" s="136"/>
      <c r="L92" s="419">
        <f t="shared" si="87"/>
        <v>0</v>
      </c>
      <c r="M92" s="418"/>
      <c r="N92" s="72"/>
      <c r="O92" s="136">
        <f t="shared" si="88"/>
        <v>0</v>
      </c>
      <c r="P92" s="419"/>
      <c r="Q92" s="311"/>
      <c r="R92" s="483"/>
      <c r="S92" s="483"/>
      <c r="T92" s="483"/>
    </row>
    <row r="93" spans="1:20" ht="24" hidden="1" x14ac:dyDescent="0.25">
      <c r="A93" s="43">
        <v>2229</v>
      </c>
      <c r="B93" s="69" t="s">
        <v>102</v>
      </c>
      <c r="C93" s="358">
        <f t="shared" si="24"/>
        <v>0</v>
      </c>
      <c r="D93" s="417"/>
      <c r="E93" s="72"/>
      <c r="F93" s="137">
        <f t="shared" si="85"/>
        <v>0</v>
      </c>
      <c r="G93" s="418"/>
      <c r="H93" s="72"/>
      <c r="I93" s="136">
        <f t="shared" si="86"/>
        <v>0</v>
      </c>
      <c r="J93" s="417"/>
      <c r="K93" s="72"/>
      <c r="L93" s="137">
        <f t="shared" si="87"/>
        <v>0</v>
      </c>
      <c r="M93" s="418"/>
      <c r="N93" s="72"/>
      <c r="O93" s="136">
        <f t="shared" si="88"/>
        <v>0</v>
      </c>
      <c r="P93" s="419"/>
      <c r="Q93" s="311"/>
      <c r="R93" s="483"/>
      <c r="S93" s="483"/>
      <c r="T93" s="483"/>
    </row>
    <row r="94" spans="1:20" ht="36" x14ac:dyDescent="0.25">
      <c r="A94" s="138">
        <v>2230</v>
      </c>
      <c r="B94" s="69" t="s">
        <v>103</v>
      </c>
      <c r="C94" s="358">
        <f t="shared" si="24"/>
        <v>1770</v>
      </c>
      <c r="D94" s="70">
        <f>SUM(D95:D101)</f>
        <v>1770</v>
      </c>
      <c r="E94" s="139">
        <f t="shared" ref="E94" si="89">SUM(E95:E101)</f>
        <v>0</v>
      </c>
      <c r="F94" s="421">
        <f>SUM(F95:F101)</f>
        <v>1770</v>
      </c>
      <c r="G94" s="420">
        <f>SUM(G95:G101)</f>
        <v>0</v>
      </c>
      <c r="H94" s="135">
        <f t="shared" ref="H94:I94" si="90">SUM(H95:H101)</f>
        <v>0</v>
      </c>
      <c r="I94" s="139">
        <f t="shared" si="90"/>
        <v>0</v>
      </c>
      <c r="J94" s="70">
        <f>SUM(J95:J101)</f>
        <v>0</v>
      </c>
      <c r="K94" s="139">
        <f t="shared" ref="K94:N94" si="91">SUM(K95:K101)</f>
        <v>0</v>
      </c>
      <c r="L94" s="421">
        <f t="shared" si="91"/>
        <v>0</v>
      </c>
      <c r="M94" s="420">
        <f t="shared" si="91"/>
        <v>0</v>
      </c>
      <c r="N94" s="135">
        <f t="shared" si="91"/>
        <v>0</v>
      </c>
      <c r="O94" s="139">
        <f>SUM(O95:O101)</f>
        <v>0</v>
      </c>
      <c r="P94" s="421"/>
      <c r="Q94" s="311"/>
      <c r="R94" s="483"/>
      <c r="S94" s="483"/>
      <c r="T94" s="483"/>
    </row>
    <row r="95" spans="1:20" ht="24" hidden="1" x14ac:dyDescent="0.25">
      <c r="A95" s="43">
        <v>2231</v>
      </c>
      <c r="B95" s="69" t="s">
        <v>104</v>
      </c>
      <c r="C95" s="358">
        <f t="shared" si="24"/>
        <v>0</v>
      </c>
      <c r="D95" s="417"/>
      <c r="E95" s="72"/>
      <c r="F95" s="137">
        <f t="shared" ref="F95:F101" si="92">D95+E95</f>
        <v>0</v>
      </c>
      <c r="G95" s="418"/>
      <c r="H95" s="72"/>
      <c r="I95" s="136">
        <f t="shared" ref="I95:I101" si="93">G95+H95</f>
        <v>0</v>
      </c>
      <c r="J95" s="417"/>
      <c r="K95" s="72"/>
      <c r="L95" s="137">
        <f t="shared" ref="L95:L101" si="94">J95+K95</f>
        <v>0</v>
      </c>
      <c r="M95" s="418"/>
      <c r="N95" s="72"/>
      <c r="O95" s="136">
        <f t="shared" ref="O95:O101" si="95">M95+N95</f>
        <v>0</v>
      </c>
      <c r="P95" s="419"/>
      <c r="Q95" s="311"/>
      <c r="R95" s="483"/>
      <c r="S95" s="483"/>
      <c r="T95" s="483"/>
    </row>
    <row r="96" spans="1:20" ht="36" hidden="1" x14ac:dyDescent="0.25">
      <c r="A96" s="43">
        <v>2232</v>
      </c>
      <c r="B96" s="69" t="s">
        <v>105</v>
      </c>
      <c r="C96" s="358">
        <f t="shared" si="24"/>
        <v>0</v>
      </c>
      <c r="D96" s="417"/>
      <c r="E96" s="72"/>
      <c r="F96" s="137">
        <f t="shared" si="92"/>
        <v>0</v>
      </c>
      <c r="G96" s="418"/>
      <c r="H96" s="72"/>
      <c r="I96" s="136">
        <f t="shared" si="93"/>
        <v>0</v>
      </c>
      <c r="J96" s="417"/>
      <c r="K96" s="72"/>
      <c r="L96" s="137">
        <f t="shared" si="94"/>
        <v>0</v>
      </c>
      <c r="M96" s="418"/>
      <c r="N96" s="72"/>
      <c r="O96" s="136">
        <f t="shared" si="95"/>
        <v>0</v>
      </c>
      <c r="P96" s="419"/>
      <c r="Q96" s="311"/>
      <c r="R96" s="483"/>
      <c r="S96" s="483"/>
      <c r="T96" s="483"/>
    </row>
    <row r="97" spans="1:20" ht="24" hidden="1" x14ac:dyDescent="0.25">
      <c r="A97" s="37">
        <v>2233</v>
      </c>
      <c r="B97" s="63" t="s">
        <v>106</v>
      </c>
      <c r="C97" s="353">
        <f t="shared" si="24"/>
        <v>0</v>
      </c>
      <c r="D97" s="377"/>
      <c r="E97" s="66"/>
      <c r="F97" s="134">
        <f t="shared" si="92"/>
        <v>0</v>
      </c>
      <c r="G97" s="376"/>
      <c r="H97" s="66"/>
      <c r="I97" s="133">
        <f t="shared" si="93"/>
        <v>0</v>
      </c>
      <c r="J97" s="377"/>
      <c r="K97" s="66"/>
      <c r="L97" s="134">
        <f t="shared" si="94"/>
        <v>0</v>
      </c>
      <c r="M97" s="376"/>
      <c r="N97" s="66"/>
      <c r="O97" s="133">
        <f t="shared" si="95"/>
        <v>0</v>
      </c>
      <c r="P97" s="416"/>
      <c r="Q97" s="311"/>
      <c r="R97" s="483"/>
      <c r="S97" s="483"/>
      <c r="T97" s="483"/>
    </row>
    <row r="98" spans="1:20" ht="36" hidden="1" x14ac:dyDescent="0.25">
      <c r="A98" s="43">
        <v>2234</v>
      </c>
      <c r="B98" s="69" t="s">
        <v>107</v>
      </c>
      <c r="C98" s="358">
        <f t="shared" si="24"/>
        <v>0</v>
      </c>
      <c r="D98" s="417"/>
      <c r="E98" s="72"/>
      <c r="F98" s="137">
        <f t="shared" si="92"/>
        <v>0</v>
      </c>
      <c r="G98" s="418"/>
      <c r="H98" s="72"/>
      <c r="I98" s="136">
        <f t="shared" si="93"/>
        <v>0</v>
      </c>
      <c r="J98" s="417"/>
      <c r="K98" s="72"/>
      <c r="L98" s="137">
        <f t="shared" si="94"/>
        <v>0</v>
      </c>
      <c r="M98" s="418"/>
      <c r="N98" s="72"/>
      <c r="O98" s="136">
        <f t="shared" si="95"/>
        <v>0</v>
      </c>
      <c r="P98" s="419"/>
      <c r="Q98" s="311"/>
      <c r="R98" s="483"/>
      <c r="S98" s="483"/>
      <c r="T98" s="483"/>
    </row>
    <row r="99" spans="1:20" ht="24" x14ac:dyDescent="0.25">
      <c r="A99" s="43">
        <v>2235</v>
      </c>
      <c r="B99" s="69" t="s">
        <v>108</v>
      </c>
      <c r="C99" s="358">
        <f t="shared" si="24"/>
        <v>32</v>
      </c>
      <c r="D99" s="417">
        <v>32</v>
      </c>
      <c r="E99" s="136"/>
      <c r="F99" s="419">
        <f t="shared" si="92"/>
        <v>32</v>
      </c>
      <c r="G99" s="418"/>
      <c r="H99" s="72"/>
      <c r="I99" s="136">
        <f t="shared" si="93"/>
        <v>0</v>
      </c>
      <c r="J99" s="417"/>
      <c r="K99" s="136"/>
      <c r="L99" s="419">
        <f t="shared" si="94"/>
        <v>0</v>
      </c>
      <c r="M99" s="418"/>
      <c r="N99" s="72"/>
      <c r="O99" s="136">
        <f t="shared" si="95"/>
        <v>0</v>
      </c>
      <c r="P99" s="419"/>
      <c r="Q99" s="311"/>
      <c r="R99" s="483"/>
      <c r="S99" s="483"/>
      <c r="T99" s="483"/>
    </row>
    <row r="100" spans="1:20" hidden="1" x14ac:dyDescent="0.25">
      <c r="A100" s="43">
        <v>2236</v>
      </c>
      <c r="B100" s="69" t="s">
        <v>109</v>
      </c>
      <c r="C100" s="358">
        <f t="shared" si="24"/>
        <v>0</v>
      </c>
      <c r="D100" s="417"/>
      <c r="E100" s="72"/>
      <c r="F100" s="137">
        <f t="shared" si="92"/>
        <v>0</v>
      </c>
      <c r="G100" s="418"/>
      <c r="H100" s="72"/>
      <c r="I100" s="136">
        <f t="shared" si="93"/>
        <v>0</v>
      </c>
      <c r="J100" s="417"/>
      <c r="K100" s="72"/>
      <c r="L100" s="137">
        <f t="shared" si="94"/>
        <v>0</v>
      </c>
      <c r="M100" s="418"/>
      <c r="N100" s="72"/>
      <c r="O100" s="136">
        <f t="shared" si="95"/>
        <v>0</v>
      </c>
      <c r="P100" s="419"/>
      <c r="Q100" s="311"/>
      <c r="R100" s="483"/>
      <c r="S100" s="483"/>
      <c r="T100" s="483"/>
    </row>
    <row r="101" spans="1:20" ht="24" x14ac:dyDescent="0.25">
      <c r="A101" s="43">
        <v>2239</v>
      </c>
      <c r="B101" s="69" t="s">
        <v>110</v>
      </c>
      <c r="C101" s="358">
        <f t="shared" si="24"/>
        <v>1738</v>
      </c>
      <c r="D101" s="417">
        <v>1738</v>
      </c>
      <c r="E101" s="136"/>
      <c r="F101" s="419">
        <f t="shared" si="92"/>
        <v>1738</v>
      </c>
      <c r="G101" s="418"/>
      <c r="H101" s="72"/>
      <c r="I101" s="136">
        <f t="shared" si="93"/>
        <v>0</v>
      </c>
      <c r="J101" s="417"/>
      <c r="K101" s="136"/>
      <c r="L101" s="419">
        <f t="shared" si="94"/>
        <v>0</v>
      </c>
      <c r="M101" s="418"/>
      <c r="N101" s="72"/>
      <c r="O101" s="136">
        <f t="shared" si="95"/>
        <v>0</v>
      </c>
      <c r="P101" s="419"/>
      <c r="Q101" s="311"/>
      <c r="R101" s="483"/>
      <c r="S101" s="483"/>
      <c r="T101" s="483"/>
    </row>
    <row r="102" spans="1:20" ht="36" x14ac:dyDescent="0.25">
      <c r="A102" s="138">
        <v>2240</v>
      </c>
      <c r="B102" s="69" t="s">
        <v>111</v>
      </c>
      <c r="C102" s="358">
        <f t="shared" si="24"/>
        <v>6149</v>
      </c>
      <c r="D102" s="70">
        <f>SUM(D103:D110)</f>
        <v>6154</v>
      </c>
      <c r="E102" s="139">
        <f t="shared" ref="E102" si="96">SUM(E103:E110)</f>
        <v>-5</v>
      </c>
      <c r="F102" s="421">
        <f>SUM(F103:F110)</f>
        <v>6149</v>
      </c>
      <c r="G102" s="420">
        <f>SUM(G103:G110)</f>
        <v>0</v>
      </c>
      <c r="H102" s="135">
        <f t="shared" ref="H102:I102" si="97">SUM(H103:H110)</f>
        <v>0</v>
      </c>
      <c r="I102" s="139">
        <f t="shared" si="97"/>
        <v>0</v>
      </c>
      <c r="J102" s="70">
        <f>SUM(J103:J110)</f>
        <v>0</v>
      </c>
      <c r="K102" s="139">
        <f t="shared" ref="K102:N102" si="98">SUM(K103:K110)</f>
        <v>0</v>
      </c>
      <c r="L102" s="421">
        <f t="shared" si="98"/>
        <v>0</v>
      </c>
      <c r="M102" s="420">
        <f t="shared" si="98"/>
        <v>0</v>
      </c>
      <c r="N102" s="135">
        <f t="shared" si="98"/>
        <v>0</v>
      </c>
      <c r="O102" s="139">
        <f>SUM(O103:O110)</f>
        <v>0</v>
      </c>
      <c r="P102" s="421"/>
      <c r="Q102" s="311"/>
      <c r="R102" s="483"/>
      <c r="S102" s="483"/>
      <c r="T102" s="483"/>
    </row>
    <row r="103" spans="1:20" hidden="1" x14ac:dyDescent="0.25">
      <c r="A103" s="43">
        <v>2241</v>
      </c>
      <c r="B103" s="69" t="s">
        <v>112</v>
      </c>
      <c r="C103" s="358">
        <f t="shared" si="24"/>
        <v>0</v>
      </c>
      <c r="D103" s="417"/>
      <c r="E103" s="72"/>
      <c r="F103" s="137">
        <f t="shared" ref="F103:F110" si="99">D103+E103</f>
        <v>0</v>
      </c>
      <c r="G103" s="418"/>
      <c r="H103" s="72"/>
      <c r="I103" s="136">
        <f t="shared" ref="I103:I110" si="100">G103+H103</f>
        <v>0</v>
      </c>
      <c r="J103" s="417"/>
      <c r="K103" s="72"/>
      <c r="L103" s="137">
        <f t="shared" ref="L103:L110" si="101">J103+K103</f>
        <v>0</v>
      </c>
      <c r="M103" s="418"/>
      <c r="N103" s="72"/>
      <c r="O103" s="136">
        <f t="shared" ref="O103:O110" si="102">M103+N103</f>
        <v>0</v>
      </c>
      <c r="P103" s="419"/>
      <c r="Q103" s="311"/>
      <c r="R103" s="483"/>
      <c r="S103" s="483"/>
      <c r="T103" s="483"/>
    </row>
    <row r="104" spans="1:20" ht="48" x14ac:dyDescent="0.25">
      <c r="A104" s="43">
        <v>2242</v>
      </c>
      <c r="B104" s="69" t="s">
        <v>113</v>
      </c>
      <c r="C104" s="358">
        <f t="shared" si="24"/>
        <v>725</v>
      </c>
      <c r="D104" s="417">
        <v>730</v>
      </c>
      <c r="E104" s="136">
        <v>-5</v>
      </c>
      <c r="F104" s="419">
        <f t="shared" si="99"/>
        <v>725</v>
      </c>
      <c r="G104" s="418"/>
      <c r="H104" s="72"/>
      <c r="I104" s="136">
        <f t="shared" si="100"/>
        <v>0</v>
      </c>
      <c r="J104" s="417"/>
      <c r="K104" s="136"/>
      <c r="L104" s="419">
        <f t="shared" si="101"/>
        <v>0</v>
      </c>
      <c r="M104" s="418"/>
      <c r="N104" s="72"/>
      <c r="O104" s="136">
        <f t="shared" si="102"/>
        <v>0</v>
      </c>
      <c r="P104" s="440" t="s">
        <v>518</v>
      </c>
      <c r="Q104" s="311"/>
      <c r="R104" s="483"/>
      <c r="S104" s="483"/>
      <c r="T104" s="483"/>
    </row>
    <row r="105" spans="1:20" ht="24" x14ac:dyDescent="0.25">
      <c r="A105" s="43">
        <v>2243</v>
      </c>
      <c r="B105" s="69" t="s">
        <v>114</v>
      </c>
      <c r="C105" s="358">
        <f t="shared" si="24"/>
        <v>900</v>
      </c>
      <c r="D105" s="417">
        <v>900</v>
      </c>
      <c r="E105" s="136"/>
      <c r="F105" s="419">
        <f t="shared" si="99"/>
        <v>900</v>
      </c>
      <c r="G105" s="418"/>
      <c r="H105" s="72"/>
      <c r="I105" s="136">
        <f t="shared" si="100"/>
        <v>0</v>
      </c>
      <c r="J105" s="417"/>
      <c r="K105" s="136"/>
      <c r="L105" s="419">
        <f t="shared" si="101"/>
        <v>0</v>
      </c>
      <c r="M105" s="418"/>
      <c r="N105" s="72"/>
      <c r="O105" s="136">
        <f t="shared" si="102"/>
        <v>0</v>
      </c>
      <c r="P105" s="419"/>
      <c r="Q105" s="311"/>
      <c r="R105" s="483"/>
      <c r="S105" s="483"/>
      <c r="T105" s="483"/>
    </row>
    <row r="106" spans="1:20" x14ac:dyDescent="0.25">
      <c r="A106" s="43">
        <v>2244</v>
      </c>
      <c r="B106" s="69" t="s">
        <v>115</v>
      </c>
      <c r="C106" s="358">
        <f t="shared" si="24"/>
        <v>4401</v>
      </c>
      <c r="D106" s="417">
        <v>4401</v>
      </c>
      <c r="E106" s="136"/>
      <c r="F106" s="419">
        <f t="shared" si="99"/>
        <v>4401</v>
      </c>
      <c r="G106" s="418"/>
      <c r="H106" s="72"/>
      <c r="I106" s="136">
        <f t="shared" si="100"/>
        <v>0</v>
      </c>
      <c r="J106" s="417"/>
      <c r="K106" s="136"/>
      <c r="L106" s="419">
        <f t="shared" si="101"/>
        <v>0</v>
      </c>
      <c r="M106" s="418"/>
      <c r="N106" s="72"/>
      <c r="O106" s="136">
        <f t="shared" si="102"/>
        <v>0</v>
      </c>
      <c r="P106" s="419"/>
      <c r="Q106" s="311"/>
      <c r="R106" s="483"/>
      <c r="S106" s="483"/>
      <c r="T106" s="483"/>
    </row>
    <row r="107" spans="1:20" ht="24" hidden="1" x14ac:dyDescent="0.25">
      <c r="A107" s="43">
        <v>2246</v>
      </c>
      <c r="B107" s="69" t="s">
        <v>116</v>
      </c>
      <c r="C107" s="358">
        <f t="shared" si="24"/>
        <v>0</v>
      </c>
      <c r="D107" s="417"/>
      <c r="E107" s="72"/>
      <c r="F107" s="137">
        <f t="shared" si="99"/>
        <v>0</v>
      </c>
      <c r="G107" s="418"/>
      <c r="H107" s="72"/>
      <c r="I107" s="136">
        <f t="shared" si="100"/>
        <v>0</v>
      </c>
      <c r="J107" s="417"/>
      <c r="K107" s="72"/>
      <c r="L107" s="137">
        <f t="shared" si="101"/>
        <v>0</v>
      </c>
      <c r="M107" s="418"/>
      <c r="N107" s="72"/>
      <c r="O107" s="136">
        <f t="shared" si="102"/>
        <v>0</v>
      </c>
      <c r="P107" s="419"/>
      <c r="Q107" s="311"/>
      <c r="R107" s="483"/>
      <c r="S107" s="483"/>
      <c r="T107" s="483"/>
    </row>
    <row r="108" spans="1:20" x14ac:dyDescent="0.25">
      <c r="A108" s="43">
        <v>2247</v>
      </c>
      <c r="B108" s="69" t="s">
        <v>117</v>
      </c>
      <c r="C108" s="358">
        <f t="shared" si="24"/>
        <v>23</v>
      </c>
      <c r="D108" s="417">
        <v>23</v>
      </c>
      <c r="E108" s="136"/>
      <c r="F108" s="419">
        <f t="shared" si="99"/>
        <v>23</v>
      </c>
      <c r="G108" s="418"/>
      <c r="H108" s="72"/>
      <c r="I108" s="136">
        <f t="shared" si="100"/>
        <v>0</v>
      </c>
      <c r="J108" s="417"/>
      <c r="K108" s="136"/>
      <c r="L108" s="419">
        <f t="shared" si="101"/>
        <v>0</v>
      </c>
      <c r="M108" s="418"/>
      <c r="N108" s="72"/>
      <c r="O108" s="136">
        <f t="shared" si="102"/>
        <v>0</v>
      </c>
      <c r="P108" s="419"/>
      <c r="Q108" s="311"/>
      <c r="R108" s="483"/>
      <c r="S108" s="483"/>
      <c r="T108" s="483"/>
    </row>
    <row r="109" spans="1:20" ht="24" hidden="1" x14ac:dyDescent="0.25">
      <c r="A109" s="43">
        <v>2248</v>
      </c>
      <c r="B109" s="69" t="s">
        <v>118</v>
      </c>
      <c r="C109" s="358">
        <f t="shared" si="24"/>
        <v>0</v>
      </c>
      <c r="D109" s="417"/>
      <c r="E109" s="72"/>
      <c r="F109" s="137">
        <f t="shared" si="99"/>
        <v>0</v>
      </c>
      <c r="G109" s="418"/>
      <c r="H109" s="72"/>
      <c r="I109" s="136">
        <f t="shared" si="100"/>
        <v>0</v>
      </c>
      <c r="J109" s="417"/>
      <c r="K109" s="72"/>
      <c r="L109" s="137">
        <f t="shared" si="101"/>
        <v>0</v>
      </c>
      <c r="M109" s="418"/>
      <c r="N109" s="72"/>
      <c r="O109" s="136">
        <f t="shared" si="102"/>
        <v>0</v>
      </c>
      <c r="P109" s="419"/>
      <c r="Q109" s="311"/>
      <c r="R109" s="483"/>
      <c r="S109" s="483"/>
      <c r="T109" s="483"/>
    </row>
    <row r="110" spans="1:20" ht="24" x14ac:dyDescent="0.25">
      <c r="A110" s="43">
        <v>2249</v>
      </c>
      <c r="B110" s="69" t="s">
        <v>119</v>
      </c>
      <c r="C110" s="358">
        <f t="shared" si="24"/>
        <v>100</v>
      </c>
      <c r="D110" s="417">
        <v>100</v>
      </c>
      <c r="E110" s="136"/>
      <c r="F110" s="419">
        <f t="shared" si="99"/>
        <v>100</v>
      </c>
      <c r="G110" s="418"/>
      <c r="H110" s="72"/>
      <c r="I110" s="136">
        <f t="shared" si="100"/>
        <v>0</v>
      </c>
      <c r="J110" s="417"/>
      <c r="K110" s="136"/>
      <c r="L110" s="419">
        <f t="shared" si="101"/>
        <v>0</v>
      </c>
      <c r="M110" s="418"/>
      <c r="N110" s="72"/>
      <c r="O110" s="136">
        <f t="shared" si="102"/>
        <v>0</v>
      </c>
      <c r="P110" s="419"/>
      <c r="Q110" s="311"/>
      <c r="R110" s="483"/>
      <c r="S110" s="483"/>
      <c r="T110" s="483"/>
    </row>
    <row r="111" spans="1:20" x14ac:dyDescent="0.25">
      <c r="A111" s="138">
        <v>2250</v>
      </c>
      <c r="B111" s="69" t="s">
        <v>120</v>
      </c>
      <c r="C111" s="358">
        <f t="shared" si="24"/>
        <v>772</v>
      </c>
      <c r="D111" s="70">
        <f>SUM(D112:D114)</f>
        <v>772</v>
      </c>
      <c r="E111" s="139">
        <f t="shared" ref="E111" si="103">SUM(E112:E114)</f>
        <v>0</v>
      </c>
      <c r="F111" s="421">
        <f>SUM(F112:F114)</f>
        <v>772</v>
      </c>
      <c r="G111" s="420">
        <f>SUM(G112:G114)</f>
        <v>0</v>
      </c>
      <c r="H111" s="135">
        <f t="shared" ref="H111:I111" si="104">SUM(H112:H114)</f>
        <v>0</v>
      </c>
      <c r="I111" s="139">
        <f t="shared" si="104"/>
        <v>0</v>
      </c>
      <c r="J111" s="70">
        <f>SUM(J112:J114)</f>
        <v>0</v>
      </c>
      <c r="K111" s="139">
        <f t="shared" ref="K111:N111" si="105">SUM(K112:K114)</f>
        <v>0</v>
      </c>
      <c r="L111" s="421">
        <f t="shared" si="105"/>
        <v>0</v>
      </c>
      <c r="M111" s="420">
        <f t="shared" si="105"/>
        <v>0</v>
      </c>
      <c r="N111" s="135">
        <f t="shared" si="105"/>
        <v>0</v>
      </c>
      <c r="O111" s="139">
        <f>SUM(O112:O114)</f>
        <v>0</v>
      </c>
      <c r="P111" s="421"/>
      <c r="Q111" s="311"/>
      <c r="R111" s="483"/>
      <c r="S111" s="483"/>
      <c r="T111" s="483"/>
    </row>
    <row r="112" spans="1:20" x14ac:dyDescent="0.25">
      <c r="A112" s="43">
        <v>2251</v>
      </c>
      <c r="B112" s="69" t="s">
        <v>121</v>
      </c>
      <c r="C112" s="358">
        <f t="shared" si="24"/>
        <v>251</v>
      </c>
      <c r="D112" s="417">
        <f>166+85</f>
        <v>251</v>
      </c>
      <c r="E112" s="136"/>
      <c r="F112" s="419">
        <f t="shared" ref="F112:F114" si="106">D112+E112</f>
        <v>251</v>
      </c>
      <c r="G112" s="418"/>
      <c r="H112" s="72"/>
      <c r="I112" s="136">
        <f t="shared" ref="I112:I114" si="107">G112+H112</f>
        <v>0</v>
      </c>
      <c r="J112" s="417"/>
      <c r="K112" s="136"/>
      <c r="L112" s="419">
        <f t="shared" ref="L112:L114" si="108">J112+K112</f>
        <v>0</v>
      </c>
      <c r="M112" s="418"/>
      <c r="N112" s="72"/>
      <c r="O112" s="136">
        <f t="shared" ref="O112:O114" si="109">M112+N112</f>
        <v>0</v>
      </c>
      <c r="P112" s="419"/>
      <c r="Q112" s="311"/>
      <c r="R112" s="483"/>
      <c r="S112" s="483"/>
      <c r="T112" s="483"/>
    </row>
    <row r="113" spans="1:20" ht="24" hidden="1" x14ac:dyDescent="0.25">
      <c r="A113" s="43">
        <v>2252</v>
      </c>
      <c r="B113" s="69" t="s">
        <v>122</v>
      </c>
      <c r="C113" s="358">
        <f t="shared" ref="C113:C176" si="110">SUM(F113,I113,L113,O113)</f>
        <v>0</v>
      </c>
      <c r="D113" s="417"/>
      <c r="E113" s="72"/>
      <c r="F113" s="137">
        <f t="shared" si="106"/>
        <v>0</v>
      </c>
      <c r="G113" s="418"/>
      <c r="H113" s="72"/>
      <c r="I113" s="136">
        <f t="shared" si="107"/>
        <v>0</v>
      </c>
      <c r="J113" s="417"/>
      <c r="K113" s="72"/>
      <c r="L113" s="137">
        <f t="shared" si="108"/>
        <v>0</v>
      </c>
      <c r="M113" s="418"/>
      <c r="N113" s="72"/>
      <c r="O113" s="136">
        <f t="shared" si="109"/>
        <v>0</v>
      </c>
      <c r="P113" s="419"/>
      <c r="Q113" s="311"/>
      <c r="R113" s="483"/>
      <c r="S113" s="483"/>
      <c r="T113" s="483"/>
    </row>
    <row r="114" spans="1:20" ht="24" x14ac:dyDescent="0.25">
      <c r="A114" s="43">
        <v>2259</v>
      </c>
      <c r="B114" s="69" t="s">
        <v>123</v>
      </c>
      <c r="C114" s="358">
        <f t="shared" si="110"/>
        <v>521</v>
      </c>
      <c r="D114" s="417">
        <v>521</v>
      </c>
      <c r="E114" s="136"/>
      <c r="F114" s="419">
        <f t="shared" si="106"/>
        <v>521</v>
      </c>
      <c r="G114" s="418"/>
      <c r="H114" s="72"/>
      <c r="I114" s="136">
        <f t="shared" si="107"/>
        <v>0</v>
      </c>
      <c r="J114" s="417"/>
      <c r="K114" s="136"/>
      <c r="L114" s="419">
        <f t="shared" si="108"/>
        <v>0</v>
      </c>
      <c r="M114" s="418"/>
      <c r="N114" s="72"/>
      <c r="O114" s="136">
        <f t="shared" si="109"/>
        <v>0</v>
      </c>
      <c r="P114" s="419"/>
      <c r="Q114" s="311"/>
      <c r="R114" s="483"/>
      <c r="S114" s="483"/>
      <c r="T114" s="483"/>
    </row>
    <row r="115" spans="1:20" x14ac:dyDescent="0.25">
      <c r="A115" s="138">
        <v>2260</v>
      </c>
      <c r="B115" s="69" t="s">
        <v>124</v>
      </c>
      <c r="C115" s="358">
        <f t="shared" si="110"/>
        <v>121</v>
      </c>
      <c r="D115" s="70">
        <f>SUM(D116:D120)</f>
        <v>121</v>
      </c>
      <c r="E115" s="139">
        <f t="shared" ref="E115" si="111">SUM(E116:E120)</f>
        <v>0</v>
      </c>
      <c r="F115" s="421">
        <f>SUM(F116:F120)</f>
        <v>121</v>
      </c>
      <c r="G115" s="420">
        <f>SUM(G116:G120)</f>
        <v>0</v>
      </c>
      <c r="H115" s="135">
        <f t="shared" ref="H115:I115" si="112">SUM(H116:H120)</f>
        <v>0</v>
      </c>
      <c r="I115" s="139">
        <f t="shared" si="112"/>
        <v>0</v>
      </c>
      <c r="J115" s="70">
        <f>SUM(J116:J120)</f>
        <v>0</v>
      </c>
      <c r="K115" s="139">
        <f t="shared" ref="K115:N115" si="113">SUM(K116:K120)</f>
        <v>0</v>
      </c>
      <c r="L115" s="421">
        <f t="shared" si="113"/>
        <v>0</v>
      </c>
      <c r="M115" s="420">
        <f t="shared" si="113"/>
        <v>0</v>
      </c>
      <c r="N115" s="135">
        <f t="shared" si="113"/>
        <v>0</v>
      </c>
      <c r="O115" s="139">
        <f>SUM(O116:O120)</f>
        <v>0</v>
      </c>
      <c r="P115" s="421"/>
      <c r="Q115" s="311"/>
      <c r="R115" s="483"/>
      <c r="S115" s="483"/>
      <c r="T115" s="483"/>
    </row>
    <row r="116" spans="1:20" hidden="1" x14ac:dyDescent="0.25">
      <c r="A116" s="43">
        <v>2261</v>
      </c>
      <c r="B116" s="69" t="s">
        <v>125</v>
      </c>
      <c r="C116" s="358">
        <f t="shared" si="110"/>
        <v>0</v>
      </c>
      <c r="D116" s="417"/>
      <c r="E116" s="72"/>
      <c r="F116" s="137">
        <f t="shared" ref="F116:F120" si="114">D116+E116</f>
        <v>0</v>
      </c>
      <c r="G116" s="418"/>
      <c r="H116" s="72"/>
      <c r="I116" s="136">
        <f t="shared" ref="I116:I120" si="115">G116+H116</f>
        <v>0</v>
      </c>
      <c r="J116" s="417"/>
      <c r="K116" s="72"/>
      <c r="L116" s="137">
        <f t="shared" ref="L116:L120" si="116">J116+K116</f>
        <v>0</v>
      </c>
      <c r="M116" s="418"/>
      <c r="N116" s="72"/>
      <c r="O116" s="136">
        <f t="shared" ref="O116:O120" si="117">M116+N116</f>
        <v>0</v>
      </c>
      <c r="P116" s="419"/>
      <c r="Q116" s="311"/>
      <c r="R116" s="483"/>
      <c r="S116" s="483"/>
      <c r="T116" s="483"/>
    </row>
    <row r="117" spans="1:20" hidden="1" x14ac:dyDescent="0.25">
      <c r="A117" s="43">
        <v>2262</v>
      </c>
      <c r="B117" s="69" t="s">
        <v>126</v>
      </c>
      <c r="C117" s="358">
        <f t="shared" si="110"/>
        <v>0</v>
      </c>
      <c r="D117" s="417"/>
      <c r="E117" s="72"/>
      <c r="F117" s="137">
        <f t="shared" si="114"/>
        <v>0</v>
      </c>
      <c r="G117" s="418"/>
      <c r="H117" s="72"/>
      <c r="I117" s="136">
        <f t="shared" si="115"/>
        <v>0</v>
      </c>
      <c r="J117" s="417"/>
      <c r="K117" s="72"/>
      <c r="L117" s="137">
        <f t="shared" si="116"/>
        <v>0</v>
      </c>
      <c r="M117" s="418"/>
      <c r="N117" s="72"/>
      <c r="O117" s="136">
        <f t="shared" si="117"/>
        <v>0</v>
      </c>
      <c r="P117" s="419"/>
      <c r="Q117" s="311"/>
      <c r="R117" s="483"/>
      <c r="S117" s="483"/>
      <c r="T117" s="483"/>
    </row>
    <row r="118" spans="1:20" hidden="1" x14ac:dyDescent="0.25">
      <c r="A118" s="43">
        <v>2263</v>
      </c>
      <c r="B118" s="69" t="s">
        <v>127</v>
      </c>
      <c r="C118" s="358">
        <f t="shared" si="110"/>
        <v>0</v>
      </c>
      <c r="D118" s="417"/>
      <c r="E118" s="72"/>
      <c r="F118" s="137">
        <f t="shared" si="114"/>
        <v>0</v>
      </c>
      <c r="G118" s="418"/>
      <c r="H118" s="72"/>
      <c r="I118" s="136">
        <f t="shared" si="115"/>
        <v>0</v>
      </c>
      <c r="J118" s="417"/>
      <c r="K118" s="72"/>
      <c r="L118" s="137">
        <f t="shared" si="116"/>
        <v>0</v>
      </c>
      <c r="M118" s="418"/>
      <c r="N118" s="72"/>
      <c r="O118" s="136">
        <f t="shared" si="117"/>
        <v>0</v>
      </c>
      <c r="P118" s="419"/>
      <c r="Q118" s="311"/>
      <c r="R118" s="483"/>
      <c r="S118" s="483"/>
      <c r="T118" s="483"/>
    </row>
    <row r="119" spans="1:20" ht="24" x14ac:dyDescent="0.25">
      <c r="A119" s="43">
        <v>2264</v>
      </c>
      <c r="B119" s="69" t="s">
        <v>128</v>
      </c>
      <c r="C119" s="358">
        <f t="shared" si="110"/>
        <v>100</v>
      </c>
      <c r="D119" s="417">
        <v>100</v>
      </c>
      <c r="E119" s="136"/>
      <c r="F119" s="419">
        <f t="shared" si="114"/>
        <v>100</v>
      </c>
      <c r="G119" s="418"/>
      <c r="H119" s="72"/>
      <c r="I119" s="136">
        <f t="shared" si="115"/>
        <v>0</v>
      </c>
      <c r="J119" s="417"/>
      <c r="K119" s="136"/>
      <c r="L119" s="419">
        <f t="shared" si="116"/>
        <v>0</v>
      </c>
      <c r="M119" s="418"/>
      <c r="N119" s="72"/>
      <c r="O119" s="136">
        <f t="shared" si="117"/>
        <v>0</v>
      </c>
      <c r="P119" s="419"/>
      <c r="Q119" s="311"/>
      <c r="R119" s="483"/>
      <c r="S119" s="483"/>
      <c r="T119" s="483"/>
    </row>
    <row r="120" spans="1:20" x14ac:dyDescent="0.25">
      <c r="A120" s="43">
        <v>2269</v>
      </c>
      <c r="B120" s="69" t="s">
        <v>129</v>
      </c>
      <c r="C120" s="358">
        <f t="shared" si="110"/>
        <v>21</v>
      </c>
      <c r="D120" s="417">
        <v>21</v>
      </c>
      <c r="E120" s="136"/>
      <c r="F120" s="419">
        <f t="shared" si="114"/>
        <v>21</v>
      </c>
      <c r="G120" s="418"/>
      <c r="H120" s="72"/>
      <c r="I120" s="136">
        <f t="shared" si="115"/>
        <v>0</v>
      </c>
      <c r="J120" s="417"/>
      <c r="K120" s="136"/>
      <c r="L120" s="419">
        <f t="shared" si="116"/>
        <v>0</v>
      </c>
      <c r="M120" s="418"/>
      <c r="N120" s="72"/>
      <c r="O120" s="136">
        <f t="shared" si="117"/>
        <v>0</v>
      </c>
      <c r="P120" s="419"/>
      <c r="Q120" s="311"/>
      <c r="R120" s="483"/>
      <c r="S120" s="483"/>
      <c r="T120" s="483"/>
    </row>
    <row r="121" spans="1:20" x14ac:dyDescent="0.25">
      <c r="A121" s="138">
        <v>2270</v>
      </c>
      <c r="B121" s="69" t="s">
        <v>130</v>
      </c>
      <c r="C121" s="358">
        <f t="shared" si="110"/>
        <v>200</v>
      </c>
      <c r="D121" s="70">
        <f>SUM(D122:D126)</f>
        <v>0</v>
      </c>
      <c r="E121" s="139">
        <f t="shared" ref="E121" si="118">SUM(E122:E126)</f>
        <v>0</v>
      </c>
      <c r="F121" s="421">
        <f>SUM(F122:F126)</f>
        <v>0</v>
      </c>
      <c r="G121" s="420">
        <f>SUM(G122:G126)</f>
        <v>0</v>
      </c>
      <c r="H121" s="135">
        <f t="shared" ref="H121:I121" si="119">SUM(H122:H126)</f>
        <v>0</v>
      </c>
      <c r="I121" s="139">
        <f t="shared" si="119"/>
        <v>0</v>
      </c>
      <c r="J121" s="70">
        <f>SUM(J122:J126)</f>
        <v>200</v>
      </c>
      <c r="K121" s="139">
        <f t="shared" ref="K121:N121" si="120">SUM(K122:K126)</f>
        <v>0</v>
      </c>
      <c r="L121" s="421">
        <f t="shared" si="120"/>
        <v>200</v>
      </c>
      <c r="M121" s="420">
        <f t="shared" si="120"/>
        <v>0</v>
      </c>
      <c r="N121" s="135">
        <f t="shared" si="120"/>
        <v>0</v>
      </c>
      <c r="O121" s="139">
        <f>SUM(O122:O126)</f>
        <v>0</v>
      </c>
      <c r="P121" s="421"/>
      <c r="Q121" s="311"/>
      <c r="R121" s="483"/>
      <c r="S121" s="483"/>
      <c r="T121" s="483"/>
    </row>
    <row r="122" spans="1:20" hidden="1" x14ac:dyDescent="0.25">
      <c r="A122" s="43">
        <v>2272</v>
      </c>
      <c r="B122" s="148" t="s">
        <v>131</v>
      </c>
      <c r="C122" s="358">
        <f t="shared" si="110"/>
        <v>0</v>
      </c>
      <c r="D122" s="417"/>
      <c r="E122" s="72"/>
      <c r="F122" s="137">
        <f t="shared" ref="F122:F126" si="121">D122+E122</f>
        <v>0</v>
      </c>
      <c r="G122" s="418"/>
      <c r="H122" s="72"/>
      <c r="I122" s="136">
        <f t="shared" ref="I122:I126" si="122">G122+H122</f>
        <v>0</v>
      </c>
      <c r="J122" s="417"/>
      <c r="K122" s="72"/>
      <c r="L122" s="137">
        <f t="shared" ref="L122:L126" si="123">J122+K122</f>
        <v>0</v>
      </c>
      <c r="M122" s="418"/>
      <c r="N122" s="72"/>
      <c r="O122" s="136">
        <f t="shared" ref="O122:O126" si="124">M122+N122</f>
        <v>0</v>
      </c>
      <c r="P122" s="419"/>
      <c r="Q122" s="311"/>
      <c r="R122" s="483"/>
      <c r="S122" s="483"/>
      <c r="T122" s="483"/>
    </row>
    <row r="123" spans="1:20" ht="24" hidden="1" x14ac:dyDescent="0.25">
      <c r="A123" s="43">
        <v>2274</v>
      </c>
      <c r="B123" s="149" t="s">
        <v>132</v>
      </c>
      <c r="C123" s="358">
        <f t="shared" si="110"/>
        <v>0</v>
      </c>
      <c r="D123" s="417"/>
      <c r="E123" s="72"/>
      <c r="F123" s="137">
        <f t="shared" si="121"/>
        <v>0</v>
      </c>
      <c r="G123" s="418"/>
      <c r="H123" s="72"/>
      <c r="I123" s="136">
        <f t="shared" si="122"/>
        <v>0</v>
      </c>
      <c r="J123" s="417"/>
      <c r="K123" s="72"/>
      <c r="L123" s="137">
        <f t="shared" si="123"/>
        <v>0</v>
      </c>
      <c r="M123" s="418"/>
      <c r="N123" s="72"/>
      <c r="O123" s="136">
        <f t="shared" si="124"/>
        <v>0</v>
      </c>
      <c r="P123" s="419"/>
      <c r="Q123" s="311"/>
      <c r="R123" s="483"/>
      <c r="S123" s="483"/>
      <c r="T123" s="483"/>
    </row>
    <row r="124" spans="1:20" ht="24" hidden="1" x14ac:dyDescent="0.25">
      <c r="A124" s="43">
        <v>2275</v>
      </c>
      <c r="B124" s="69" t="s">
        <v>133</v>
      </c>
      <c r="C124" s="358">
        <f t="shared" si="110"/>
        <v>0</v>
      </c>
      <c r="D124" s="417"/>
      <c r="E124" s="72"/>
      <c r="F124" s="137">
        <f t="shared" si="121"/>
        <v>0</v>
      </c>
      <c r="G124" s="418"/>
      <c r="H124" s="72"/>
      <c r="I124" s="136">
        <f t="shared" si="122"/>
        <v>0</v>
      </c>
      <c r="J124" s="417"/>
      <c r="K124" s="72"/>
      <c r="L124" s="137">
        <f t="shared" si="123"/>
        <v>0</v>
      </c>
      <c r="M124" s="418"/>
      <c r="N124" s="72"/>
      <c r="O124" s="136">
        <f t="shared" si="124"/>
        <v>0</v>
      </c>
      <c r="P124" s="419"/>
      <c r="Q124" s="311"/>
      <c r="R124" s="483"/>
      <c r="S124" s="483"/>
      <c r="T124" s="483"/>
    </row>
    <row r="125" spans="1:20" ht="36" hidden="1" x14ac:dyDescent="0.25">
      <c r="A125" s="43">
        <v>2276</v>
      </c>
      <c r="B125" s="69" t="s">
        <v>134</v>
      </c>
      <c r="C125" s="358">
        <f t="shared" si="110"/>
        <v>0</v>
      </c>
      <c r="D125" s="417"/>
      <c r="E125" s="72"/>
      <c r="F125" s="137">
        <f t="shared" si="121"/>
        <v>0</v>
      </c>
      <c r="G125" s="418"/>
      <c r="H125" s="72"/>
      <c r="I125" s="136">
        <f t="shared" si="122"/>
        <v>0</v>
      </c>
      <c r="J125" s="417"/>
      <c r="K125" s="72"/>
      <c r="L125" s="137">
        <f t="shared" si="123"/>
        <v>0</v>
      </c>
      <c r="M125" s="418"/>
      <c r="N125" s="72"/>
      <c r="O125" s="136">
        <f t="shared" si="124"/>
        <v>0</v>
      </c>
      <c r="P125" s="419"/>
      <c r="Q125" s="311"/>
      <c r="R125" s="483"/>
      <c r="S125" s="483"/>
      <c r="T125" s="483"/>
    </row>
    <row r="126" spans="1:20" ht="24" x14ac:dyDescent="0.25">
      <c r="A126" s="43">
        <v>2279</v>
      </c>
      <c r="B126" s="69" t="s">
        <v>135</v>
      </c>
      <c r="C126" s="358">
        <f t="shared" si="110"/>
        <v>200</v>
      </c>
      <c r="D126" s="417"/>
      <c r="E126" s="136"/>
      <c r="F126" s="419">
        <f t="shared" si="121"/>
        <v>0</v>
      </c>
      <c r="G126" s="418"/>
      <c r="H126" s="72"/>
      <c r="I126" s="136">
        <f t="shared" si="122"/>
        <v>0</v>
      </c>
      <c r="J126" s="417">
        <v>200</v>
      </c>
      <c r="K126" s="136"/>
      <c r="L126" s="419">
        <f t="shared" si="123"/>
        <v>200</v>
      </c>
      <c r="M126" s="418"/>
      <c r="N126" s="72"/>
      <c r="O126" s="136">
        <f t="shared" si="124"/>
        <v>0</v>
      </c>
      <c r="P126" s="419"/>
      <c r="Q126" s="311"/>
      <c r="R126" s="483"/>
      <c r="S126" s="483"/>
      <c r="T126" s="483"/>
    </row>
    <row r="127" spans="1:20" ht="24" hidden="1" x14ac:dyDescent="0.25">
      <c r="A127" s="315">
        <v>2280</v>
      </c>
      <c r="B127" s="63" t="s">
        <v>136</v>
      </c>
      <c r="C127" s="353">
        <f t="shared" si="110"/>
        <v>0</v>
      </c>
      <c r="D127" s="64">
        <f t="shared" ref="D127:O127" si="125">SUM(D128)</f>
        <v>0</v>
      </c>
      <c r="E127" s="132">
        <f t="shared" si="125"/>
        <v>0</v>
      </c>
      <c r="F127" s="146">
        <f t="shared" si="125"/>
        <v>0</v>
      </c>
      <c r="G127" s="426">
        <f t="shared" si="125"/>
        <v>0</v>
      </c>
      <c r="H127" s="132">
        <f t="shared" si="125"/>
        <v>0</v>
      </c>
      <c r="I127" s="150">
        <f t="shared" si="125"/>
        <v>0</v>
      </c>
      <c r="J127" s="64">
        <f t="shared" si="125"/>
        <v>0</v>
      </c>
      <c r="K127" s="132">
        <f t="shared" si="125"/>
        <v>0</v>
      </c>
      <c r="L127" s="146">
        <f t="shared" si="125"/>
        <v>0</v>
      </c>
      <c r="M127" s="426">
        <f t="shared" si="125"/>
        <v>0</v>
      </c>
      <c r="N127" s="132">
        <f t="shared" si="125"/>
        <v>0</v>
      </c>
      <c r="O127" s="139">
        <f t="shared" si="125"/>
        <v>0</v>
      </c>
      <c r="P127" s="421"/>
      <c r="Q127" s="311"/>
      <c r="R127" s="483"/>
      <c r="S127" s="483"/>
      <c r="T127" s="483"/>
    </row>
    <row r="128" spans="1:20" ht="24" hidden="1" x14ac:dyDescent="0.25">
      <c r="A128" s="43">
        <v>2283</v>
      </c>
      <c r="B128" s="69" t="s">
        <v>137</v>
      </c>
      <c r="C128" s="358">
        <f t="shared" si="110"/>
        <v>0</v>
      </c>
      <c r="D128" s="417"/>
      <c r="E128" s="72"/>
      <c r="F128" s="137">
        <f>D128+E128</f>
        <v>0</v>
      </c>
      <c r="G128" s="418"/>
      <c r="H128" s="72"/>
      <c r="I128" s="136">
        <f>G128+H128</f>
        <v>0</v>
      </c>
      <c r="J128" s="417"/>
      <c r="K128" s="72"/>
      <c r="L128" s="137">
        <f>J128+K128</f>
        <v>0</v>
      </c>
      <c r="M128" s="418"/>
      <c r="N128" s="72"/>
      <c r="O128" s="136">
        <f>M128+N128</f>
        <v>0</v>
      </c>
      <c r="P128" s="419"/>
      <c r="Q128" s="311"/>
      <c r="R128" s="483"/>
      <c r="S128" s="483"/>
      <c r="T128" s="483"/>
    </row>
    <row r="129" spans="1:20" ht="38.25" customHeight="1" x14ac:dyDescent="0.25">
      <c r="A129" s="55">
        <v>2300</v>
      </c>
      <c r="B129" s="127" t="s">
        <v>138</v>
      </c>
      <c r="C129" s="347">
        <f t="shared" si="110"/>
        <v>26837</v>
      </c>
      <c r="D129" s="56">
        <f>SUM(D130,D135,D139,D140,D143,D150,D158,D159,D162)</f>
        <v>14147</v>
      </c>
      <c r="E129" s="144">
        <f t="shared" ref="E129" si="126">SUM(E130,E135,E139,E140,E143,E150,E158,E159,E162)</f>
        <v>0</v>
      </c>
      <c r="F129" s="424">
        <f>SUM(F130,F135,F139,F140,F143,F150,F158,F159,F162)</f>
        <v>14147</v>
      </c>
      <c r="G129" s="412">
        <f>SUM(G130,G135,G139,G140,G143,G150,G158,G159,G162)</f>
        <v>0</v>
      </c>
      <c r="H129" s="57">
        <f t="shared" ref="H129:I129" si="127">SUM(H130,H135,H139,H140,H143,H150,H158,H159,H162)</f>
        <v>0</v>
      </c>
      <c r="I129" s="144">
        <f t="shared" si="127"/>
        <v>0</v>
      </c>
      <c r="J129" s="56">
        <f>SUM(J130,J135,J139,J140,J143,J150,J158,J159,J162)</f>
        <v>12690</v>
      </c>
      <c r="K129" s="144">
        <f t="shared" ref="K129:N129" si="128">SUM(K130,K135,K139,K140,K143,K150,K158,K159,K162)</f>
        <v>0</v>
      </c>
      <c r="L129" s="424">
        <f t="shared" si="128"/>
        <v>12690</v>
      </c>
      <c r="M129" s="412">
        <f t="shared" si="128"/>
        <v>0</v>
      </c>
      <c r="N129" s="57">
        <f t="shared" si="128"/>
        <v>0</v>
      </c>
      <c r="O129" s="144">
        <f>SUM(O130,O135,O139,O140,O143,O150,O158,O159,O162)</f>
        <v>0</v>
      </c>
      <c r="P129" s="424"/>
      <c r="Q129" s="311"/>
      <c r="R129" s="483"/>
      <c r="S129" s="483"/>
      <c r="T129" s="483"/>
    </row>
    <row r="130" spans="1:20" ht="24" x14ac:dyDescent="0.25">
      <c r="A130" s="315">
        <v>2310</v>
      </c>
      <c r="B130" s="63" t="s">
        <v>139</v>
      </c>
      <c r="C130" s="353">
        <f t="shared" si="110"/>
        <v>6537</v>
      </c>
      <c r="D130" s="64">
        <f t="shared" ref="D130:O130" si="129">SUM(D131:D134)</f>
        <v>6537</v>
      </c>
      <c r="E130" s="150">
        <f t="shared" si="129"/>
        <v>0</v>
      </c>
      <c r="F130" s="427">
        <f t="shared" si="129"/>
        <v>6537</v>
      </c>
      <c r="G130" s="426">
        <f t="shared" si="129"/>
        <v>0</v>
      </c>
      <c r="H130" s="132">
        <f t="shared" si="129"/>
        <v>0</v>
      </c>
      <c r="I130" s="150">
        <f t="shared" si="129"/>
        <v>0</v>
      </c>
      <c r="J130" s="64">
        <f t="shared" si="129"/>
        <v>0</v>
      </c>
      <c r="K130" s="150">
        <f t="shared" si="129"/>
        <v>0</v>
      </c>
      <c r="L130" s="427">
        <f t="shared" si="129"/>
        <v>0</v>
      </c>
      <c r="M130" s="426">
        <f t="shared" si="129"/>
        <v>0</v>
      </c>
      <c r="N130" s="132">
        <f t="shared" si="129"/>
        <v>0</v>
      </c>
      <c r="O130" s="150">
        <f t="shared" si="129"/>
        <v>0</v>
      </c>
      <c r="P130" s="427"/>
      <c r="Q130" s="311"/>
      <c r="R130" s="483"/>
      <c r="S130" s="483"/>
      <c r="T130" s="483"/>
    </row>
    <row r="131" spans="1:20" x14ac:dyDescent="0.25">
      <c r="A131" s="43">
        <v>2311</v>
      </c>
      <c r="B131" s="69" t="s">
        <v>140</v>
      </c>
      <c r="C131" s="358">
        <f t="shared" si="110"/>
        <v>1000</v>
      </c>
      <c r="D131" s="417">
        <v>1000</v>
      </c>
      <c r="E131" s="136"/>
      <c r="F131" s="419">
        <f t="shared" ref="F131:F134" si="130">D131+E131</f>
        <v>1000</v>
      </c>
      <c r="G131" s="418"/>
      <c r="H131" s="72"/>
      <c r="I131" s="136">
        <f t="shared" ref="I131:I134" si="131">G131+H131</f>
        <v>0</v>
      </c>
      <c r="J131" s="417"/>
      <c r="K131" s="136"/>
      <c r="L131" s="419">
        <f t="shared" ref="L131:L134" si="132">J131+K131</f>
        <v>0</v>
      </c>
      <c r="M131" s="418"/>
      <c r="N131" s="72"/>
      <c r="O131" s="136">
        <f t="shared" ref="O131:O134" si="133">M131+N131</f>
        <v>0</v>
      </c>
      <c r="P131" s="419"/>
      <c r="Q131" s="311"/>
      <c r="R131" s="483"/>
      <c r="S131" s="483"/>
      <c r="T131" s="483"/>
    </row>
    <row r="132" spans="1:20" x14ac:dyDescent="0.25">
      <c r="A132" s="43">
        <v>2312</v>
      </c>
      <c r="B132" s="69" t="s">
        <v>141</v>
      </c>
      <c r="C132" s="358">
        <f t="shared" si="110"/>
        <v>5337</v>
      </c>
      <c r="D132" s="417">
        <f>330+5007</f>
        <v>5337</v>
      </c>
      <c r="E132" s="136"/>
      <c r="F132" s="419">
        <f t="shared" si="130"/>
        <v>5337</v>
      </c>
      <c r="G132" s="418"/>
      <c r="H132" s="72"/>
      <c r="I132" s="136">
        <f t="shared" si="131"/>
        <v>0</v>
      </c>
      <c r="J132" s="417"/>
      <c r="K132" s="136"/>
      <c r="L132" s="419">
        <f t="shared" si="132"/>
        <v>0</v>
      </c>
      <c r="M132" s="418"/>
      <c r="N132" s="72"/>
      <c r="O132" s="136">
        <f t="shared" si="133"/>
        <v>0</v>
      </c>
      <c r="P132" s="419"/>
      <c r="Q132" s="311"/>
      <c r="R132" s="483"/>
      <c r="S132" s="483"/>
      <c r="T132" s="483"/>
    </row>
    <row r="133" spans="1:20" hidden="1" x14ac:dyDescent="0.25">
      <c r="A133" s="43">
        <v>2313</v>
      </c>
      <c r="B133" s="69" t="s">
        <v>142</v>
      </c>
      <c r="C133" s="358">
        <f t="shared" si="110"/>
        <v>0</v>
      </c>
      <c r="D133" s="417"/>
      <c r="E133" s="72"/>
      <c r="F133" s="137">
        <f t="shared" si="130"/>
        <v>0</v>
      </c>
      <c r="G133" s="418"/>
      <c r="H133" s="72"/>
      <c r="I133" s="136">
        <f t="shared" si="131"/>
        <v>0</v>
      </c>
      <c r="J133" s="417"/>
      <c r="K133" s="72"/>
      <c r="L133" s="137">
        <f t="shared" si="132"/>
        <v>0</v>
      </c>
      <c r="M133" s="418"/>
      <c r="N133" s="72"/>
      <c r="O133" s="136">
        <f t="shared" si="133"/>
        <v>0</v>
      </c>
      <c r="P133" s="419"/>
      <c r="Q133" s="311"/>
      <c r="R133" s="483"/>
      <c r="S133" s="483"/>
      <c r="T133" s="483"/>
    </row>
    <row r="134" spans="1:20" ht="47.25" customHeight="1" x14ac:dyDescent="0.25">
      <c r="A134" s="43">
        <v>2314</v>
      </c>
      <c r="B134" s="69" t="s">
        <v>143</v>
      </c>
      <c r="C134" s="358">
        <f t="shared" si="110"/>
        <v>200</v>
      </c>
      <c r="D134" s="417">
        <v>200</v>
      </c>
      <c r="E134" s="136"/>
      <c r="F134" s="419">
        <f t="shared" si="130"/>
        <v>200</v>
      </c>
      <c r="G134" s="418"/>
      <c r="H134" s="72"/>
      <c r="I134" s="136">
        <f t="shared" si="131"/>
        <v>0</v>
      </c>
      <c r="J134" s="417"/>
      <c r="K134" s="136"/>
      <c r="L134" s="419">
        <f t="shared" si="132"/>
        <v>0</v>
      </c>
      <c r="M134" s="418"/>
      <c r="N134" s="72"/>
      <c r="O134" s="136">
        <f t="shared" si="133"/>
        <v>0</v>
      </c>
      <c r="P134" s="419"/>
      <c r="Q134" s="311"/>
      <c r="R134" s="483"/>
      <c r="S134" s="483"/>
      <c r="T134" s="483"/>
    </row>
    <row r="135" spans="1:20" x14ac:dyDescent="0.25">
      <c r="A135" s="138">
        <v>2320</v>
      </c>
      <c r="B135" s="69" t="s">
        <v>144</v>
      </c>
      <c r="C135" s="358">
        <f t="shared" si="110"/>
        <v>1090</v>
      </c>
      <c r="D135" s="70">
        <f>SUM(D136:D138)</f>
        <v>660</v>
      </c>
      <c r="E135" s="139">
        <f t="shared" ref="E135" si="134">SUM(E136:E138)</f>
        <v>0</v>
      </c>
      <c r="F135" s="421">
        <f>SUM(F136:F138)</f>
        <v>660</v>
      </c>
      <c r="G135" s="420">
        <f>SUM(G136:G138)</f>
        <v>0</v>
      </c>
      <c r="H135" s="135">
        <f t="shared" ref="H135:I135" si="135">SUM(H136:H138)</f>
        <v>0</v>
      </c>
      <c r="I135" s="139">
        <f t="shared" si="135"/>
        <v>0</v>
      </c>
      <c r="J135" s="70">
        <f>SUM(J136:J138)</f>
        <v>430</v>
      </c>
      <c r="K135" s="139">
        <f t="shared" ref="K135:N135" si="136">SUM(K136:K138)</f>
        <v>0</v>
      </c>
      <c r="L135" s="421">
        <f t="shared" si="136"/>
        <v>430</v>
      </c>
      <c r="M135" s="420">
        <f t="shared" si="136"/>
        <v>0</v>
      </c>
      <c r="N135" s="135">
        <f t="shared" si="136"/>
        <v>0</v>
      </c>
      <c r="O135" s="139">
        <f>SUM(O136:O138)</f>
        <v>0</v>
      </c>
      <c r="P135" s="421"/>
      <c r="Q135" s="311"/>
      <c r="R135" s="483"/>
      <c r="S135" s="483"/>
      <c r="T135" s="483"/>
    </row>
    <row r="136" spans="1:20" hidden="1" x14ac:dyDescent="0.25">
      <c r="A136" s="43">
        <v>2321</v>
      </c>
      <c r="B136" s="69" t="s">
        <v>145</v>
      </c>
      <c r="C136" s="358">
        <f t="shared" si="110"/>
        <v>0</v>
      </c>
      <c r="D136" s="417"/>
      <c r="E136" s="72"/>
      <c r="F136" s="137">
        <f t="shared" ref="F136:F139" si="137">D136+E136</f>
        <v>0</v>
      </c>
      <c r="G136" s="418"/>
      <c r="H136" s="72"/>
      <c r="I136" s="136">
        <f t="shared" ref="I136:I139" si="138">G136+H136</f>
        <v>0</v>
      </c>
      <c r="J136" s="417"/>
      <c r="K136" s="72"/>
      <c r="L136" s="137">
        <f t="shared" ref="L136:L139" si="139">J136+K136</f>
        <v>0</v>
      </c>
      <c r="M136" s="418"/>
      <c r="N136" s="72"/>
      <c r="O136" s="136">
        <f t="shared" ref="O136:O139" si="140">M136+N136</f>
        <v>0</v>
      </c>
      <c r="P136" s="419"/>
      <c r="Q136" s="311"/>
      <c r="R136" s="483"/>
      <c r="S136" s="483"/>
      <c r="T136" s="483"/>
    </row>
    <row r="137" spans="1:20" x14ac:dyDescent="0.25">
      <c r="A137" s="43">
        <v>2322</v>
      </c>
      <c r="B137" s="69" t="s">
        <v>146</v>
      </c>
      <c r="C137" s="358">
        <f t="shared" si="110"/>
        <v>1090</v>
      </c>
      <c r="D137" s="417">
        <v>660</v>
      </c>
      <c r="E137" s="136"/>
      <c r="F137" s="419">
        <f t="shared" si="137"/>
        <v>660</v>
      </c>
      <c r="G137" s="418"/>
      <c r="H137" s="72"/>
      <c r="I137" s="136">
        <f t="shared" si="138"/>
        <v>0</v>
      </c>
      <c r="J137" s="417">
        <f>330+100</f>
        <v>430</v>
      </c>
      <c r="K137" s="136"/>
      <c r="L137" s="419">
        <f t="shared" si="139"/>
        <v>430</v>
      </c>
      <c r="M137" s="418"/>
      <c r="N137" s="72"/>
      <c r="O137" s="136">
        <f t="shared" si="140"/>
        <v>0</v>
      </c>
      <c r="P137" s="419"/>
      <c r="Q137" s="311"/>
      <c r="R137" s="483"/>
      <c r="S137" s="483"/>
      <c r="T137" s="483"/>
    </row>
    <row r="138" spans="1:20" ht="10.5" hidden="1" customHeight="1" x14ac:dyDescent="0.25">
      <c r="A138" s="43">
        <v>2329</v>
      </c>
      <c r="B138" s="69" t="s">
        <v>147</v>
      </c>
      <c r="C138" s="358">
        <f t="shared" si="110"/>
        <v>0</v>
      </c>
      <c r="D138" s="417"/>
      <c r="E138" s="72"/>
      <c r="F138" s="137">
        <f t="shared" si="137"/>
        <v>0</v>
      </c>
      <c r="G138" s="418"/>
      <c r="H138" s="72"/>
      <c r="I138" s="136">
        <f t="shared" si="138"/>
        <v>0</v>
      </c>
      <c r="J138" s="417"/>
      <c r="K138" s="72"/>
      <c r="L138" s="137">
        <f t="shared" si="139"/>
        <v>0</v>
      </c>
      <c r="M138" s="418"/>
      <c r="N138" s="72"/>
      <c r="O138" s="136">
        <f t="shared" si="140"/>
        <v>0</v>
      </c>
      <c r="P138" s="419"/>
      <c r="Q138" s="311"/>
      <c r="R138" s="483"/>
      <c r="S138" s="483"/>
      <c r="T138" s="483"/>
    </row>
    <row r="139" spans="1:20" hidden="1" x14ac:dyDescent="0.25">
      <c r="A139" s="138">
        <v>2330</v>
      </c>
      <c r="B139" s="69" t="s">
        <v>148</v>
      </c>
      <c r="C139" s="358">
        <f t="shared" si="110"/>
        <v>0</v>
      </c>
      <c r="D139" s="417"/>
      <c r="E139" s="72"/>
      <c r="F139" s="137">
        <f t="shared" si="137"/>
        <v>0</v>
      </c>
      <c r="G139" s="418"/>
      <c r="H139" s="72"/>
      <c r="I139" s="136">
        <f t="shared" si="138"/>
        <v>0</v>
      </c>
      <c r="J139" s="417"/>
      <c r="K139" s="72"/>
      <c r="L139" s="137">
        <f t="shared" si="139"/>
        <v>0</v>
      </c>
      <c r="M139" s="418"/>
      <c r="N139" s="72"/>
      <c r="O139" s="136">
        <f t="shared" si="140"/>
        <v>0</v>
      </c>
      <c r="P139" s="419"/>
      <c r="Q139" s="311"/>
      <c r="R139" s="483"/>
      <c r="S139" s="483"/>
      <c r="T139" s="483"/>
    </row>
    <row r="140" spans="1:20" ht="48" x14ac:dyDescent="0.25">
      <c r="A140" s="138">
        <v>2340</v>
      </c>
      <c r="B140" s="69" t="s">
        <v>149</v>
      </c>
      <c r="C140" s="358">
        <f t="shared" si="110"/>
        <v>300</v>
      </c>
      <c r="D140" s="70">
        <f>SUM(D141:D142)</f>
        <v>300</v>
      </c>
      <c r="E140" s="139">
        <f t="shared" ref="E140" si="141">SUM(E141:E142)</f>
        <v>0</v>
      </c>
      <c r="F140" s="421">
        <f>SUM(F141:F142)</f>
        <v>300</v>
      </c>
      <c r="G140" s="420">
        <f>SUM(G141:G142)</f>
        <v>0</v>
      </c>
      <c r="H140" s="135">
        <f t="shared" ref="H140:I140" si="142">SUM(H141:H142)</f>
        <v>0</v>
      </c>
      <c r="I140" s="139">
        <f t="shared" si="142"/>
        <v>0</v>
      </c>
      <c r="J140" s="70">
        <f>SUM(J141:J142)</f>
        <v>0</v>
      </c>
      <c r="K140" s="139">
        <f t="shared" ref="K140:N140" si="143">SUM(K141:K142)</f>
        <v>0</v>
      </c>
      <c r="L140" s="421">
        <f t="shared" si="143"/>
        <v>0</v>
      </c>
      <c r="M140" s="420">
        <f t="shared" si="143"/>
        <v>0</v>
      </c>
      <c r="N140" s="135">
        <f t="shared" si="143"/>
        <v>0</v>
      </c>
      <c r="O140" s="139">
        <f>SUM(O141:O142)</f>
        <v>0</v>
      </c>
      <c r="P140" s="421"/>
      <c r="Q140" s="311"/>
      <c r="R140" s="483"/>
      <c r="S140" s="483"/>
      <c r="T140" s="483"/>
    </row>
    <row r="141" spans="1:20" x14ac:dyDescent="0.25">
      <c r="A141" s="43">
        <v>2341</v>
      </c>
      <c r="B141" s="69" t="s">
        <v>150</v>
      </c>
      <c r="C141" s="358">
        <f t="shared" si="110"/>
        <v>300</v>
      </c>
      <c r="D141" s="417">
        <v>300</v>
      </c>
      <c r="E141" s="136"/>
      <c r="F141" s="419">
        <f t="shared" ref="F141:F142" si="144">D141+E141</f>
        <v>300</v>
      </c>
      <c r="G141" s="418"/>
      <c r="H141" s="72"/>
      <c r="I141" s="136">
        <f t="shared" ref="I141:I142" si="145">G141+H141</f>
        <v>0</v>
      </c>
      <c r="J141" s="417"/>
      <c r="K141" s="136"/>
      <c r="L141" s="419">
        <f t="shared" ref="L141:L142" si="146">J141+K141</f>
        <v>0</v>
      </c>
      <c r="M141" s="418"/>
      <c r="N141" s="72"/>
      <c r="O141" s="136">
        <f t="shared" ref="O141:O142" si="147">M141+N141</f>
        <v>0</v>
      </c>
      <c r="P141" s="419"/>
      <c r="Q141" s="311"/>
      <c r="R141" s="483"/>
      <c r="S141" s="483"/>
      <c r="T141" s="483"/>
    </row>
    <row r="142" spans="1:20" ht="24" hidden="1" x14ac:dyDescent="0.25">
      <c r="A142" s="43">
        <v>2344</v>
      </c>
      <c r="B142" s="69" t="s">
        <v>151</v>
      </c>
      <c r="C142" s="358">
        <f t="shared" si="110"/>
        <v>0</v>
      </c>
      <c r="D142" s="417"/>
      <c r="E142" s="72"/>
      <c r="F142" s="137">
        <f t="shared" si="144"/>
        <v>0</v>
      </c>
      <c r="G142" s="418"/>
      <c r="H142" s="72"/>
      <c r="I142" s="136">
        <f t="shared" si="145"/>
        <v>0</v>
      </c>
      <c r="J142" s="417"/>
      <c r="K142" s="72"/>
      <c r="L142" s="137">
        <f t="shared" si="146"/>
        <v>0</v>
      </c>
      <c r="M142" s="418"/>
      <c r="N142" s="72"/>
      <c r="O142" s="136">
        <f t="shared" si="147"/>
        <v>0</v>
      </c>
      <c r="P142" s="419"/>
      <c r="Q142" s="311"/>
      <c r="R142" s="483"/>
      <c r="S142" s="483"/>
      <c r="T142" s="483"/>
    </row>
    <row r="143" spans="1:20" ht="24" x14ac:dyDescent="0.25">
      <c r="A143" s="129">
        <v>2350</v>
      </c>
      <c r="B143" s="93" t="s">
        <v>152</v>
      </c>
      <c r="C143" s="390">
        <f t="shared" si="110"/>
        <v>3850</v>
      </c>
      <c r="D143" s="99">
        <f>SUM(D144:D149)</f>
        <v>3850</v>
      </c>
      <c r="E143" s="130">
        <f t="shared" ref="E143" si="148">SUM(E144:E149)</f>
        <v>0</v>
      </c>
      <c r="F143" s="415">
        <f>SUM(F144:F149)</f>
        <v>3850</v>
      </c>
      <c r="G143" s="414">
        <f>SUM(G144:G149)</f>
        <v>0</v>
      </c>
      <c r="H143" s="100">
        <f t="shared" ref="H143:N143" si="149">SUM(H144:H149)</f>
        <v>0</v>
      </c>
      <c r="I143" s="130">
        <f t="shared" si="149"/>
        <v>0</v>
      </c>
      <c r="J143" s="99">
        <f>SUM(J144:J149)</f>
        <v>0</v>
      </c>
      <c r="K143" s="130">
        <f t="shared" si="149"/>
        <v>0</v>
      </c>
      <c r="L143" s="415">
        <f t="shared" si="149"/>
        <v>0</v>
      </c>
      <c r="M143" s="414">
        <f t="shared" si="149"/>
        <v>0</v>
      </c>
      <c r="N143" s="100">
        <f t="shared" si="149"/>
        <v>0</v>
      </c>
      <c r="O143" s="130">
        <f>SUM(O144:O149)</f>
        <v>0</v>
      </c>
      <c r="P143" s="415"/>
      <c r="Q143" s="311"/>
      <c r="R143" s="483"/>
      <c r="S143" s="483"/>
      <c r="T143" s="483"/>
    </row>
    <row r="144" spans="1:20" x14ac:dyDescent="0.25">
      <c r="A144" s="37">
        <v>2351</v>
      </c>
      <c r="B144" s="63" t="s">
        <v>153</v>
      </c>
      <c r="C144" s="353">
        <f t="shared" si="110"/>
        <v>1450</v>
      </c>
      <c r="D144" s="377">
        <v>1450</v>
      </c>
      <c r="E144" s="133"/>
      <c r="F144" s="416">
        <f t="shared" ref="F144:F149" si="150">D144+E144</f>
        <v>1450</v>
      </c>
      <c r="G144" s="376"/>
      <c r="H144" s="66"/>
      <c r="I144" s="133">
        <f t="shared" ref="I144:I149" si="151">G144+H144</f>
        <v>0</v>
      </c>
      <c r="J144" s="377"/>
      <c r="K144" s="133"/>
      <c r="L144" s="416">
        <f t="shared" ref="L144:L149" si="152">J144+K144</f>
        <v>0</v>
      </c>
      <c r="M144" s="376"/>
      <c r="N144" s="66"/>
      <c r="O144" s="133">
        <f t="shared" ref="O144:O149" si="153">M144+N144</f>
        <v>0</v>
      </c>
      <c r="P144" s="416"/>
      <c r="Q144" s="311"/>
      <c r="R144" s="483"/>
      <c r="S144" s="483"/>
      <c r="T144" s="483"/>
    </row>
    <row r="145" spans="1:20" x14ac:dyDescent="0.25">
      <c r="A145" s="43">
        <v>2352</v>
      </c>
      <c r="B145" s="69" t="s">
        <v>154</v>
      </c>
      <c r="C145" s="358">
        <f t="shared" si="110"/>
        <v>2300</v>
      </c>
      <c r="D145" s="417">
        <v>2300</v>
      </c>
      <c r="E145" s="136"/>
      <c r="F145" s="419">
        <f t="shared" si="150"/>
        <v>2300</v>
      </c>
      <c r="G145" s="418"/>
      <c r="H145" s="72"/>
      <c r="I145" s="136">
        <f t="shared" si="151"/>
        <v>0</v>
      </c>
      <c r="J145" s="417"/>
      <c r="K145" s="136"/>
      <c r="L145" s="419">
        <f t="shared" si="152"/>
        <v>0</v>
      </c>
      <c r="M145" s="418"/>
      <c r="N145" s="72"/>
      <c r="O145" s="136">
        <f t="shared" si="153"/>
        <v>0</v>
      </c>
      <c r="P145" s="419"/>
      <c r="Q145" s="311"/>
      <c r="R145" s="483"/>
      <c r="S145" s="483"/>
      <c r="T145" s="483"/>
    </row>
    <row r="146" spans="1:20" ht="24" hidden="1" x14ac:dyDescent="0.25">
      <c r="A146" s="43">
        <v>2353</v>
      </c>
      <c r="B146" s="69" t="s">
        <v>155</v>
      </c>
      <c r="C146" s="358">
        <f t="shared" si="110"/>
        <v>0</v>
      </c>
      <c r="D146" s="417"/>
      <c r="E146" s="72"/>
      <c r="F146" s="137">
        <f t="shared" si="150"/>
        <v>0</v>
      </c>
      <c r="G146" s="418"/>
      <c r="H146" s="72"/>
      <c r="I146" s="136">
        <f t="shared" si="151"/>
        <v>0</v>
      </c>
      <c r="J146" s="417"/>
      <c r="K146" s="72"/>
      <c r="L146" s="137">
        <f t="shared" si="152"/>
        <v>0</v>
      </c>
      <c r="M146" s="418"/>
      <c r="N146" s="72"/>
      <c r="O146" s="136">
        <f t="shared" si="153"/>
        <v>0</v>
      </c>
      <c r="P146" s="419"/>
      <c r="Q146" s="311"/>
      <c r="R146" s="483"/>
      <c r="S146" s="483"/>
      <c r="T146" s="483"/>
    </row>
    <row r="147" spans="1:20" ht="24" hidden="1" x14ac:dyDescent="0.25">
      <c r="A147" s="43">
        <v>2354</v>
      </c>
      <c r="B147" s="69" t="s">
        <v>156</v>
      </c>
      <c r="C147" s="358">
        <f t="shared" si="110"/>
        <v>0</v>
      </c>
      <c r="D147" s="417"/>
      <c r="E147" s="72"/>
      <c r="F147" s="137">
        <f t="shared" si="150"/>
        <v>0</v>
      </c>
      <c r="G147" s="418"/>
      <c r="H147" s="72"/>
      <c r="I147" s="136">
        <f t="shared" si="151"/>
        <v>0</v>
      </c>
      <c r="J147" s="417"/>
      <c r="K147" s="72"/>
      <c r="L147" s="137">
        <f t="shared" si="152"/>
        <v>0</v>
      </c>
      <c r="M147" s="418"/>
      <c r="N147" s="72"/>
      <c r="O147" s="136">
        <f t="shared" si="153"/>
        <v>0</v>
      </c>
      <c r="P147" s="419"/>
      <c r="Q147" s="311"/>
      <c r="R147" s="483"/>
      <c r="S147" s="483"/>
      <c r="T147" s="483"/>
    </row>
    <row r="148" spans="1:20" ht="24" x14ac:dyDescent="0.25">
      <c r="A148" s="43">
        <v>2355</v>
      </c>
      <c r="B148" s="69" t="s">
        <v>157</v>
      </c>
      <c r="C148" s="358">
        <f t="shared" si="110"/>
        <v>100</v>
      </c>
      <c r="D148" s="417">
        <v>100</v>
      </c>
      <c r="E148" s="136"/>
      <c r="F148" s="419">
        <f t="shared" si="150"/>
        <v>100</v>
      </c>
      <c r="G148" s="418"/>
      <c r="H148" s="72"/>
      <c r="I148" s="136">
        <f t="shared" si="151"/>
        <v>0</v>
      </c>
      <c r="J148" s="417"/>
      <c r="K148" s="136"/>
      <c r="L148" s="419">
        <f t="shared" si="152"/>
        <v>0</v>
      </c>
      <c r="M148" s="418"/>
      <c r="N148" s="72"/>
      <c r="O148" s="136">
        <f t="shared" si="153"/>
        <v>0</v>
      </c>
      <c r="P148" s="419"/>
      <c r="Q148" s="311"/>
      <c r="R148" s="483"/>
      <c r="S148" s="483"/>
      <c r="T148" s="483"/>
    </row>
    <row r="149" spans="1:20" ht="24" hidden="1" x14ac:dyDescent="0.25">
      <c r="A149" s="43">
        <v>2359</v>
      </c>
      <c r="B149" s="69" t="s">
        <v>158</v>
      </c>
      <c r="C149" s="358">
        <f t="shared" si="110"/>
        <v>0</v>
      </c>
      <c r="D149" s="417"/>
      <c r="E149" s="72"/>
      <c r="F149" s="137">
        <f t="shared" si="150"/>
        <v>0</v>
      </c>
      <c r="G149" s="418"/>
      <c r="H149" s="72"/>
      <c r="I149" s="136">
        <f t="shared" si="151"/>
        <v>0</v>
      </c>
      <c r="J149" s="417"/>
      <c r="K149" s="72"/>
      <c r="L149" s="137">
        <f t="shared" si="152"/>
        <v>0</v>
      </c>
      <c r="M149" s="418"/>
      <c r="N149" s="72"/>
      <c r="O149" s="136">
        <f t="shared" si="153"/>
        <v>0</v>
      </c>
      <c r="P149" s="419"/>
      <c r="Q149" s="311"/>
      <c r="R149" s="483"/>
      <c r="S149" s="483"/>
      <c r="T149" s="483"/>
    </row>
    <row r="150" spans="1:20" ht="24.75" customHeight="1" x14ac:dyDescent="0.25">
      <c r="A150" s="138">
        <v>2360</v>
      </c>
      <c r="B150" s="69" t="s">
        <v>159</v>
      </c>
      <c r="C150" s="358">
        <f t="shared" si="110"/>
        <v>12260</v>
      </c>
      <c r="D150" s="70">
        <f>SUM(D151:D157)</f>
        <v>0</v>
      </c>
      <c r="E150" s="139">
        <f t="shared" ref="E150" si="154">SUM(E151:E157)</f>
        <v>0</v>
      </c>
      <c r="F150" s="421">
        <f>SUM(F151:F157)</f>
        <v>0</v>
      </c>
      <c r="G150" s="420">
        <f>SUM(G151:G157)</f>
        <v>0</v>
      </c>
      <c r="H150" s="135">
        <f t="shared" ref="H150:I150" si="155">SUM(H151:H157)</f>
        <v>0</v>
      </c>
      <c r="I150" s="139">
        <f t="shared" si="155"/>
        <v>0</v>
      </c>
      <c r="J150" s="70">
        <f>SUM(J151:J157)</f>
        <v>12260</v>
      </c>
      <c r="K150" s="139">
        <f t="shared" ref="K150:N150" si="156">SUM(K151:K157)</f>
        <v>0</v>
      </c>
      <c r="L150" s="421">
        <f t="shared" si="156"/>
        <v>12260</v>
      </c>
      <c r="M150" s="420">
        <f t="shared" si="156"/>
        <v>0</v>
      </c>
      <c r="N150" s="135">
        <f t="shared" si="156"/>
        <v>0</v>
      </c>
      <c r="O150" s="139">
        <f>SUM(O151:O157)</f>
        <v>0</v>
      </c>
      <c r="P150" s="421"/>
      <c r="Q150" s="311"/>
      <c r="R150" s="483"/>
      <c r="S150" s="483"/>
      <c r="T150" s="483"/>
    </row>
    <row r="151" spans="1:20" hidden="1" x14ac:dyDescent="0.25">
      <c r="A151" s="42">
        <v>2361</v>
      </c>
      <c r="B151" s="69" t="s">
        <v>160</v>
      </c>
      <c r="C151" s="358">
        <f t="shared" si="110"/>
        <v>0</v>
      </c>
      <c r="D151" s="417"/>
      <c r="E151" s="72"/>
      <c r="F151" s="137">
        <f t="shared" ref="F151:F158" si="157">D151+E151</f>
        <v>0</v>
      </c>
      <c r="G151" s="418"/>
      <c r="H151" s="72"/>
      <c r="I151" s="136">
        <f t="shared" ref="I151:I158" si="158">G151+H151</f>
        <v>0</v>
      </c>
      <c r="J151" s="417"/>
      <c r="K151" s="72"/>
      <c r="L151" s="137">
        <f t="shared" ref="L151:L158" si="159">J151+K151</f>
        <v>0</v>
      </c>
      <c r="M151" s="418"/>
      <c r="N151" s="72"/>
      <c r="O151" s="136">
        <f t="shared" ref="O151:O158" si="160">M151+N151</f>
        <v>0</v>
      </c>
      <c r="P151" s="419"/>
      <c r="Q151" s="311"/>
      <c r="R151" s="483"/>
      <c r="S151" s="483"/>
      <c r="T151" s="483"/>
    </row>
    <row r="152" spans="1:20" ht="24" hidden="1" x14ac:dyDescent="0.25">
      <c r="A152" s="42">
        <v>2362</v>
      </c>
      <c r="B152" s="69" t="s">
        <v>161</v>
      </c>
      <c r="C152" s="358">
        <f t="shared" si="110"/>
        <v>0</v>
      </c>
      <c r="D152" s="417"/>
      <c r="E152" s="72"/>
      <c r="F152" s="137">
        <f t="shared" si="157"/>
        <v>0</v>
      </c>
      <c r="G152" s="418"/>
      <c r="H152" s="72"/>
      <c r="I152" s="136">
        <f t="shared" si="158"/>
        <v>0</v>
      </c>
      <c r="J152" s="417"/>
      <c r="K152" s="72"/>
      <c r="L152" s="137">
        <f t="shared" si="159"/>
        <v>0</v>
      </c>
      <c r="M152" s="418"/>
      <c r="N152" s="72"/>
      <c r="O152" s="136">
        <f t="shared" si="160"/>
        <v>0</v>
      </c>
      <c r="P152" s="419"/>
      <c r="Q152" s="311"/>
      <c r="R152" s="483"/>
      <c r="S152" s="483"/>
      <c r="T152" s="483"/>
    </row>
    <row r="153" spans="1:20" x14ac:dyDescent="0.25">
      <c r="A153" s="42">
        <v>2363</v>
      </c>
      <c r="B153" s="69" t="s">
        <v>162</v>
      </c>
      <c r="C153" s="358">
        <f t="shared" si="110"/>
        <v>12260</v>
      </c>
      <c r="D153" s="417"/>
      <c r="E153" s="136"/>
      <c r="F153" s="419">
        <f t="shared" si="157"/>
        <v>0</v>
      </c>
      <c r="G153" s="418"/>
      <c r="H153" s="72"/>
      <c r="I153" s="136">
        <f t="shared" si="158"/>
        <v>0</v>
      </c>
      <c r="J153" s="417">
        <v>12260</v>
      </c>
      <c r="K153" s="136"/>
      <c r="L153" s="419">
        <f t="shared" si="159"/>
        <v>12260</v>
      </c>
      <c r="M153" s="418"/>
      <c r="N153" s="72"/>
      <c r="O153" s="136">
        <f t="shared" si="160"/>
        <v>0</v>
      </c>
      <c r="P153" s="419"/>
      <c r="Q153" s="311"/>
      <c r="R153" s="483"/>
      <c r="S153" s="483"/>
      <c r="T153" s="483"/>
    </row>
    <row r="154" spans="1:20" hidden="1" x14ac:dyDescent="0.25">
      <c r="A154" s="42">
        <v>2364</v>
      </c>
      <c r="B154" s="69" t="s">
        <v>163</v>
      </c>
      <c r="C154" s="358">
        <f t="shared" si="110"/>
        <v>0</v>
      </c>
      <c r="D154" s="417"/>
      <c r="E154" s="72"/>
      <c r="F154" s="137">
        <f t="shared" si="157"/>
        <v>0</v>
      </c>
      <c r="G154" s="418"/>
      <c r="H154" s="72"/>
      <c r="I154" s="136">
        <f t="shared" si="158"/>
        <v>0</v>
      </c>
      <c r="J154" s="417"/>
      <c r="K154" s="72"/>
      <c r="L154" s="137">
        <f t="shared" si="159"/>
        <v>0</v>
      </c>
      <c r="M154" s="418"/>
      <c r="N154" s="72"/>
      <c r="O154" s="136">
        <f t="shared" si="160"/>
        <v>0</v>
      </c>
      <c r="P154" s="419"/>
      <c r="Q154" s="311"/>
      <c r="R154" s="483"/>
      <c r="S154" s="483"/>
      <c r="T154" s="483"/>
    </row>
    <row r="155" spans="1:20" ht="12.75" hidden="1" customHeight="1" x14ac:dyDescent="0.25">
      <c r="A155" s="42">
        <v>2365</v>
      </c>
      <c r="B155" s="69" t="s">
        <v>164</v>
      </c>
      <c r="C155" s="358">
        <f t="shared" si="110"/>
        <v>0</v>
      </c>
      <c r="D155" s="417"/>
      <c r="E155" s="72"/>
      <c r="F155" s="137">
        <f t="shared" si="157"/>
        <v>0</v>
      </c>
      <c r="G155" s="418"/>
      <c r="H155" s="72"/>
      <c r="I155" s="136">
        <f t="shared" si="158"/>
        <v>0</v>
      </c>
      <c r="J155" s="417"/>
      <c r="K155" s="72"/>
      <c r="L155" s="137">
        <f t="shared" si="159"/>
        <v>0</v>
      </c>
      <c r="M155" s="418"/>
      <c r="N155" s="72"/>
      <c r="O155" s="136">
        <f t="shared" si="160"/>
        <v>0</v>
      </c>
      <c r="P155" s="419"/>
      <c r="Q155" s="311"/>
      <c r="R155" s="483"/>
      <c r="S155" s="483"/>
      <c r="T155" s="483"/>
    </row>
    <row r="156" spans="1:20" ht="36" hidden="1" x14ac:dyDescent="0.25">
      <c r="A156" s="42">
        <v>2366</v>
      </c>
      <c r="B156" s="69" t="s">
        <v>165</v>
      </c>
      <c r="C156" s="358">
        <f t="shared" si="110"/>
        <v>0</v>
      </c>
      <c r="D156" s="417"/>
      <c r="E156" s="72"/>
      <c r="F156" s="137">
        <f t="shared" si="157"/>
        <v>0</v>
      </c>
      <c r="G156" s="418"/>
      <c r="H156" s="72"/>
      <c r="I156" s="136">
        <f t="shared" si="158"/>
        <v>0</v>
      </c>
      <c r="J156" s="417"/>
      <c r="K156" s="72"/>
      <c r="L156" s="137">
        <f t="shared" si="159"/>
        <v>0</v>
      </c>
      <c r="M156" s="418"/>
      <c r="N156" s="72"/>
      <c r="O156" s="136">
        <f t="shared" si="160"/>
        <v>0</v>
      </c>
      <c r="P156" s="419"/>
      <c r="Q156" s="311"/>
      <c r="R156" s="483"/>
      <c r="S156" s="483"/>
      <c r="T156" s="483"/>
    </row>
    <row r="157" spans="1:20" ht="48" hidden="1" x14ac:dyDescent="0.25">
      <c r="A157" s="42">
        <v>2369</v>
      </c>
      <c r="B157" s="69" t="s">
        <v>166</v>
      </c>
      <c r="C157" s="358">
        <f t="shared" si="110"/>
        <v>0</v>
      </c>
      <c r="D157" s="417"/>
      <c r="E157" s="72"/>
      <c r="F157" s="137">
        <f t="shared" si="157"/>
        <v>0</v>
      </c>
      <c r="G157" s="418"/>
      <c r="H157" s="72"/>
      <c r="I157" s="136">
        <f t="shared" si="158"/>
        <v>0</v>
      </c>
      <c r="J157" s="417"/>
      <c r="K157" s="72"/>
      <c r="L157" s="137">
        <f t="shared" si="159"/>
        <v>0</v>
      </c>
      <c r="M157" s="418"/>
      <c r="N157" s="72"/>
      <c r="O157" s="136">
        <f t="shared" si="160"/>
        <v>0</v>
      </c>
      <c r="P157" s="419"/>
      <c r="Q157" s="311"/>
      <c r="R157" s="483"/>
      <c r="S157" s="483"/>
      <c r="T157" s="483"/>
    </row>
    <row r="158" spans="1:20" x14ac:dyDescent="0.25">
      <c r="A158" s="129">
        <v>2370</v>
      </c>
      <c r="B158" s="93" t="s">
        <v>167</v>
      </c>
      <c r="C158" s="390">
        <f t="shared" si="110"/>
        <v>2800</v>
      </c>
      <c r="D158" s="391">
        <v>2800</v>
      </c>
      <c r="E158" s="142"/>
      <c r="F158" s="423">
        <f t="shared" si="157"/>
        <v>2800</v>
      </c>
      <c r="G158" s="422"/>
      <c r="H158" s="141"/>
      <c r="I158" s="142">
        <f t="shared" si="158"/>
        <v>0</v>
      </c>
      <c r="J158" s="391"/>
      <c r="K158" s="142"/>
      <c r="L158" s="423">
        <f t="shared" si="159"/>
        <v>0</v>
      </c>
      <c r="M158" s="422"/>
      <c r="N158" s="141"/>
      <c r="O158" s="142">
        <f t="shared" si="160"/>
        <v>0</v>
      </c>
      <c r="P158" s="423"/>
      <c r="Q158" s="311"/>
      <c r="R158" s="483"/>
      <c r="S158" s="483"/>
      <c r="T158" s="483"/>
    </row>
    <row r="159" spans="1:20" hidden="1" x14ac:dyDescent="0.25">
      <c r="A159" s="129">
        <v>2380</v>
      </c>
      <c r="B159" s="93" t="s">
        <v>168</v>
      </c>
      <c r="C159" s="390">
        <f t="shared" si="110"/>
        <v>0</v>
      </c>
      <c r="D159" s="99">
        <f>SUM(D160:D161)</f>
        <v>0</v>
      </c>
      <c r="E159" s="100">
        <f t="shared" ref="E159" si="161">SUM(E160:E161)</f>
        <v>0</v>
      </c>
      <c r="F159" s="131">
        <f>SUM(F160:F161)</f>
        <v>0</v>
      </c>
      <c r="G159" s="414">
        <f>SUM(G160:G161)</f>
        <v>0</v>
      </c>
      <c r="H159" s="100">
        <f t="shared" ref="H159:I159" si="162">SUM(H160:H161)</f>
        <v>0</v>
      </c>
      <c r="I159" s="130">
        <f t="shared" si="162"/>
        <v>0</v>
      </c>
      <c r="J159" s="99">
        <f>SUM(J160:J161)</f>
        <v>0</v>
      </c>
      <c r="K159" s="100">
        <f t="shared" ref="K159:N159" si="163">SUM(K160:K161)</f>
        <v>0</v>
      </c>
      <c r="L159" s="131">
        <f t="shared" si="163"/>
        <v>0</v>
      </c>
      <c r="M159" s="414">
        <f t="shared" si="163"/>
        <v>0</v>
      </c>
      <c r="N159" s="100">
        <f t="shared" si="163"/>
        <v>0</v>
      </c>
      <c r="O159" s="130">
        <f>SUM(O160:O161)</f>
        <v>0</v>
      </c>
      <c r="P159" s="415"/>
      <c r="Q159" s="311"/>
      <c r="R159" s="483"/>
      <c r="S159" s="483"/>
      <c r="T159" s="483"/>
    </row>
    <row r="160" spans="1:20" hidden="1" x14ac:dyDescent="0.25">
      <c r="A160" s="36">
        <v>2381</v>
      </c>
      <c r="B160" s="63" t="s">
        <v>169</v>
      </c>
      <c r="C160" s="353">
        <f t="shared" si="110"/>
        <v>0</v>
      </c>
      <c r="D160" s="377"/>
      <c r="E160" s="66"/>
      <c r="F160" s="134">
        <f t="shared" ref="F160:F163" si="164">D160+E160</f>
        <v>0</v>
      </c>
      <c r="G160" s="376"/>
      <c r="H160" s="66"/>
      <c r="I160" s="133">
        <f t="shared" ref="I160:I163" si="165">G160+H160</f>
        <v>0</v>
      </c>
      <c r="J160" s="377"/>
      <c r="K160" s="66"/>
      <c r="L160" s="134">
        <f t="shared" ref="L160:L163" si="166">J160+K160</f>
        <v>0</v>
      </c>
      <c r="M160" s="376"/>
      <c r="N160" s="66"/>
      <c r="O160" s="133">
        <f t="shared" ref="O160:O163" si="167">M160+N160</f>
        <v>0</v>
      </c>
      <c r="P160" s="416"/>
      <c r="Q160" s="311"/>
      <c r="R160" s="483"/>
      <c r="S160" s="483"/>
      <c r="T160" s="483"/>
    </row>
    <row r="161" spans="1:20" ht="24" hidden="1" x14ac:dyDescent="0.25">
      <c r="A161" s="42">
        <v>2389</v>
      </c>
      <c r="B161" s="69" t="s">
        <v>170</v>
      </c>
      <c r="C161" s="358">
        <f t="shared" si="110"/>
        <v>0</v>
      </c>
      <c r="D161" s="417"/>
      <c r="E161" s="72"/>
      <c r="F161" s="137">
        <f t="shared" si="164"/>
        <v>0</v>
      </c>
      <c r="G161" s="418"/>
      <c r="H161" s="72"/>
      <c r="I161" s="136">
        <f t="shared" si="165"/>
        <v>0</v>
      </c>
      <c r="J161" s="417"/>
      <c r="K161" s="72"/>
      <c r="L161" s="137">
        <f t="shared" si="166"/>
        <v>0</v>
      </c>
      <c r="M161" s="418"/>
      <c r="N161" s="72"/>
      <c r="O161" s="136">
        <f t="shared" si="167"/>
        <v>0</v>
      </c>
      <c r="P161" s="419"/>
      <c r="Q161" s="311"/>
      <c r="R161" s="483"/>
      <c r="S161" s="483"/>
      <c r="T161" s="483"/>
    </row>
    <row r="162" spans="1:20" hidden="1" x14ac:dyDescent="0.25">
      <c r="A162" s="129">
        <v>2390</v>
      </c>
      <c r="B162" s="93" t="s">
        <v>171</v>
      </c>
      <c r="C162" s="390">
        <f t="shared" si="110"/>
        <v>0</v>
      </c>
      <c r="D162" s="391"/>
      <c r="E162" s="141"/>
      <c r="F162" s="143">
        <f t="shared" si="164"/>
        <v>0</v>
      </c>
      <c r="G162" s="422"/>
      <c r="H162" s="141"/>
      <c r="I162" s="142">
        <f t="shared" si="165"/>
        <v>0</v>
      </c>
      <c r="J162" s="391"/>
      <c r="K162" s="141"/>
      <c r="L162" s="143">
        <f t="shared" si="166"/>
        <v>0</v>
      </c>
      <c r="M162" s="422"/>
      <c r="N162" s="141"/>
      <c r="O162" s="142">
        <f t="shared" si="167"/>
        <v>0</v>
      </c>
      <c r="P162" s="423"/>
      <c r="Q162" s="311"/>
      <c r="R162" s="483"/>
      <c r="S162" s="483"/>
      <c r="T162" s="483"/>
    </row>
    <row r="163" spans="1:20" hidden="1" x14ac:dyDescent="0.25">
      <c r="A163" s="55">
        <v>2400</v>
      </c>
      <c r="B163" s="127" t="s">
        <v>172</v>
      </c>
      <c r="C163" s="347">
        <f t="shared" si="110"/>
        <v>0</v>
      </c>
      <c r="D163" s="348"/>
      <c r="E163" s="151"/>
      <c r="F163" s="153">
        <f t="shared" si="164"/>
        <v>0</v>
      </c>
      <c r="G163" s="429"/>
      <c r="H163" s="151"/>
      <c r="I163" s="152">
        <f t="shared" si="165"/>
        <v>0</v>
      </c>
      <c r="J163" s="348"/>
      <c r="K163" s="151"/>
      <c r="L163" s="153">
        <f t="shared" si="166"/>
        <v>0</v>
      </c>
      <c r="M163" s="429"/>
      <c r="N163" s="151"/>
      <c r="O163" s="152">
        <f t="shared" si="167"/>
        <v>0</v>
      </c>
      <c r="P163" s="430"/>
      <c r="Q163" s="311"/>
      <c r="R163" s="483"/>
      <c r="S163" s="483"/>
      <c r="T163" s="483"/>
    </row>
    <row r="164" spans="1:20" ht="24" x14ac:dyDescent="0.25">
      <c r="A164" s="55">
        <v>2500</v>
      </c>
      <c r="B164" s="127" t="s">
        <v>173</v>
      </c>
      <c r="C164" s="347">
        <f t="shared" si="110"/>
        <v>81</v>
      </c>
      <c r="D164" s="56">
        <f>SUM(D165,D170)</f>
        <v>76</v>
      </c>
      <c r="E164" s="144">
        <f t="shared" ref="E164" si="168">SUM(E165,E170)</f>
        <v>5</v>
      </c>
      <c r="F164" s="424">
        <f>SUM(F165,F170)</f>
        <v>81</v>
      </c>
      <c r="G164" s="412">
        <f t="shared" ref="G164:O164" si="169">SUM(G165,G170)</f>
        <v>0</v>
      </c>
      <c r="H164" s="57">
        <f t="shared" si="169"/>
        <v>0</v>
      </c>
      <c r="I164" s="144">
        <f t="shared" si="169"/>
        <v>0</v>
      </c>
      <c r="J164" s="56">
        <f t="shared" si="169"/>
        <v>0</v>
      </c>
      <c r="K164" s="144">
        <f t="shared" si="169"/>
        <v>0</v>
      </c>
      <c r="L164" s="424">
        <f t="shared" si="169"/>
        <v>0</v>
      </c>
      <c r="M164" s="412">
        <f t="shared" si="169"/>
        <v>0</v>
      </c>
      <c r="N164" s="57">
        <f t="shared" si="169"/>
        <v>0</v>
      </c>
      <c r="O164" s="144">
        <f t="shared" si="169"/>
        <v>0</v>
      </c>
      <c r="P164" s="413"/>
      <c r="Q164" s="311"/>
      <c r="R164" s="483"/>
      <c r="S164" s="483"/>
      <c r="T164" s="483"/>
    </row>
    <row r="165" spans="1:20" ht="16.5" customHeight="1" x14ac:dyDescent="0.25">
      <c r="A165" s="315">
        <v>2510</v>
      </c>
      <c r="B165" s="63" t="s">
        <v>174</v>
      </c>
      <c r="C165" s="353">
        <f t="shared" si="110"/>
        <v>81</v>
      </c>
      <c r="D165" s="64">
        <f>SUM(D166:D169)</f>
        <v>76</v>
      </c>
      <c r="E165" s="150">
        <f t="shared" ref="E165" si="170">SUM(E166:E169)</f>
        <v>5</v>
      </c>
      <c r="F165" s="427">
        <f>SUM(F166:F169)</f>
        <v>81</v>
      </c>
      <c r="G165" s="426">
        <f t="shared" ref="G165:O165" si="171">SUM(G166:G169)</f>
        <v>0</v>
      </c>
      <c r="H165" s="132">
        <f t="shared" si="171"/>
        <v>0</v>
      </c>
      <c r="I165" s="150">
        <f t="shared" si="171"/>
        <v>0</v>
      </c>
      <c r="J165" s="64">
        <f t="shared" si="171"/>
        <v>0</v>
      </c>
      <c r="K165" s="150">
        <f t="shared" si="171"/>
        <v>0</v>
      </c>
      <c r="L165" s="427">
        <f t="shared" si="171"/>
        <v>0</v>
      </c>
      <c r="M165" s="426">
        <f t="shared" si="171"/>
        <v>0</v>
      </c>
      <c r="N165" s="132">
        <f t="shared" si="171"/>
        <v>0</v>
      </c>
      <c r="O165" s="154">
        <f t="shared" si="171"/>
        <v>0</v>
      </c>
      <c r="P165" s="431"/>
      <c r="Q165" s="311"/>
      <c r="R165" s="483"/>
      <c r="S165" s="483"/>
      <c r="T165" s="483"/>
    </row>
    <row r="166" spans="1:20" ht="24" hidden="1" x14ac:dyDescent="0.25">
      <c r="A166" s="43">
        <v>2512</v>
      </c>
      <c r="B166" s="69" t="s">
        <v>175</v>
      </c>
      <c r="C166" s="358">
        <f t="shared" si="110"/>
        <v>0</v>
      </c>
      <c r="D166" s="417"/>
      <c r="E166" s="72"/>
      <c r="F166" s="137">
        <f t="shared" ref="F166:F171" si="172">D166+E166</f>
        <v>0</v>
      </c>
      <c r="G166" s="418"/>
      <c r="H166" s="72"/>
      <c r="I166" s="136">
        <f t="shared" ref="I166:I171" si="173">G166+H166</f>
        <v>0</v>
      </c>
      <c r="J166" s="417"/>
      <c r="K166" s="72"/>
      <c r="L166" s="137">
        <f t="shared" ref="L166:L171" si="174">J166+K166</f>
        <v>0</v>
      </c>
      <c r="M166" s="418"/>
      <c r="N166" s="72"/>
      <c r="O166" s="136">
        <f t="shared" ref="O166:O171" si="175">M166+N166</f>
        <v>0</v>
      </c>
      <c r="P166" s="419"/>
      <c r="Q166" s="311"/>
      <c r="R166" s="483"/>
      <c r="S166" s="483"/>
      <c r="T166" s="483"/>
    </row>
    <row r="167" spans="1:20" ht="36" hidden="1" x14ac:dyDescent="0.25">
      <c r="A167" s="43">
        <v>2513</v>
      </c>
      <c r="B167" s="69" t="s">
        <v>176</v>
      </c>
      <c r="C167" s="358">
        <f t="shared" si="110"/>
        <v>0</v>
      </c>
      <c r="D167" s="417"/>
      <c r="E167" s="72"/>
      <c r="F167" s="137">
        <f t="shared" si="172"/>
        <v>0</v>
      </c>
      <c r="G167" s="418"/>
      <c r="H167" s="72"/>
      <c r="I167" s="136">
        <f t="shared" si="173"/>
        <v>0</v>
      </c>
      <c r="J167" s="417"/>
      <c r="K167" s="72"/>
      <c r="L167" s="137">
        <f t="shared" si="174"/>
        <v>0</v>
      </c>
      <c r="M167" s="418"/>
      <c r="N167" s="72"/>
      <c r="O167" s="136">
        <f t="shared" si="175"/>
        <v>0</v>
      </c>
      <c r="P167" s="419"/>
      <c r="Q167" s="311"/>
      <c r="R167" s="483"/>
      <c r="S167" s="483"/>
      <c r="T167" s="483"/>
    </row>
    <row r="168" spans="1:20" ht="24" hidden="1" x14ac:dyDescent="0.25">
      <c r="A168" s="43">
        <v>2515</v>
      </c>
      <c r="B168" s="69" t="s">
        <v>177</v>
      </c>
      <c r="C168" s="358">
        <f t="shared" si="110"/>
        <v>0</v>
      </c>
      <c r="D168" s="417"/>
      <c r="E168" s="72"/>
      <c r="F168" s="137">
        <f t="shared" si="172"/>
        <v>0</v>
      </c>
      <c r="G168" s="418"/>
      <c r="H168" s="72"/>
      <c r="I168" s="136">
        <f t="shared" si="173"/>
        <v>0</v>
      </c>
      <c r="J168" s="417"/>
      <c r="K168" s="72"/>
      <c r="L168" s="137">
        <f t="shared" si="174"/>
        <v>0</v>
      </c>
      <c r="M168" s="418"/>
      <c r="N168" s="72"/>
      <c r="O168" s="136">
        <f t="shared" si="175"/>
        <v>0</v>
      </c>
      <c r="P168" s="419"/>
      <c r="Q168" s="311"/>
      <c r="R168" s="483"/>
      <c r="S168" s="483"/>
      <c r="T168" s="483"/>
    </row>
    <row r="169" spans="1:20" ht="36" x14ac:dyDescent="0.25">
      <c r="A169" s="43">
        <v>2519</v>
      </c>
      <c r="B169" s="69" t="s">
        <v>178</v>
      </c>
      <c r="C169" s="358">
        <f t="shared" si="110"/>
        <v>81</v>
      </c>
      <c r="D169" s="417">
        <v>76</v>
      </c>
      <c r="E169" s="136">
        <v>5</v>
      </c>
      <c r="F169" s="419">
        <f t="shared" si="172"/>
        <v>81</v>
      </c>
      <c r="G169" s="418"/>
      <c r="H169" s="72"/>
      <c r="I169" s="136">
        <f t="shared" si="173"/>
        <v>0</v>
      </c>
      <c r="J169" s="417"/>
      <c r="K169" s="136"/>
      <c r="L169" s="419">
        <f t="shared" si="174"/>
        <v>0</v>
      </c>
      <c r="M169" s="418"/>
      <c r="N169" s="72"/>
      <c r="O169" s="136">
        <f t="shared" si="175"/>
        <v>0</v>
      </c>
      <c r="P169" s="440" t="s">
        <v>519</v>
      </c>
      <c r="Q169" s="311"/>
      <c r="R169" s="483"/>
      <c r="S169" s="483"/>
      <c r="T169" s="483"/>
    </row>
    <row r="170" spans="1:20" ht="24" hidden="1" x14ac:dyDescent="0.25">
      <c r="A170" s="138">
        <v>2520</v>
      </c>
      <c r="B170" s="69" t="s">
        <v>179</v>
      </c>
      <c r="C170" s="358">
        <f t="shared" si="110"/>
        <v>0</v>
      </c>
      <c r="D170" s="417"/>
      <c r="E170" s="72"/>
      <c r="F170" s="137">
        <f t="shared" si="172"/>
        <v>0</v>
      </c>
      <c r="G170" s="418"/>
      <c r="H170" s="72"/>
      <c r="I170" s="136">
        <f t="shared" si="173"/>
        <v>0</v>
      </c>
      <c r="J170" s="417"/>
      <c r="K170" s="72"/>
      <c r="L170" s="137">
        <f t="shared" si="174"/>
        <v>0</v>
      </c>
      <c r="M170" s="418"/>
      <c r="N170" s="72"/>
      <c r="O170" s="136">
        <f t="shared" si="175"/>
        <v>0</v>
      </c>
      <c r="P170" s="419"/>
      <c r="Q170" s="311"/>
      <c r="R170" s="483"/>
      <c r="S170" s="483"/>
      <c r="T170" s="483"/>
    </row>
    <row r="171" spans="1:20" s="156" customFormat="1" ht="48" hidden="1" x14ac:dyDescent="0.25">
      <c r="A171" s="20">
        <v>2800</v>
      </c>
      <c r="B171" s="63" t="s">
        <v>180</v>
      </c>
      <c r="C171" s="353">
        <f t="shared" si="110"/>
        <v>0</v>
      </c>
      <c r="D171" s="377"/>
      <c r="E171" s="66"/>
      <c r="F171" s="41">
        <f t="shared" si="172"/>
        <v>0</v>
      </c>
      <c r="G171" s="332"/>
      <c r="H171" s="39"/>
      <c r="I171" s="40">
        <f t="shared" si="173"/>
        <v>0</v>
      </c>
      <c r="J171" s="331"/>
      <c r="K171" s="39"/>
      <c r="L171" s="41">
        <f t="shared" si="174"/>
        <v>0</v>
      </c>
      <c r="M171" s="332"/>
      <c r="N171" s="39"/>
      <c r="O171" s="40">
        <f t="shared" si="175"/>
        <v>0</v>
      </c>
      <c r="P171" s="333"/>
      <c r="Q171" s="465"/>
      <c r="R171" s="483"/>
      <c r="S171" s="483"/>
      <c r="T171" s="483"/>
    </row>
    <row r="172" spans="1:20" hidden="1" x14ac:dyDescent="0.25">
      <c r="A172" s="123">
        <v>3000</v>
      </c>
      <c r="B172" s="123" t="s">
        <v>181</v>
      </c>
      <c r="C172" s="409">
        <f t="shared" si="110"/>
        <v>0</v>
      </c>
      <c r="D172" s="124">
        <f>SUM(D173,D183)</f>
        <v>0</v>
      </c>
      <c r="E172" s="125">
        <f t="shared" ref="E172" si="176">SUM(E173,E183)</f>
        <v>0</v>
      </c>
      <c r="F172" s="126">
        <f>SUM(F173,F183)</f>
        <v>0</v>
      </c>
      <c r="G172" s="410">
        <f>SUM(G173,G183)</f>
        <v>0</v>
      </c>
      <c r="H172" s="125">
        <f t="shared" ref="H172:I172" si="177">SUM(H173,H183)</f>
        <v>0</v>
      </c>
      <c r="I172" s="157">
        <f t="shared" si="177"/>
        <v>0</v>
      </c>
      <c r="J172" s="124">
        <f>SUM(J173,J183)</f>
        <v>0</v>
      </c>
      <c r="K172" s="125">
        <f t="shared" ref="K172:N172" si="178">SUM(K173,K183)</f>
        <v>0</v>
      </c>
      <c r="L172" s="126">
        <f t="shared" si="178"/>
        <v>0</v>
      </c>
      <c r="M172" s="410">
        <f t="shared" si="178"/>
        <v>0</v>
      </c>
      <c r="N172" s="125">
        <f t="shared" si="178"/>
        <v>0</v>
      </c>
      <c r="O172" s="157">
        <f>SUM(O173,O183)</f>
        <v>0</v>
      </c>
      <c r="P172" s="411"/>
      <c r="Q172" s="311"/>
      <c r="R172" s="483"/>
      <c r="S172" s="483"/>
      <c r="T172" s="483"/>
    </row>
    <row r="173" spans="1:20" ht="24" hidden="1" x14ac:dyDescent="0.25">
      <c r="A173" s="55">
        <v>3200</v>
      </c>
      <c r="B173" s="158" t="s">
        <v>182</v>
      </c>
      <c r="C173" s="347">
        <f t="shared" si="110"/>
        <v>0</v>
      </c>
      <c r="D173" s="56">
        <f>SUM(D174,D178)</f>
        <v>0</v>
      </c>
      <c r="E173" s="57">
        <f t="shared" ref="E173" si="179">SUM(E174,E178)</f>
        <v>0</v>
      </c>
      <c r="F173" s="145">
        <f>SUM(F174,F178)</f>
        <v>0</v>
      </c>
      <c r="G173" s="412">
        <f t="shared" ref="G173:O173" si="180">SUM(G174,G178)</f>
        <v>0</v>
      </c>
      <c r="H173" s="57">
        <f t="shared" si="180"/>
        <v>0</v>
      </c>
      <c r="I173" s="144">
        <f t="shared" si="180"/>
        <v>0</v>
      </c>
      <c r="J173" s="56">
        <f t="shared" si="180"/>
        <v>0</v>
      </c>
      <c r="K173" s="57">
        <f t="shared" si="180"/>
        <v>0</v>
      </c>
      <c r="L173" s="145">
        <f t="shared" si="180"/>
        <v>0</v>
      </c>
      <c r="M173" s="412">
        <f t="shared" si="180"/>
        <v>0</v>
      </c>
      <c r="N173" s="57">
        <f t="shared" si="180"/>
        <v>0</v>
      </c>
      <c r="O173" s="159">
        <f t="shared" si="180"/>
        <v>0</v>
      </c>
      <c r="P173" s="413"/>
      <c r="Q173" s="311"/>
      <c r="R173" s="483"/>
      <c r="S173" s="483"/>
      <c r="T173" s="483"/>
    </row>
    <row r="174" spans="1:20" ht="36" hidden="1" x14ac:dyDescent="0.25">
      <c r="A174" s="315">
        <v>3260</v>
      </c>
      <c r="B174" s="63" t="s">
        <v>183</v>
      </c>
      <c r="C174" s="353">
        <f t="shared" si="110"/>
        <v>0</v>
      </c>
      <c r="D174" s="64">
        <f>SUM(D175:D177)</f>
        <v>0</v>
      </c>
      <c r="E174" s="132">
        <f t="shared" ref="E174" si="181">SUM(E175:E177)</f>
        <v>0</v>
      </c>
      <c r="F174" s="146">
        <f>SUM(F175:F177)</f>
        <v>0</v>
      </c>
      <c r="G174" s="426">
        <f>SUM(G175:G177)</f>
        <v>0</v>
      </c>
      <c r="H174" s="132">
        <f t="shared" ref="H174:I174" si="182">SUM(H175:H177)</f>
        <v>0</v>
      </c>
      <c r="I174" s="150">
        <f t="shared" si="182"/>
        <v>0</v>
      </c>
      <c r="J174" s="64">
        <f>SUM(J175:J177)</f>
        <v>0</v>
      </c>
      <c r="K174" s="132">
        <f t="shared" ref="K174:N174" si="183">SUM(K175:K177)</f>
        <v>0</v>
      </c>
      <c r="L174" s="146">
        <f t="shared" si="183"/>
        <v>0</v>
      </c>
      <c r="M174" s="426">
        <f t="shared" si="183"/>
        <v>0</v>
      </c>
      <c r="N174" s="132">
        <f t="shared" si="183"/>
        <v>0</v>
      </c>
      <c r="O174" s="150">
        <f>SUM(O175:O177)</f>
        <v>0</v>
      </c>
      <c r="P174" s="427"/>
      <c r="Q174" s="311"/>
      <c r="R174" s="483"/>
      <c r="S174" s="483"/>
      <c r="T174" s="483"/>
    </row>
    <row r="175" spans="1:20" ht="24" hidden="1" x14ac:dyDescent="0.25">
      <c r="A175" s="43">
        <v>3261</v>
      </c>
      <c r="B175" s="69" t="s">
        <v>184</v>
      </c>
      <c r="C175" s="358">
        <f t="shared" si="110"/>
        <v>0</v>
      </c>
      <c r="D175" s="417"/>
      <c r="E175" s="72"/>
      <c r="F175" s="137">
        <f t="shared" ref="F175:F177" si="184">D175+E175</f>
        <v>0</v>
      </c>
      <c r="G175" s="418"/>
      <c r="H175" s="72"/>
      <c r="I175" s="136">
        <f t="shared" ref="I175:I177" si="185">G175+H175</f>
        <v>0</v>
      </c>
      <c r="J175" s="417"/>
      <c r="K175" s="72"/>
      <c r="L175" s="137">
        <f t="shared" ref="L175:L177" si="186">J175+K175</f>
        <v>0</v>
      </c>
      <c r="M175" s="418"/>
      <c r="N175" s="72"/>
      <c r="O175" s="136">
        <f t="shared" ref="O175:O177" si="187">M175+N175</f>
        <v>0</v>
      </c>
      <c r="P175" s="419"/>
      <c r="Q175" s="311"/>
      <c r="R175" s="483"/>
      <c r="S175" s="483"/>
      <c r="T175" s="483"/>
    </row>
    <row r="176" spans="1:20" ht="36" hidden="1" x14ac:dyDescent="0.25">
      <c r="A176" s="43">
        <v>3262</v>
      </c>
      <c r="B176" s="69" t="s">
        <v>185</v>
      </c>
      <c r="C176" s="358">
        <f t="shared" si="110"/>
        <v>0</v>
      </c>
      <c r="D176" s="417"/>
      <c r="E176" s="72"/>
      <c r="F176" s="137">
        <f t="shared" si="184"/>
        <v>0</v>
      </c>
      <c r="G176" s="418"/>
      <c r="H176" s="72"/>
      <c r="I176" s="136">
        <f t="shared" si="185"/>
        <v>0</v>
      </c>
      <c r="J176" s="417"/>
      <c r="K176" s="72"/>
      <c r="L176" s="137">
        <f t="shared" si="186"/>
        <v>0</v>
      </c>
      <c r="M176" s="418"/>
      <c r="N176" s="72"/>
      <c r="O176" s="136">
        <f t="shared" si="187"/>
        <v>0</v>
      </c>
      <c r="P176" s="419"/>
      <c r="Q176" s="311"/>
      <c r="R176" s="483"/>
      <c r="S176" s="483"/>
      <c r="T176" s="483"/>
    </row>
    <row r="177" spans="1:20" ht="24" hidden="1" x14ac:dyDescent="0.25">
      <c r="A177" s="43">
        <v>3263</v>
      </c>
      <c r="B177" s="69" t="s">
        <v>186</v>
      </c>
      <c r="C177" s="358">
        <f t="shared" ref="C177:C240" si="188">SUM(F177,I177,L177,O177)</f>
        <v>0</v>
      </c>
      <c r="D177" s="417"/>
      <c r="E177" s="72"/>
      <c r="F177" s="137">
        <f t="shared" si="184"/>
        <v>0</v>
      </c>
      <c r="G177" s="418"/>
      <c r="H177" s="72"/>
      <c r="I177" s="136">
        <f t="shared" si="185"/>
        <v>0</v>
      </c>
      <c r="J177" s="417"/>
      <c r="K177" s="72"/>
      <c r="L177" s="137">
        <f t="shared" si="186"/>
        <v>0</v>
      </c>
      <c r="M177" s="418"/>
      <c r="N177" s="72"/>
      <c r="O177" s="136">
        <f t="shared" si="187"/>
        <v>0</v>
      </c>
      <c r="P177" s="419"/>
      <c r="Q177" s="311"/>
      <c r="R177" s="483"/>
      <c r="S177" s="483"/>
      <c r="T177" s="483"/>
    </row>
    <row r="178" spans="1:20" ht="84" hidden="1" x14ac:dyDescent="0.25">
      <c r="A178" s="315">
        <v>3290</v>
      </c>
      <c r="B178" s="63" t="s">
        <v>187</v>
      </c>
      <c r="C178" s="432">
        <f t="shared" si="188"/>
        <v>0</v>
      </c>
      <c r="D178" s="64">
        <f>SUM(D179:D182)</f>
        <v>0</v>
      </c>
      <c r="E178" s="132">
        <f t="shared" ref="E178" si="189">SUM(E179:E182)</f>
        <v>0</v>
      </c>
      <c r="F178" s="146">
        <f>SUM(F179:F182)</f>
        <v>0</v>
      </c>
      <c r="G178" s="426">
        <f t="shared" ref="G178:O178" si="190">SUM(G179:G182)</f>
        <v>0</v>
      </c>
      <c r="H178" s="132">
        <f t="shared" si="190"/>
        <v>0</v>
      </c>
      <c r="I178" s="150">
        <f t="shared" si="190"/>
        <v>0</v>
      </c>
      <c r="J178" s="64">
        <f t="shared" si="190"/>
        <v>0</v>
      </c>
      <c r="K178" s="132">
        <f t="shared" si="190"/>
        <v>0</v>
      </c>
      <c r="L178" s="146">
        <f t="shared" si="190"/>
        <v>0</v>
      </c>
      <c r="M178" s="426">
        <f t="shared" si="190"/>
        <v>0</v>
      </c>
      <c r="N178" s="132">
        <f t="shared" si="190"/>
        <v>0</v>
      </c>
      <c r="O178" s="161">
        <f t="shared" si="190"/>
        <v>0</v>
      </c>
      <c r="P178" s="433"/>
      <c r="Q178" s="311"/>
      <c r="R178" s="483"/>
      <c r="S178" s="483"/>
      <c r="T178" s="483"/>
    </row>
    <row r="179" spans="1:20" ht="72" hidden="1" x14ac:dyDescent="0.25">
      <c r="A179" s="43">
        <v>3291</v>
      </c>
      <c r="B179" s="69" t="s">
        <v>188</v>
      </c>
      <c r="C179" s="358">
        <f t="shared" si="188"/>
        <v>0</v>
      </c>
      <c r="D179" s="417"/>
      <c r="E179" s="72"/>
      <c r="F179" s="137">
        <f t="shared" ref="F179:F182" si="191">D179+E179</f>
        <v>0</v>
      </c>
      <c r="G179" s="418"/>
      <c r="H179" s="72"/>
      <c r="I179" s="136">
        <f t="shared" ref="I179:I182" si="192">G179+H179</f>
        <v>0</v>
      </c>
      <c r="J179" s="417"/>
      <c r="K179" s="72"/>
      <c r="L179" s="137">
        <f t="shared" ref="L179:L182" si="193">J179+K179</f>
        <v>0</v>
      </c>
      <c r="M179" s="418"/>
      <c r="N179" s="72"/>
      <c r="O179" s="136">
        <f t="shared" ref="O179:O182" si="194">M179+N179</f>
        <v>0</v>
      </c>
      <c r="P179" s="419"/>
      <c r="Q179" s="311"/>
      <c r="R179" s="483"/>
      <c r="S179" s="483"/>
      <c r="T179" s="483"/>
    </row>
    <row r="180" spans="1:20" ht="72" hidden="1" x14ac:dyDescent="0.25">
      <c r="A180" s="43">
        <v>3292</v>
      </c>
      <c r="B180" s="69" t="s">
        <v>189</v>
      </c>
      <c r="C180" s="358">
        <f t="shared" si="188"/>
        <v>0</v>
      </c>
      <c r="D180" s="417"/>
      <c r="E180" s="72"/>
      <c r="F180" s="137">
        <f t="shared" si="191"/>
        <v>0</v>
      </c>
      <c r="G180" s="418"/>
      <c r="H180" s="72"/>
      <c r="I180" s="136">
        <f t="shared" si="192"/>
        <v>0</v>
      </c>
      <c r="J180" s="417"/>
      <c r="K180" s="72"/>
      <c r="L180" s="137">
        <f t="shared" si="193"/>
        <v>0</v>
      </c>
      <c r="M180" s="418"/>
      <c r="N180" s="72"/>
      <c r="O180" s="136">
        <f t="shared" si="194"/>
        <v>0</v>
      </c>
      <c r="P180" s="419"/>
      <c r="Q180" s="311"/>
      <c r="R180" s="483"/>
      <c r="S180" s="483"/>
      <c r="T180" s="483"/>
    </row>
    <row r="181" spans="1:20" ht="72" hidden="1" x14ac:dyDescent="0.25">
      <c r="A181" s="43">
        <v>3293</v>
      </c>
      <c r="B181" s="69" t="s">
        <v>190</v>
      </c>
      <c r="C181" s="358">
        <f t="shared" si="188"/>
        <v>0</v>
      </c>
      <c r="D181" s="417"/>
      <c r="E181" s="72"/>
      <c r="F181" s="137">
        <f t="shared" si="191"/>
        <v>0</v>
      </c>
      <c r="G181" s="418"/>
      <c r="H181" s="72"/>
      <c r="I181" s="136">
        <f t="shared" si="192"/>
        <v>0</v>
      </c>
      <c r="J181" s="417"/>
      <c r="K181" s="72"/>
      <c r="L181" s="137">
        <f t="shared" si="193"/>
        <v>0</v>
      </c>
      <c r="M181" s="418"/>
      <c r="N181" s="72"/>
      <c r="O181" s="136">
        <f t="shared" si="194"/>
        <v>0</v>
      </c>
      <c r="P181" s="419"/>
      <c r="Q181" s="311"/>
      <c r="R181" s="483"/>
      <c r="S181" s="483"/>
      <c r="T181" s="483"/>
    </row>
    <row r="182" spans="1:20" ht="60" hidden="1" x14ac:dyDescent="0.25">
      <c r="A182" s="163">
        <v>3294</v>
      </c>
      <c r="B182" s="69" t="s">
        <v>191</v>
      </c>
      <c r="C182" s="432">
        <f t="shared" si="188"/>
        <v>0</v>
      </c>
      <c r="D182" s="434"/>
      <c r="E182" s="164"/>
      <c r="F182" s="166">
        <f t="shared" si="191"/>
        <v>0</v>
      </c>
      <c r="G182" s="435"/>
      <c r="H182" s="164"/>
      <c r="I182" s="165">
        <f t="shared" si="192"/>
        <v>0</v>
      </c>
      <c r="J182" s="434"/>
      <c r="K182" s="164"/>
      <c r="L182" s="166">
        <f t="shared" si="193"/>
        <v>0</v>
      </c>
      <c r="M182" s="435"/>
      <c r="N182" s="164"/>
      <c r="O182" s="165">
        <f t="shared" si="194"/>
        <v>0</v>
      </c>
      <c r="P182" s="436"/>
      <c r="Q182" s="311"/>
      <c r="R182" s="483"/>
      <c r="S182" s="483"/>
      <c r="T182" s="483"/>
    </row>
    <row r="183" spans="1:20" ht="48" hidden="1" x14ac:dyDescent="0.25">
      <c r="A183" s="84">
        <v>3300</v>
      </c>
      <c r="B183" s="158" t="s">
        <v>192</v>
      </c>
      <c r="C183" s="437">
        <f t="shared" si="188"/>
        <v>0</v>
      </c>
      <c r="D183" s="167">
        <f>SUM(D184:D185)</f>
        <v>0</v>
      </c>
      <c r="E183" s="168">
        <f t="shared" ref="E183" si="195">SUM(E184:E185)</f>
        <v>0</v>
      </c>
      <c r="F183" s="128">
        <f>SUM(F184:F185)</f>
        <v>0</v>
      </c>
      <c r="G183" s="438">
        <f t="shared" ref="G183:O183" si="196">SUM(G184:G185)</f>
        <v>0</v>
      </c>
      <c r="H183" s="168">
        <f t="shared" si="196"/>
        <v>0</v>
      </c>
      <c r="I183" s="159">
        <f t="shared" si="196"/>
        <v>0</v>
      </c>
      <c r="J183" s="167">
        <f t="shared" si="196"/>
        <v>0</v>
      </c>
      <c r="K183" s="168">
        <f t="shared" si="196"/>
        <v>0</v>
      </c>
      <c r="L183" s="128">
        <f t="shared" si="196"/>
        <v>0</v>
      </c>
      <c r="M183" s="438">
        <f t="shared" si="196"/>
        <v>0</v>
      </c>
      <c r="N183" s="168">
        <f t="shared" si="196"/>
        <v>0</v>
      </c>
      <c r="O183" s="159">
        <f t="shared" si="196"/>
        <v>0</v>
      </c>
      <c r="P183" s="413"/>
      <c r="Q183" s="311"/>
      <c r="R183" s="483"/>
      <c r="S183" s="483"/>
      <c r="T183" s="483"/>
    </row>
    <row r="184" spans="1:20" ht="48" hidden="1" x14ac:dyDescent="0.25">
      <c r="A184" s="92">
        <v>3310</v>
      </c>
      <c r="B184" s="93" t="s">
        <v>193</v>
      </c>
      <c r="C184" s="390">
        <f t="shared" si="188"/>
        <v>0</v>
      </c>
      <c r="D184" s="391"/>
      <c r="E184" s="141"/>
      <c r="F184" s="143">
        <f t="shared" ref="F184:F185" si="197">D184+E184</f>
        <v>0</v>
      </c>
      <c r="G184" s="422"/>
      <c r="H184" s="141"/>
      <c r="I184" s="142">
        <f t="shared" ref="I184:I185" si="198">G184+H184</f>
        <v>0</v>
      </c>
      <c r="J184" s="391"/>
      <c r="K184" s="141"/>
      <c r="L184" s="143">
        <f t="shared" ref="L184:L185" si="199">J184+K184</f>
        <v>0</v>
      </c>
      <c r="M184" s="422"/>
      <c r="N184" s="141"/>
      <c r="O184" s="142">
        <f t="shared" ref="O184:O185" si="200">M184+N184</f>
        <v>0</v>
      </c>
      <c r="P184" s="423"/>
      <c r="Q184" s="311"/>
      <c r="R184" s="483"/>
      <c r="S184" s="483"/>
      <c r="T184" s="483"/>
    </row>
    <row r="185" spans="1:20" ht="60" hidden="1" x14ac:dyDescent="0.25">
      <c r="A185" s="37">
        <v>3320</v>
      </c>
      <c r="B185" s="63" t="s">
        <v>194</v>
      </c>
      <c r="C185" s="353">
        <f t="shared" si="188"/>
        <v>0</v>
      </c>
      <c r="D185" s="377"/>
      <c r="E185" s="66"/>
      <c r="F185" s="134">
        <f t="shared" si="197"/>
        <v>0</v>
      </c>
      <c r="G185" s="376"/>
      <c r="H185" s="66"/>
      <c r="I185" s="133">
        <f t="shared" si="198"/>
        <v>0</v>
      </c>
      <c r="J185" s="377"/>
      <c r="K185" s="66"/>
      <c r="L185" s="134">
        <f t="shared" si="199"/>
        <v>0</v>
      </c>
      <c r="M185" s="376"/>
      <c r="N185" s="66"/>
      <c r="O185" s="133">
        <f t="shared" si="200"/>
        <v>0</v>
      </c>
      <c r="P185" s="416"/>
      <c r="Q185" s="311"/>
      <c r="R185" s="483"/>
      <c r="S185" s="483"/>
      <c r="T185" s="483"/>
    </row>
    <row r="186" spans="1:20" hidden="1" x14ac:dyDescent="0.25">
      <c r="A186" s="169">
        <v>4000</v>
      </c>
      <c r="B186" s="123" t="s">
        <v>195</v>
      </c>
      <c r="C186" s="409">
        <f t="shared" si="188"/>
        <v>0</v>
      </c>
      <c r="D186" s="124">
        <f>SUM(D187,D190)</f>
        <v>0</v>
      </c>
      <c r="E186" s="125">
        <f t="shared" ref="E186" si="201">SUM(E187,E190)</f>
        <v>0</v>
      </c>
      <c r="F186" s="126">
        <f>SUM(F187,F190)</f>
        <v>0</v>
      </c>
      <c r="G186" s="410">
        <f>SUM(G187,G190)</f>
        <v>0</v>
      </c>
      <c r="H186" s="125">
        <f t="shared" ref="H186:I186" si="202">SUM(H187,H190)</f>
        <v>0</v>
      </c>
      <c r="I186" s="157">
        <f t="shared" si="202"/>
        <v>0</v>
      </c>
      <c r="J186" s="124">
        <f>SUM(J187,J190)</f>
        <v>0</v>
      </c>
      <c r="K186" s="125">
        <f t="shared" ref="K186:N186" si="203">SUM(K187,K190)</f>
        <v>0</v>
      </c>
      <c r="L186" s="126">
        <f t="shared" si="203"/>
        <v>0</v>
      </c>
      <c r="M186" s="410">
        <f t="shared" si="203"/>
        <v>0</v>
      </c>
      <c r="N186" s="125">
        <f t="shared" si="203"/>
        <v>0</v>
      </c>
      <c r="O186" s="157">
        <f>SUM(O187,O190)</f>
        <v>0</v>
      </c>
      <c r="P186" s="411"/>
      <c r="Q186" s="311"/>
      <c r="R186" s="483"/>
      <c r="S186" s="483"/>
      <c r="T186" s="483"/>
    </row>
    <row r="187" spans="1:20" ht="24" hidden="1" x14ac:dyDescent="0.25">
      <c r="A187" s="170">
        <v>4200</v>
      </c>
      <c r="B187" s="127" t="s">
        <v>196</v>
      </c>
      <c r="C187" s="347">
        <f t="shared" si="188"/>
        <v>0</v>
      </c>
      <c r="D187" s="56">
        <f>SUM(D188,D189)</f>
        <v>0</v>
      </c>
      <c r="E187" s="57">
        <f t="shared" ref="E187" si="204">SUM(E188,E189)</f>
        <v>0</v>
      </c>
      <c r="F187" s="145">
        <f>SUM(F188,F189)</f>
        <v>0</v>
      </c>
      <c r="G187" s="412">
        <f>SUM(G188,G189)</f>
        <v>0</v>
      </c>
      <c r="H187" s="57">
        <f t="shared" ref="H187:I187" si="205">SUM(H188,H189)</f>
        <v>0</v>
      </c>
      <c r="I187" s="144">
        <f t="shared" si="205"/>
        <v>0</v>
      </c>
      <c r="J187" s="56">
        <f>SUM(J188,J189)</f>
        <v>0</v>
      </c>
      <c r="K187" s="57">
        <f t="shared" ref="K187:N187" si="206">SUM(K188,K189)</f>
        <v>0</v>
      </c>
      <c r="L187" s="145">
        <f t="shared" si="206"/>
        <v>0</v>
      </c>
      <c r="M187" s="412">
        <f t="shared" si="206"/>
        <v>0</v>
      </c>
      <c r="N187" s="57">
        <f t="shared" si="206"/>
        <v>0</v>
      </c>
      <c r="O187" s="144">
        <f>SUM(O188,O189)</f>
        <v>0</v>
      </c>
      <c r="P187" s="424"/>
      <c r="Q187" s="311"/>
      <c r="R187" s="483"/>
      <c r="S187" s="483"/>
      <c r="T187" s="483"/>
    </row>
    <row r="188" spans="1:20" ht="36" hidden="1" x14ac:dyDescent="0.25">
      <c r="A188" s="315">
        <v>4240</v>
      </c>
      <c r="B188" s="63" t="s">
        <v>197</v>
      </c>
      <c r="C188" s="353">
        <f t="shared" si="188"/>
        <v>0</v>
      </c>
      <c r="D188" s="377"/>
      <c r="E188" s="66"/>
      <c r="F188" s="134">
        <f t="shared" ref="F188:F189" si="207">D188+E188</f>
        <v>0</v>
      </c>
      <c r="G188" s="376"/>
      <c r="H188" s="66"/>
      <c r="I188" s="133">
        <f t="shared" ref="I188:I189" si="208">G188+H188</f>
        <v>0</v>
      </c>
      <c r="J188" s="377"/>
      <c r="K188" s="66"/>
      <c r="L188" s="134">
        <f t="shared" ref="L188:L189" si="209">J188+K188</f>
        <v>0</v>
      </c>
      <c r="M188" s="376"/>
      <c r="N188" s="66"/>
      <c r="O188" s="133">
        <f t="shared" ref="O188:O189" si="210">M188+N188</f>
        <v>0</v>
      </c>
      <c r="P188" s="416"/>
      <c r="Q188" s="311"/>
      <c r="R188" s="483"/>
      <c r="S188" s="483"/>
      <c r="T188" s="483"/>
    </row>
    <row r="189" spans="1:20" ht="24" hidden="1" x14ac:dyDescent="0.25">
      <c r="A189" s="138">
        <v>4250</v>
      </c>
      <c r="B189" s="69" t="s">
        <v>198</v>
      </c>
      <c r="C189" s="358">
        <f t="shared" si="188"/>
        <v>0</v>
      </c>
      <c r="D189" s="417"/>
      <c r="E189" s="72"/>
      <c r="F189" s="137">
        <f t="shared" si="207"/>
        <v>0</v>
      </c>
      <c r="G189" s="418"/>
      <c r="H189" s="72"/>
      <c r="I189" s="136">
        <f t="shared" si="208"/>
        <v>0</v>
      </c>
      <c r="J189" s="417"/>
      <c r="K189" s="72"/>
      <c r="L189" s="137">
        <f t="shared" si="209"/>
        <v>0</v>
      </c>
      <c r="M189" s="418"/>
      <c r="N189" s="72"/>
      <c r="O189" s="136">
        <f t="shared" si="210"/>
        <v>0</v>
      </c>
      <c r="P189" s="419"/>
      <c r="Q189" s="311"/>
      <c r="R189" s="483"/>
      <c r="S189" s="483"/>
      <c r="T189" s="483"/>
    </row>
    <row r="190" spans="1:20" hidden="1" x14ac:dyDescent="0.25">
      <c r="A190" s="55">
        <v>4300</v>
      </c>
      <c r="B190" s="127" t="s">
        <v>199</v>
      </c>
      <c r="C190" s="347">
        <f t="shared" si="188"/>
        <v>0</v>
      </c>
      <c r="D190" s="56">
        <f>SUM(D191)</f>
        <v>0</v>
      </c>
      <c r="E190" s="57">
        <f t="shared" ref="E190" si="211">SUM(E191)</f>
        <v>0</v>
      </c>
      <c r="F190" s="145">
        <f>SUM(F191)</f>
        <v>0</v>
      </c>
      <c r="G190" s="412">
        <f>SUM(G191)</f>
        <v>0</v>
      </c>
      <c r="H190" s="57">
        <f t="shared" ref="H190:I190" si="212">SUM(H191)</f>
        <v>0</v>
      </c>
      <c r="I190" s="144">
        <f t="shared" si="212"/>
        <v>0</v>
      </c>
      <c r="J190" s="56">
        <f>SUM(J191)</f>
        <v>0</v>
      </c>
      <c r="K190" s="57">
        <f t="shared" ref="K190:N190" si="213">SUM(K191)</f>
        <v>0</v>
      </c>
      <c r="L190" s="145">
        <f t="shared" si="213"/>
        <v>0</v>
      </c>
      <c r="M190" s="412">
        <f t="shared" si="213"/>
        <v>0</v>
      </c>
      <c r="N190" s="57">
        <f t="shared" si="213"/>
        <v>0</v>
      </c>
      <c r="O190" s="144">
        <f>SUM(O191)</f>
        <v>0</v>
      </c>
      <c r="P190" s="424"/>
      <c r="Q190" s="311"/>
      <c r="R190" s="483"/>
      <c r="S190" s="483"/>
      <c r="T190" s="483"/>
    </row>
    <row r="191" spans="1:20" ht="24" hidden="1" x14ac:dyDescent="0.25">
      <c r="A191" s="315">
        <v>4310</v>
      </c>
      <c r="B191" s="63" t="s">
        <v>200</v>
      </c>
      <c r="C191" s="353">
        <f t="shared" si="188"/>
        <v>0</v>
      </c>
      <c r="D191" s="64">
        <f>SUM(D192:D192)</f>
        <v>0</v>
      </c>
      <c r="E191" s="132">
        <f t="shared" ref="E191" si="214">SUM(E192:E192)</f>
        <v>0</v>
      </c>
      <c r="F191" s="146">
        <f>SUM(F192:F192)</f>
        <v>0</v>
      </c>
      <c r="G191" s="426">
        <f>SUM(G192:G192)</f>
        <v>0</v>
      </c>
      <c r="H191" s="132">
        <f t="shared" ref="H191:I191" si="215">SUM(H192:H192)</f>
        <v>0</v>
      </c>
      <c r="I191" s="150">
        <f t="shared" si="215"/>
        <v>0</v>
      </c>
      <c r="J191" s="64">
        <f>SUM(J192:J192)</f>
        <v>0</v>
      </c>
      <c r="K191" s="132">
        <f t="shared" ref="K191:N191" si="216">SUM(K192:K192)</f>
        <v>0</v>
      </c>
      <c r="L191" s="146">
        <f t="shared" si="216"/>
        <v>0</v>
      </c>
      <c r="M191" s="426">
        <f t="shared" si="216"/>
        <v>0</v>
      </c>
      <c r="N191" s="132">
        <f t="shared" si="216"/>
        <v>0</v>
      </c>
      <c r="O191" s="150">
        <f>SUM(O192:O192)</f>
        <v>0</v>
      </c>
      <c r="P191" s="427"/>
      <c r="Q191" s="311"/>
      <c r="R191" s="483"/>
      <c r="S191" s="483"/>
      <c r="T191" s="483"/>
    </row>
    <row r="192" spans="1:20" ht="36" hidden="1" x14ac:dyDescent="0.25">
      <c r="A192" s="43">
        <v>4311</v>
      </c>
      <c r="B192" s="69" t="s">
        <v>201</v>
      </c>
      <c r="C192" s="358">
        <f t="shared" si="188"/>
        <v>0</v>
      </c>
      <c r="D192" s="417"/>
      <c r="E192" s="72"/>
      <c r="F192" s="137">
        <f>D192+E192</f>
        <v>0</v>
      </c>
      <c r="G192" s="418"/>
      <c r="H192" s="72"/>
      <c r="I192" s="136">
        <f>G192+H192</f>
        <v>0</v>
      </c>
      <c r="J192" s="417"/>
      <c r="K192" s="72"/>
      <c r="L192" s="137">
        <f>J192+K192</f>
        <v>0</v>
      </c>
      <c r="M192" s="418"/>
      <c r="N192" s="72"/>
      <c r="O192" s="136">
        <f>M192+N192</f>
        <v>0</v>
      </c>
      <c r="P192" s="419"/>
      <c r="Q192" s="311"/>
      <c r="R192" s="483"/>
      <c r="S192" s="483"/>
      <c r="T192" s="483"/>
    </row>
    <row r="193" spans="1:20" s="25" customFormat="1" ht="24" x14ac:dyDescent="0.25">
      <c r="A193" s="171"/>
      <c r="B193" s="20" t="s">
        <v>202</v>
      </c>
      <c r="C193" s="405">
        <f t="shared" si="188"/>
        <v>1500</v>
      </c>
      <c r="D193" s="120">
        <f>SUM(D194,D229,D268)</f>
        <v>0</v>
      </c>
      <c r="E193" s="407">
        <f t="shared" ref="E193" si="217">SUM(E194,E229,E268)</f>
        <v>0</v>
      </c>
      <c r="F193" s="408">
        <f>SUM(F194,F229,F268)</f>
        <v>0</v>
      </c>
      <c r="G193" s="406">
        <f>SUM(G194,G229,G268)</f>
        <v>0</v>
      </c>
      <c r="H193" s="121">
        <f t="shared" ref="H193:I193" si="218">SUM(H194,H229,H268)</f>
        <v>0</v>
      </c>
      <c r="I193" s="407">
        <f t="shared" si="218"/>
        <v>0</v>
      </c>
      <c r="J193" s="120">
        <f>SUM(J194,J229,J268)</f>
        <v>1500</v>
      </c>
      <c r="K193" s="407">
        <f t="shared" ref="K193:N193" si="219">SUM(K194,K229,K268)</f>
        <v>0</v>
      </c>
      <c r="L193" s="408">
        <f t="shared" si="219"/>
        <v>1500</v>
      </c>
      <c r="M193" s="406">
        <f t="shared" si="219"/>
        <v>0</v>
      </c>
      <c r="N193" s="121">
        <f t="shared" si="219"/>
        <v>0</v>
      </c>
      <c r="O193" s="172">
        <f>SUM(O194,O229,O268)</f>
        <v>0</v>
      </c>
      <c r="P193" s="439"/>
      <c r="Q193" s="314"/>
      <c r="R193" s="483"/>
      <c r="S193" s="483"/>
      <c r="T193" s="483"/>
    </row>
    <row r="194" spans="1:20" x14ac:dyDescent="0.25">
      <c r="A194" s="123">
        <v>5000</v>
      </c>
      <c r="B194" s="123" t="s">
        <v>203</v>
      </c>
      <c r="C194" s="409">
        <f t="shared" si="188"/>
        <v>1500</v>
      </c>
      <c r="D194" s="124">
        <f>D195+D203</f>
        <v>0</v>
      </c>
      <c r="E194" s="157">
        <f t="shared" ref="E194" si="220">E195+E203</f>
        <v>0</v>
      </c>
      <c r="F194" s="411">
        <f>F195+F203</f>
        <v>0</v>
      </c>
      <c r="G194" s="410">
        <f>G195+G203</f>
        <v>0</v>
      </c>
      <c r="H194" s="125">
        <f t="shared" ref="H194:I194" si="221">H195+H203</f>
        <v>0</v>
      </c>
      <c r="I194" s="157">
        <f t="shared" si="221"/>
        <v>0</v>
      </c>
      <c r="J194" s="124">
        <f>J195+J203</f>
        <v>1500</v>
      </c>
      <c r="K194" s="157">
        <f t="shared" ref="K194:N194" si="222">K195+K203</f>
        <v>0</v>
      </c>
      <c r="L194" s="411">
        <f t="shared" si="222"/>
        <v>1500</v>
      </c>
      <c r="M194" s="410">
        <f t="shared" si="222"/>
        <v>0</v>
      </c>
      <c r="N194" s="125">
        <f t="shared" si="222"/>
        <v>0</v>
      </c>
      <c r="O194" s="157">
        <f>O195+O203</f>
        <v>0</v>
      </c>
      <c r="P194" s="411"/>
      <c r="Q194" s="311"/>
      <c r="R194" s="483"/>
      <c r="S194" s="483"/>
      <c r="T194" s="483"/>
    </row>
    <row r="195" spans="1:20" hidden="1" x14ac:dyDescent="0.25">
      <c r="A195" s="55">
        <v>5100</v>
      </c>
      <c r="B195" s="127" t="s">
        <v>204</v>
      </c>
      <c r="C195" s="347">
        <f t="shared" si="188"/>
        <v>0</v>
      </c>
      <c r="D195" s="56">
        <f>D196+D197+D200+D201+D202</f>
        <v>0</v>
      </c>
      <c r="E195" s="57">
        <f t="shared" ref="E195" si="223">E196+E197+E200+E201+E202</f>
        <v>0</v>
      </c>
      <c r="F195" s="145">
        <f>F196+F197+F200+F201+F202</f>
        <v>0</v>
      </c>
      <c r="G195" s="412">
        <f>G196+G197+G200+G201+G202</f>
        <v>0</v>
      </c>
      <c r="H195" s="57">
        <f t="shared" ref="H195:I195" si="224">H196+H197+H200+H201+H202</f>
        <v>0</v>
      </c>
      <c r="I195" s="144">
        <f t="shared" si="224"/>
        <v>0</v>
      </c>
      <c r="J195" s="56">
        <f>J196+J197+J200+J201+J202</f>
        <v>0</v>
      </c>
      <c r="K195" s="57">
        <f t="shared" ref="K195:N195" si="225">K196+K197+K200+K201+K202</f>
        <v>0</v>
      </c>
      <c r="L195" s="145">
        <f t="shared" si="225"/>
        <v>0</v>
      </c>
      <c r="M195" s="412">
        <f t="shared" si="225"/>
        <v>0</v>
      </c>
      <c r="N195" s="57">
        <f t="shared" si="225"/>
        <v>0</v>
      </c>
      <c r="O195" s="144">
        <f>O196+O197+O200+O201+O202</f>
        <v>0</v>
      </c>
      <c r="P195" s="424"/>
      <c r="Q195" s="311"/>
      <c r="R195" s="483"/>
      <c r="S195" s="483"/>
      <c r="T195" s="483"/>
    </row>
    <row r="196" spans="1:20" hidden="1" x14ac:dyDescent="0.25">
      <c r="A196" s="315">
        <v>5110</v>
      </c>
      <c r="B196" s="63" t="s">
        <v>205</v>
      </c>
      <c r="C196" s="353">
        <f t="shared" si="188"/>
        <v>0</v>
      </c>
      <c r="D196" s="377"/>
      <c r="E196" s="66"/>
      <c r="F196" s="134">
        <f>D196+E196</f>
        <v>0</v>
      </c>
      <c r="G196" s="376"/>
      <c r="H196" s="66"/>
      <c r="I196" s="133">
        <f>G196+H196</f>
        <v>0</v>
      </c>
      <c r="J196" s="377"/>
      <c r="K196" s="66"/>
      <c r="L196" s="134">
        <f>J196+K196</f>
        <v>0</v>
      </c>
      <c r="M196" s="376"/>
      <c r="N196" s="66"/>
      <c r="O196" s="133">
        <f>M196+N196</f>
        <v>0</v>
      </c>
      <c r="P196" s="416"/>
      <c r="Q196" s="311"/>
      <c r="R196" s="483"/>
      <c r="S196" s="483"/>
      <c r="T196" s="483"/>
    </row>
    <row r="197" spans="1:20" ht="24" hidden="1" x14ac:dyDescent="0.25">
      <c r="A197" s="138">
        <v>5120</v>
      </c>
      <c r="B197" s="69" t="s">
        <v>206</v>
      </c>
      <c r="C197" s="358">
        <f t="shared" si="188"/>
        <v>0</v>
      </c>
      <c r="D197" s="70">
        <f>D198+D199</f>
        <v>0</v>
      </c>
      <c r="E197" s="135">
        <f t="shared" ref="E197" si="226">E198+E199</f>
        <v>0</v>
      </c>
      <c r="F197" s="140">
        <f>F198+F199</f>
        <v>0</v>
      </c>
      <c r="G197" s="420">
        <f>G198+G199</f>
        <v>0</v>
      </c>
      <c r="H197" s="135">
        <f t="shared" ref="H197:I197" si="227">H198+H199</f>
        <v>0</v>
      </c>
      <c r="I197" s="139">
        <f t="shared" si="227"/>
        <v>0</v>
      </c>
      <c r="J197" s="70">
        <f>J198+J199</f>
        <v>0</v>
      </c>
      <c r="K197" s="135">
        <f t="shared" ref="K197:O197" si="228">K198+K199</f>
        <v>0</v>
      </c>
      <c r="L197" s="140">
        <f t="shared" si="228"/>
        <v>0</v>
      </c>
      <c r="M197" s="420">
        <f t="shared" si="228"/>
        <v>0</v>
      </c>
      <c r="N197" s="135">
        <f t="shared" si="228"/>
        <v>0</v>
      </c>
      <c r="O197" s="139">
        <f t="shared" si="228"/>
        <v>0</v>
      </c>
      <c r="P197" s="421"/>
      <c r="Q197" s="311"/>
      <c r="R197" s="483"/>
      <c r="S197" s="483"/>
      <c r="T197" s="483"/>
    </row>
    <row r="198" spans="1:20" hidden="1" x14ac:dyDescent="0.25">
      <c r="A198" s="43">
        <v>5121</v>
      </c>
      <c r="B198" s="69" t="s">
        <v>207</v>
      </c>
      <c r="C198" s="358">
        <f t="shared" si="188"/>
        <v>0</v>
      </c>
      <c r="D198" s="417"/>
      <c r="E198" s="72"/>
      <c r="F198" s="137">
        <f t="shared" ref="F198:F202" si="229">D198+E198</f>
        <v>0</v>
      </c>
      <c r="G198" s="418"/>
      <c r="H198" s="72"/>
      <c r="I198" s="136">
        <f t="shared" ref="I198:I202" si="230">G198+H198</f>
        <v>0</v>
      </c>
      <c r="J198" s="417"/>
      <c r="K198" s="72"/>
      <c r="L198" s="137">
        <f t="shared" ref="L198:L202" si="231">J198+K198</f>
        <v>0</v>
      </c>
      <c r="M198" s="418"/>
      <c r="N198" s="72"/>
      <c r="O198" s="136">
        <f t="shared" ref="O198:O202" si="232">M198+N198</f>
        <v>0</v>
      </c>
      <c r="P198" s="419"/>
      <c r="Q198" s="311"/>
      <c r="R198" s="483"/>
      <c r="S198" s="483"/>
      <c r="T198" s="483"/>
    </row>
    <row r="199" spans="1:20" ht="24" hidden="1" x14ac:dyDescent="0.25">
      <c r="A199" s="43">
        <v>5129</v>
      </c>
      <c r="B199" s="69" t="s">
        <v>208</v>
      </c>
      <c r="C199" s="358">
        <f t="shared" si="188"/>
        <v>0</v>
      </c>
      <c r="D199" s="417"/>
      <c r="E199" s="72"/>
      <c r="F199" s="137">
        <f t="shared" si="229"/>
        <v>0</v>
      </c>
      <c r="G199" s="418"/>
      <c r="H199" s="72"/>
      <c r="I199" s="136">
        <f t="shared" si="230"/>
        <v>0</v>
      </c>
      <c r="J199" s="417"/>
      <c r="K199" s="72"/>
      <c r="L199" s="137">
        <f t="shared" si="231"/>
        <v>0</v>
      </c>
      <c r="M199" s="418"/>
      <c r="N199" s="72"/>
      <c r="O199" s="136">
        <f t="shared" si="232"/>
        <v>0</v>
      </c>
      <c r="P199" s="419"/>
      <c r="Q199" s="311"/>
      <c r="R199" s="483"/>
      <c r="S199" s="483"/>
      <c r="T199" s="483"/>
    </row>
    <row r="200" spans="1:20" hidden="1" x14ac:dyDescent="0.25">
      <c r="A200" s="138">
        <v>5130</v>
      </c>
      <c r="B200" s="69" t="s">
        <v>209</v>
      </c>
      <c r="C200" s="358">
        <f t="shared" si="188"/>
        <v>0</v>
      </c>
      <c r="D200" s="417"/>
      <c r="E200" s="72"/>
      <c r="F200" s="137">
        <f t="shared" si="229"/>
        <v>0</v>
      </c>
      <c r="G200" s="418"/>
      <c r="H200" s="72"/>
      <c r="I200" s="136">
        <f t="shared" si="230"/>
        <v>0</v>
      </c>
      <c r="J200" s="417"/>
      <c r="K200" s="72"/>
      <c r="L200" s="137">
        <f t="shared" si="231"/>
        <v>0</v>
      </c>
      <c r="M200" s="418"/>
      <c r="N200" s="72"/>
      <c r="O200" s="136">
        <f t="shared" si="232"/>
        <v>0</v>
      </c>
      <c r="P200" s="419"/>
      <c r="Q200" s="311"/>
      <c r="R200" s="483"/>
      <c r="S200" s="483"/>
      <c r="T200" s="483"/>
    </row>
    <row r="201" spans="1:20" hidden="1" x14ac:dyDescent="0.25">
      <c r="A201" s="138">
        <v>5140</v>
      </c>
      <c r="B201" s="69" t="s">
        <v>210</v>
      </c>
      <c r="C201" s="358">
        <f t="shared" si="188"/>
        <v>0</v>
      </c>
      <c r="D201" s="417"/>
      <c r="E201" s="72"/>
      <c r="F201" s="137">
        <f t="shared" si="229"/>
        <v>0</v>
      </c>
      <c r="G201" s="418"/>
      <c r="H201" s="72"/>
      <c r="I201" s="136">
        <f t="shared" si="230"/>
        <v>0</v>
      </c>
      <c r="J201" s="417"/>
      <c r="K201" s="72"/>
      <c r="L201" s="137">
        <f t="shared" si="231"/>
        <v>0</v>
      </c>
      <c r="M201" s="418"/>
      <c r="N201" s="72"/>
      <c r="O201" s="136">
        <f t="shared" si="232"/>
        <v>0</v>
      </c>
      <c r="P201" s="419"/>
      <c r="Q201" s="311"/>
      <c r="R201" s="483"/>
      <c r="S201" s="483"/>
      <c r="T201" s="483"/>
    </row>
    <row r="202" spans="1:20" ht="24" hidden="1" x14ac:dyDescent="0.25">
      <c r="A202" s="138">
        <v>5170</v>
      </c>
      <c r="B202" s="69" t="s">
        <v>211</v>
      </c>
      <c r="C202" s="358">
        <f t="shared" si="188"/>
        <v>0</v>
      </c>
      <c r="D202" s="417"/>
      <c r="E202" s="72"/>
      <c r="F202" s="137">
        <f t="shared" si="229"/>
        <v>0</v>
      </c>
      <c r="G202" s="418"/>
      <c r="H202" s="72"/>
      <c r="I202" s="136">
        <f t="shared" si="230"/>
        <v>0</v>
      </c>
      <c r="J202" s="417"/>
      <c r="K202" s="72"/>
      <c r="L202" s="137">
        <f t="shared" si="231"/>
        <v>0</v>
      </c>
      <c r="M202" s="418"/>
      <c r="N202" s="72"/>
      <c r="O202" s="136">
        <f t="shared" si="232"/>
        <v>0</v>
      </c>
      <c r="P202" s="419"/>
      <c r="Q202" s="311"/>
      <c r="R202" s="483"/>
      <c r="S202" s="483"/>
      <c r="T202" s="483"/>
    </row>
    <row r="203" spans="1:20" x14ac:dyDescent="0.25">
      <c r="A203" s="55">
        <v>5200</v>
      </c>
      <c r="B203" s="127" t="s">
        <v>212</v>
      </c>
      <c r="C203" s="347">
        <f t="shared" si="188"/>
        <v>1500</v>
      </c>
      <c r="D203" s="56">
        <f>D204+D214+D215+D224+D225+D226+D228</f>
        <v>0</v>
      </c>
      <c r="E203" s="144">
        <f t="shared" ref="E203" si="233">E204+E214+E215+E224+E225+E226+E228</f>
        <v>0</v>
      </c>
      <c r="F203" s="424">
        <f>F204+F214+F215+F224+F225+F226+F228</f>
        <v>0</v>
      </c>
      <c r="G203" s="412">
        <f>G204+G214+G215+G224+G225+G226+G228</f>
        <v>0</v>
      </c>
      <c r="H203" s="57">
        <f t="shared" ref="H203:I203" si="234">H204+H214+H215+H224+H225+H226+H228</f>
        <v>0</v>
      </c>
      <c r="I203" s="144">
        <f t="shared" si="234"/>
        <v>0</v>
      </c>
      <c r="J203" s="56">
        <f>J204+J214+J215+J224+J225+J226+J228</f>
        <v>1500</v>
      </c>
      <c r="K203" s="144">
        <f t="shared" ref="K203:O203" si="235">K204+K214+K215+K224+K225+K226+K228</f>
        <v>0</v>
      </c>
      <c r="L203" s="424">
        <f t="shared" si="235"/>
        <v>1500</v>
      </c>
      <c r="M203" s="412">
        <f t="shared" si="235"/>
        <v>0</v>
      </c>
      <c r="N203" s="57">
        <f t="shared" si="235"/>
        <v>0</v>
      </c>
      <c r="O203" s="144">
        <f t="shared" si="235"/>
        <v>0</v>
      </c>
      <c r="P203" s="424"/>
      <c r="Q203" s="311"/>
      <c r="R203" s="483"/>
      <c r="S203" s="483"/>
      <c r="T203" s="483"/>
    </row>
    <row r="204" spans="1:20" hidden="1" x14ac:dyDescent="0.25">
      <c r="A204" s="129">
        <v>5210</v>
      </c>
      <c r="B204" s="93" t="s">
        <v>213</v>
      </c>
      <c r="C204" s="390">
        <f t="shared" si="188"/>
        <v>0</v>
      </c>
      <c r="D204" s="99">
        <f>SUM(D205:D213)</f>
        <v>0</v>
      </c>
      <c r="E204" s="100">
        <f>SUM(E205:E213)</f>
        <v>0</v>
      </c>
      <c r="F204" s="131">
        <f t="shared" ref="F204:N204" si="236">SUM(F205:F213)</f>
        <v>0</v>
      </c>
      <c r="G204" s="414">
        <f>SUM(G205:G213)</f>
        <v>0</v>
      </c>
      <c r="H204" s="100">
        <f t="shared" si="236"/>
        <v>0</v>
      </c>
      <c r="I204" s="130">
        <f t="shared" si="236"/>
        <v>0</v>
      </c>
      <c r="J204" s="99">
        <f>SUM(J205:J213)</f>
        <v>0</v>
      </c>
      <c r="K204" s="100">
        <f t="shared" si="236"/>
        <v>0</v>
      </c>
      <c r="L204" s="131">
        <f t="shared" si="236"/>
        <v>0</v>
      </c>
      <c r="M204" s="414">
        <f t="shared" si="236"/>
        <v>0</v>
      </c>
      <c r="N204" s="100">
        <f t="shared" si="236"/>
        <v>0</v>
      </c>
      <c r="O204" s="130">
        <f>SUM(O205:O213)</f>
        <v>0</v>
      </c>
      <c r="P204" s="415"/>
      <c r="Q204" s="311"/>
      <c r="R204" s="483"/>
      <c r="S204" s="483"/>
      <c r="T204" s="483"/>
    </row>
    <row r="205" spans="1:20" hidden="1" x14ac:dyDescent="0.25">
      <c r="A205" s="37">
        <v>5211</v>
      </c>
      <c r="B205" s="63" t="s">
        <v>214</v>
      </c>
      <c r="C205" s="353">
        <f t="shared" si="188"/>
        <v>0</v>
      </c>
      <c r="D205" s="377"/>
      <c r="E205" s="66"/>
      <c r="F205" s="134">
        <f t="shared" ref="F205:F214" si="237">D205+E205</f>
        <v>0</v>
      </c>
      <c r="G205" s="376"/>
      <c r="H205" s="66"/>
      <c r="I205" s="133">
        <f t="shared" ref="I205:I214" si="238">G205+H205</f>
        <v>0</v>
      </c>
      <c r="J205" s="377"/>
      <c r="K205" s="66"/>
      <c r="L205" s="134">
        <f t="shared" ref="L205:L214" si="239">J205+K205</f>
        <v>0</v>
      </c>
      <c r="M205" s="376"/>
      <c r="N205" s="66"/>
      <c r="O205" s="133">
        <f t="shared" ref="O205:O214" si="240">M205+N205</f>
        <v>0</v>
      </c>
      <c r="P205" s="416"/>
      <c r="Q205" s="311"/>
      <c r="R205" s="483"/>
      <c r="S205" s="483"/>
      <c r="T205" s="483"/>
    </row>
    <row r="206" spans="1:20" hidden="1" x14ac:dyDescent="0.25">
      <c r="A206" s="43">
        <v>5212</v>
      </c>
      <c r="B206" s="69" t="s">
        <v>215</v>
      </c>
      <c r="C206" s="358">
        <f t="shared" si="188"/>
        <v>0</v>
      </c>
      <c r="D206" s="417"/>
      <c r="E206" s="72"/>
      <c r="F206" s="137">
        <f t="shared" si="237"/>
        <v>0</v>
      </c>
      <c r="G206" s="418"/>
      <c r="H206" s="72"/>
      <c r="I206" s="136">
        <f t="shared" si="238"/>
        <v>0</v>
      </c>
      <c r="J206" s="417"/>
      <c r="K206" s="72"/>
      <c r="L206" s="137">
        <f t="shared" si="239"/>
        <v>0</v>
      </c>
      <c r="M206" s="418"/>
      <c r="N206" s="72"/>
      <c r="O206" s="136">
        <f t="shared" si="240"/>
        <v>0</v>
      </c>
      <c r="P206" s="419"/>
      <c r="Q206" s="311"/>
      <c r="R206" s="483"/>
      <c r="S206" s="483"/>
      <c r="T206" s="483"/>
    </row>
    <row r="207" spans="1:20" hidden="1" x14ac:dyDescent="0.25">
      <c r="A207" s="43">
        <v>5213</v>
      </c>
      <c r="B207" s="69" t="s">
        <v>216</v>
      </c>
      <c r="C207" s="358">
        <f t="shared" si="188"/>
        <v>0</v>
      </c>
      <c r="D207" s="417"/>
      <c r="E207" s="72"/>
      <c r="F207" s="137">
        <f t="shared" si="237"/>
        <v>0</v>
      </c>
      <c r="G207" s="418"/>
      <c r="H207" s="72"/>
      <c r="I207" s="136">
        <f t="shared" si="238"/>
        <v>0</v>
      </c>
      <c r="J207" s="417"/>
      <c r="K207" s="72"/>
      <c r="L207" s="137">
        <f t="shared" si="239"/>
        <v>0</v>
      </c>
      <c r="M207" s="418"/>
      <c r="N207" s="72"/>
      <c r="O207" s="136">
        <f t="shared" si="240"/>
        <v>0</v>
      </c>
      <c r="P207" s="419"/>
      <c r="Q207" s="311"/>
      <c r="R207" s="483"/>
      <c r="S207" s="483"/>
      <c r="T207" s="483"/>
    </row>
    <row r="208" spans="1:20" hidden="1" x14ac:dyDescent="0.25">
      <c r="A208" s="43">
        <v>5214</v>
      </c>
      <c r="B208" s="69" t="s">
        <v>217</v>
      </c>
      <c r="C208" s="358">
        <f t="shared" si="188"/>
        <v>0</v>
      </c>
      <c r="D208" s="417"/>
      <c r="E208" s="72"/>
      <c r="F208" s="137">
        <f t="shared" si="237"/>
        <v>0</v>
      </c>
      <c r="G208" s="418"/>
      <c r="H208" s="72"/>
      <c r="I208" s="136">
        <f t="shared" si="238"/>
        <v>0</v>
      </c>
      <c r="J208" s="417"/>
      <c r="K208" s="72"/>
      <c r="L208" s="137">
        <f t="shared" si="239"/>
        <v>0</v>
      </c>
      <c r="M208" s="418"/>
      <c r="N208" s="72"/>
      <c r="O208" s="136">
        <f t="shared" si="240"/>
        <v>0</v>
      </c>
      <c r="P208" s="419"/>
      <c r="Q208" s="311"/>
      <c r="R208" s="483"/>
      <c r="S208" s="483"/>
      <c r="T208" s="483"/>
    </row>
    <row r="209" spans="1:20" hidden="1" x14ac:dyDescent="0.25">
      <c r="A209" s="43">
        <v>5215</v>
      </c>
      <c r="B209" s="69" t="s">
        <v>218</v>
      </c>
      <c r="C209" s="358">
        <f t="shared" si="188"/>
        <v>0</v>
      </c>
      <c r="D209" s="417"/>
      <c r="E209" s="72"/>
      <c r="F209" s="137">
        <f t="shared" si="237"/>
        <v>0</v>
      </c>
      <c r="G209" s="418"/>
      <c r="H209" s="72"/>
      <c r="I209" s="136">
        <f t="shared" si="238"/>
        <v>0</v>
      </c>
      <c r="J209" s="417"/>
      <c r="K209" s="72"/>
      <c r="L209" s="137">
        <f t="shared" si="239"/>
        <v>0</v>
      </c>
      <c r="M209" s="418"/>
      <c r="N209" s="72"/>
      <c r="O209" s="136">
        <f t="shared" si="240"/>
        <v>0</v>
      </c>
      <c r="P209" s="419"/>
      <c r="Q209" s="311"/>
      <c r="R209" s="483"/>
      <c r="S209" s="483"/>
      <c r="T209" s="483"/>
    </row>
    <row r="210" spans="1:20" ht="24" hidden="1" x14ac:dyDescent="0.25">
      <c r="A210" s="43">
        <v>5216</v>
      </c>
      <c r="B210" s="69" t="s">
        <v>219</v>
      </c>
      <c r="C210" s="358">
        <f t="shared" si="188"/>
        <v>0</v>
      </c>
      <c r="D210" s="417"/>
      <c r="E210" s="72"/>
      <c r="F210" s="137">
        <f t="shared" si="237"/>
        <v>0</v>
      </c>
      <c r="G210" s="418"/>
      <c r="H210" s="72"/>
      <c r="I210" s="136">
        <f t="shared" si="238"/>
        <v>0</v>
      </c>
      <c r="J210" s="417"/>
      <c r="K210" s="72"/>
      <c r="L210" s="137">
        <f t="shared" si="239"/>
        <v>0</v>
      </c>
      <c r="M210" s="418"/>
      <c r="N210" s="72"/>
      <c r="O210" s="136">
        <f t="shared" si="240"/>
        <v>0</v>
      </c>
      <c r="P210" s="419"/>
      <c r="Q210" s="311"/>
      <c r="R210" s="483"/>
      <c r="S210" s="483"/>
      <c r="T210" s="483"/>
    </row>
    <row r="211" spans="1:20" hidden="1" x14ac:dyDescent="0.25">
      <c r="A211" s="43">
        <v>5217</v>
      </c>
      <c r="B211" s="69" t="s">
        <v>220</v>
      </c>
      <c r="C211" s="358">
        <f t="shared" si="188"/>
        <v>0</v>
      </c>
      <c r="D211" s="417"/>
      <c r="E211" s="72"/>
      <c r="F211" s="137">
        <f t="shared" si="237"/>
        <v>0</v>
      </c>
      <c r="G211" s="418"/>
      <c r="H211" s="72"/>
      <c r="I211" s="136">
        <f t="shared" si="238"/>
        <v>0</v>
      </c>
      <c r="J211" s="417"/>
      <c r="K211" s="72"/>
      <c r="L211" s="137">
        <f t="shared" si="239"/>
        <v>0</v>
      </c>
      <c r="M211" s="418"/>
      <c r="N211" s="72"/>
      <c r="O211" s="136">
        <f t="shared" si="240"/>
        <v>0</v>
      </c>
      <c r="P211" s="419"/>
      <c r="Q211" s="311"/>
      <c r="R211" s="483"/>
      <c r="S211" s="483"/>
      <c r="T211" s="483"/>
    </row>
    <row r="212" spans="1:20" hidden="1" x14ac:dyDescent="0.25">
      <c r="A212" s="43">
        <v>5218</v>
      </c>
      <c r="B212" s="69" t="s">
        <v>221</v>
      </c>
      <c r="C212" s="358">
        <f t="shared" si="188"/>
        <v>0</v>
      </c>
      <c r="D212" s="417"/>
      <c r="E212" s="72"/>
      <c r="F212" s="137">
        <f t="shared" si="237"/>
        <v>0</v>
      </c>
      <c r="G212" s="418"/>
      <c r="H212" s="72"/>
      <c r="I212" s="136">
        <f t="shared" si="238"/>
        <v>0</v>
      </c>
      <c r="J212" s="417"/>
      <c r="K212" s="72"/>
      <c r="L212" s="137">
        <f t="shared" si="239"/>
        <v>0</v>
      </c>
      <c r="M212" s="418"/>
      <c r="N212" s="72"/>
      <c r="O212" s="136">
        <f t="shared" si="240"/>
        <v>0</v>
      </c>
      <c r="P212" s="419"/>
      <c r="Q212" s="311"/>
      <c r="R212" s="483"/>
      <c r="S212" s="483"/>
      <c r="T212" s="483"/>
    </row>
    <row r="213" spans="1:20" hidden="1" x14ac:dyDescent="0.25">
      <c r="A213" s="43">
        <v>5219</v>
      </c>
      <c r="B213" s="69" t="s">
        <v>222</v>
      </c>
      <c r="C213" s="358">
        <f t="shared" si="188"/>
        <v>0</v>
      </c>
      <c r="D213" s="417"/>
      <c r="E213" s="72"/>
      <c r="F213" s="137">
        <f t="shared" si="237"/>
        <v>0</v>
      </c>
      <c r="G213" s="418"/>
      <c r="H213" s="72"/>
      <c r="I213" s="136">
        <f t="shared" si="238"/>
        <v>0</v>
      </c>
      <c r="J213" s="417"/>
      <c r="K213" s="72"/>
      <c r="L213" s="137">
        <f t="shared" si="239"/>
        <v>0</v>
      </c>
      <c r="M213" s="418"/>
      <c r="N213" s="72"/>
      <c r="O213" s="136">
        <f t="shared" si="240"/>
        <v>0</v>
      </c>
      <c r="P213" s="419"/>
      <c r="Q213" s="311"/>
      <c r="R213" s="483"/>
      <c r="S213" s="483"/>
      <c r="T213" s="483"/>
    </row>
    <row r="214" spans="1:20" ht="13.5" hidden="1" customHeight="1" x14ac:dyDescent="0.25">
      <c r="A214" s="138">
        <v>5220</v>
      </c>
      <c r="B214" s="69" t="s">
        <v>223</v>
      </c>
      <c r="C214" s="358">
        <f t="shared" si="188"/>
        <v>0</v>
      </c>
      <c r="D214" s="417"/>
      <c r="E214" s="72"/>
      <c r="F214" s="137">
        <f t="shared" si="237"/>
        <v>0</v>
      </c>
      <c r="G214" s="418"/>
      <c r="H214" s="72"/>
      <c r="I214" s="136">
        <f t="shared" si="238"/>
        <v>0</v>
      </c>
      <c r="J214" s="417"/>
      <c r="K214" s="72"/>
      <c r="L214" s="137">
        <f t="shared" si="239"/>
        <v>0</v>
      </c>
      <c r="M214" s="418"/>
      <c r="N214" s="72"/>
      <c r="O214" s="136">
        <f t="shared" si="240"/>
        <v>0</v>
      </c>
      <c r="P214" s="419"/>
      <c r="Q214" s="311"/>
      <c r="R214" s="483"/>
      <c r="S214" s="483"/>
      <c r="T214" s="483"/>
    </row>
    <row r="215" spans="1:20" x14ac:dyDescent="0.25">
      <c r="A215" s="138">
        <v>5230</v>
      </c>
      <c r="B215" s="69" t="s">
        <v>224</v>
      </c>
      <c r="C215" s="358">
        <f t="shared" si="188"/>
        <v>1200</v>
      </c>
      <c r="D215" s="70">
        <f>SUM(D216:D223)</f>
        <v>0</v>
      </c>
      <c r="E215" s="139">
        <f t="shared" ref="E215" si="241">SUM(E216:E223)</f>
        <v>0</v>
      </c>
      <c r="F215" s="421">
        <f>SUM(F216:F223)</f>
        <v>0</v>
      </c>
      <c r="G215" s="420">
        <f>SUM(G216:G223)</f>
        <v>0</v>
      </c>
      <c r="H215" s="135">
        <f t="shared" ref="H215:I215" si="242">SUM(H216:H223)</f>
        <v>0</v>
      </c>
      <c r="I215" s="139">
        <f t="shared" si="242"/>
        <v>0</v>
      </c>
      <c r="J215" s="70">
        <f>SUM(J216:J223)</f>
        <v>1200</v>
      </c>
      <c r="K215" s="139">
        <f t="shared" ref="K215:N215" si="243">SUM(K216:K223)</f>
        <v>0</v>
      </c>
      <c r="L215" s="421">
        <f t="shared" si="243"/>
        <v>1200</v>
      </c>
      <c r="M215" s="420">
        <f t="shared" si="243"/>
        <v>0</v>
      </c>
      <c r="N215" s="135">
        <f t="shared" si="243"/>
        <v>0</v>
      </c>
      <c r="O215" s="139">
        <f>SUM(O216:O223)</f>
        <v>0</v>
      </c>
      <c r="P215" s="421"/>
      <c r="Q215" s="311"/>
      <c r="R215" s="483"/>
      <c r="S215" s="483"/>
      <c r="T215" s="483"/>
    </row>
    <row r="216" spans="1:20" hidden="1" x14ac:dyDescent="0.25">
      <c r="A216" s="43">
        <v>5231</v>
      </c>
      <c r="B216" s="69" t="s">
        <v>225</v>
      </c>
      <c r="C216" s="358">
        <f t="shared" si="188"/>
        <v>0</v>
      </c>
      <c r="D216" s="417"/>
      <c r="E216" s="72"/>
      <c r="F216" s="137">
        <f t="shared" ref="F216:F225" si="244">D216+E216</f>
        <v>0</v>
      </c>
      <c r="G216" s="418"/>
      <c r="H216" s="72"/>
      <c r="I216" s="136">
        <f t="shared" ref="I216:I225" si="245">G216+H216</f>
        <v>0</v>
      </c>
      <c r="J216" s="417"/>
      <c r="K216" s="72"/>
      <c r="L216" s="137">
        <f t="shared" ref="L216:L225" si="246">J216+K216</f>
        <v>0</v>
      </c>
      <c r="M216" s="418"/>
      <c r="N216" s="72"/>
      <c r="O216" s="136">
        <f t="shared" ref="O216:O225" si="247">M216+N216</f>
        <v>0</v>
      </c>
      <c r="P216" s="419"/>
      <c r="Q216" s="311"/>
      <c r="R216" s="483"/>
      <c r="S216" s="483"/>
      <c r="T216" s="483"/>
    </row>
    <row r="217" spans="1:20" hidden="1" x14ac:dyDescent="0.25">
      <c r="A217" s="43">
        <v>5232</v>
      </c>
      <c r="B217" s="69" t="s">
        <v>226</v>
      </c>
      <c r="C217" s="358">
        <f t="shared" si="188"/>
        <v>0</v>
      </c>
      <c r="D217" s="417"/>
      <c r="E217" s="72"/>
      <c r="F217" s="137">
        <f t="shared" si="244"/>
        <v>0</v>
      </c>
      <c r="G217" s="418"/>
      <c r="H217" s="72"/>
      <c r="I217" s="136">
        <f t="shared" si="245"/>
        <v>0</v>
      </c>
      <c r="J217" s="417"/>
      <c r="K217" s="72"/>
      <c r="L217" s="137">
        <f t="shared" si="246"/>
        <v>0</v>
      </c>
      <c r="M217" s="418"/>
      <c r="N217" s="72"/>
      <c r="O217" s="136">
        <f t="shared" si="247"/>
        <v>0</v>
      </c>
      <c r="P217" s="419"/>
      <c r="Q217" s="311"/>
      <c r="R217" s="483"/>
      <c r="S217" s="483"/>
      <c r="T217" s="483"/>
    </row>
    <row r="218" spans="1:20" hidden="1" x14ac:dyDescent="0.25">
      <c r="A218" s="43">
        <v>5233</v>
      </c>
      <c r="B218" s="69" t="s">
        <v>227</v>
      </c>
      <c r="C218" s="358">
        <f t="shared" si="188"/>
        <v>0</v>
      </c>
      <c r="D218" s="417"/>
      <c r="E218" s="72"/>
      <c r="F218" s="137">
        <f t="shared" si="244"/>
        <v>0</v>
      </c>
      <c r="G218" s="418"/>
      <c r="H218" s="72"/>
      <c r="I218" s="136">
        <f t="shared" si="245"/>
        <v>0</v>
      </c>
      <c r="J218" s="417"/>
      <c r="K218" s="72"/>
      <c r="L218" s="137">
        <f t="shared" si="246"/>
        <v>0</v>
      </c>
      <c r="M218" s="418"/>
      <c r="N218" s="72"/>
      <c r="O218" s="136">
        <f t="shared" si="247"/>
        <v>0</v>
      </c>
      <c r="P218" s="419"/>
      <c r="Q218" s="311"/>
      <c r="R218" s="483"/>
      <c r="S218" s="483"/>
      <c r="T218" s="483"/>
    </row>
    <row r="219" spans="1:20" ht="24" hidden="1" x14ac:dyDescent="0.25">
      <c r="A219" s="43">
        <v>5234</v>
      </c>
      <c r="B219" s="69" t="s">
        <v>228</v>
      </c>
      <c r="C219" s="358">
        <f t="shared" si="188"/>
        <v>0</v>
      </c>
      <c r="D219" s="417"/>
      <c r="E219" s="72"/>
      <c r="F219" s="137">
        <f t="shared" si="244"/>
        <v>0</v>
      </c>
      <c r="G219" s="418"/>
      <c r="H219" s="72"/>
      <c r="I219" s="136">
        <f t="shared" si="245"/>
        <v>0</v>
      </c>
      <c r="J219" s="417"/>
      <c r="K219" s="72"/>
      <c r="L219" s="137">
        <f t="shared" si="246"/>
        <v>0</v>
      </c>
      <c r="M219" s="418"/>
      <c r="N219" s="72"/>
      <c r="O219" s="136">
        <f t="shared" si="247"/>
        <v>0</v>
      </c>
      <c r="P219" s="419"/>
      <c r="Q219" s="311"/>
      <c r="R219" s="483"/>
      <c r="S219" s="483"/>
      <c r="T219" s="483"/>
    </row>
    <row r="220" spans="1:20" ht="14.25" hidden="1" customHeight="1" x14ac:dyDescent="0.25">
      <c r="A220" s="43">
        <v>5236</v>
      </c>
      <c r="B220" s="69" t="s">
        <v>229</v>
      </c>
      <c r="C220" s="358">
        <f t="shared" si="188"/>
        <v>0</v>
      </c>
      <c r="D220" s="417"/>
      <c r="E220" s="72"/>
      <c r="F220" s="137">
        <f t="shared" si="244"/>
        <v>0</v>
      </c>
      <c r="G220" s="418"/>
      <c r="H220" s="72"/>
      <c r="I220" s="136">
        <f t="shared" si="245"/>
        <v>0</v>
      </c>
      <c r="J220" s="417"/>
      <c r="K220" s="72"/>
      <c r="L220" s="137">
        <f t="shared" si="246"/>
        <v>0</v>
      </c>
      <c r="M220" s="418"/>
      <c r="N220" s="72"/>
      <c r="O220" s="136">
        <f t="shared" si="247"/>
        <v>0</v>
      </c>
      <c r="P220" s="419"/>
      <c r="Q220" s="311"/>
      <c r="R220" s="483"/>
      <c r="S220" s="483"/>
      <c r="T220" s="483"/>
    </row>
    <row r="221" spans="1:20" ht="14.25" hidden="1" customHeight="1" x14ac:dyDescent="0.25">
      <c r="A221" s="43">
        <v>5237</v>
      </c>
      <c r="B221" s="69" t="s">
        <v>230</v>
      </c>
      <c r="C221" s="358">
        <f t="shared" si="188"/>
        <v>0</v>
      </c>
      <c r="D221" s="417"/>
      <c r="E221" s="72"/>
      <c r="F221" s="137">
        <f t="shared" si="244"/>
        <v>0</v>
      </c>
      <c r="G221" s="418"/>
      <c r="H221" s="72"/>
      <c r="I221" s="136">
        <f t="shared" si="245"/>
        <v>0</v>
      </c>
      <c r="J221" s="417"/>
      <c r="K221" s="72"/>
      <c r="L221" s="137">
        <f t="shared" si="246"/>
        <v>0</v>
      </c>
      <c r="M221" s="418"/>
      <c r="N221" s="72"/>
      <c r="O221" s="136">
        <f t="shared" si="247"/>
        <v>0</v>
      </c>
      <c r="P221" s="419"/>
      <c r="Q221" s="311"/>
      <c r="R221" s="483"/>
      <c r="S221" s="483"/>
      <c r="T221" s="483"/>
    </row>
    <row r="222" spans="1:20" ht="24" hidden="1" x14ac:dyDescent="0.25">
      <c r="A222" s="43">
        <v>5238</v>
      </c>
      <c r="B222" s="69" t="s">
        <v>231</v>
      </c>
      <c r="C222" s="358">
        <f t="shared" si="188"/>
        <v>0</v>
      </c>
      <c r="D222" s="417"/>
      <c r="E222" s="72"/>
      <c r="F222" s="137">
        <f t="shared" si="244"/>
        <v>0</v>
      </c>
      <c r="G222" s="418"/>
      <c r="H222" s="72"/>
      <c r="I222" s="136">
        <f t="shared" si="245"/>
        <v>0</v>
      </c>
      <c r="J222" s="417"/>
      <c r="K222" s="72"/>
      <c r="L222" s="137">
        <f t="shared" si="246"/>
        <v>0</v>
      </c>
      <c r="M222" s="418"/>
      <c r="N222" s="72"/>
      <c r="O222" s="136">
        <f t="shared" si="247"/>
        <v>0</v>
      </c>
      <c r="P222" s="419"/>
      <c r="Q222" s="311"/>
      <c r="R222" s="483"/>
      <c r="S222" s="483"/>
      <c r="T222" s="483"/>
    </row>
    <row r="223" spans="1:20" ht="24" x14ac:dyDescent="0.25">
      <c r="A223" s="43">
        <v>5239</v>
      </c>
      <c r="B223" s="69" t="s">
        <v>232</v>
      </c>
      <c r="C223" s="358">
        <f t="shared" si="188"/>
        <v>1200</v>
      </c>
      <c r="D223" s="417"/>
      <c r="E223" s="136"/>
      <c r="F223" s="419">
        <f t="shared" si="244"/>
        <v>0</v>
      </c>
      <c r="G223" s="418"/>
      <c r="H223" s="72"/>
      <c r="I223" s="136">
        <f t="shared" si="245"/>
        <v>0</v>
      </c>
      <c r="J223" s="417">
        <v>1200</v>
      </c>
      <c r="K223" s="136"/>
      <c r="L223" s="419">
        <f t="shared" si="246"/>
        <v>1200</v>
      </c>
      <c r="M223" s="418"/>
      <c r="N223" s="72"/>
      <c r="O223" s="136">
        <f t="shared" si="247"/>
        <v>0</v>
      </c>
      <c r="P223" s="419"/>
      <c r="Q223" s="311"/>
      <c r="R223" s="483"/>
      <c r="S223" s="483"/>
      <c r="T223" s="483"/>
    </row>
    <row r="224" spans="1:20" ht="24" hidden="1" x14ac:dyDescent="0.25">
      <c r="A224" s="138">
        <v>5240</v>
      </c>
      <c r="B224" s="69" t="s">
        <v>233</v>
      </c>
      <c r="C224" s="358">
        <f t="shared" si="188"/>
        <v>0</v>
      </c>
      <c r="D224" s="417"/>
      <c r="E224" s="72"/>
      <c r="F224" s="137">
        <f t="shared" si="244"/>
        <v>0</v>
      </c>
      <c r="G224" s="418"/>
      <c r="H224" s="72"/>
      <c r="I224" s="136">
        <f t="shared" si="245"/>
        <v>0</v>
      </c>
      <c r="J224" s="417"/>
      <c r="K224" s="72"/>
      <c r="L224" s="137">
        <f t="shared" si="246"/>
        <v>0</v>
      </c>
      <c r="M224" s="418"/>
      <c r="N224" s="72"/>
      <c r="O224" s="136">
        <f t="shared" si="247"/>
        <v>0</v>
      </c>
      <c r="P224" s="419"/>
      <c r="Q224" s="311"/>
      <c r="R224" s="483"/>
      <c r="S224" s="483"/>
      <c r="T224" s="483"/>
    </row>
    <row r="225" spans="1:20" hidden="1" x14ac:dyDescent="0.25">
      <c r="A225" s="138">
        <v>5250</v>
      </c>
      <c r="B225" s="69" t="s">
        <v>234</v>
      </c>
      <c r="C225" s="358">
        <f t="shared" si="188"/>
        <v>0</v>
      </c>
      <c r="D225" s="417"/>
      <c r="E225" s="72"/>
      <c r="F225" s="137">
        <f t="shared" si="244"/>
        <v>0</v>
      </c>
      <c r="G225" s="418"/>
      <c r="H225" s="72"/>
      <c r="I225" s="136">
        <f t="shared" si="245"/>
        <v>0</v>
      </c>
      <c r="J225" s="417"/>
      <c r="K225" s="72"/>
      <c r="L225" s="137">
        <f t="shared" si="246"/>
        <v>0</v>
      </c>
      <c r="M225" s="418"/>
      <c r="N225" s="72"/>
      <c r="O225" s="136">
        <f t="shared" si="247"/>
        <v>0</v>
      </c>
      <c r="P225" s="419"/>
      <c r="Q225" s="311"/>
      <c r="R225" s="483"/>
      <c r="S225" s="483"/>
      <c r="T225" s="483"/>
    </row>
    <row r="226" spans="1:20" x14ac:dyDescent="0.25">
      <c r="A226" s="138">
        <v>5260</v>
      </c>
      <c r="B226" s="69" t="s">
        <v>235</v>
      </c>
      <c r="C226" s="358">
        <f t="shared" si="188"/>
        <v>300</v>
      </c>
      <c r="D226" s="70">
        <f>SUM(D227)</f>
        <v>0</v>
      </c>
      <c r="E226" s="139">
        <f t="shared" ref="E226" si="248">SUM(E227)</f>
        <v>0</v>
      </c>
      <c r="F226" s="421">
        <f>SUM(F227)</f>
        <v>0</v>
      </c>
      <c r="G226" s="420">
        <f>SUM(G227)</f>
        <v>0</v>
      </c>
      <c r="H226" s="135">
        <f t="shared" ref="H226:I226" si="249">SUM(H227)</f>
        <v>0</v>
      </c>
      <c r="I226" s="139">
        <f t="shared" si="249"/>
        <v>0</v>
      </c>
      <c r="J226" s="70">
        <f>SUM(J227)</f>
        <v>300</v>
      </c>
      <c r="K226" s="139">
        <f t="shared" ref="K226:N226" si="250">SUM(K227)</f>
        <v>0</v>
      </c>
      <c r="L226" s="421">
        <f t="shared" si="250"/>
        <v>300</v>
      </c>
      <c r="M226" s="420">
        <f t="shared" si="250"/>
        <v>0</v>
      </c>
      <c r="N226" s="135">
        <f t="shared" si="250"/>
        <v>0</v>
      </c>
      <c r="O226" s="139">
        <f>SUM(O227)</f>
        <v>0</v>
      </c>
      <c r="P226" s="421"/>
      <c r="Q226" s="311"/>
      <c r="R226" s="483"/>
      <c r="S226" s="483"/>
      <c r="T226" s="483"/>
    </row>
    <row r="227" spans="1:20" ht="24" x14ac:dyDescent="0.25">
      <c r="A227" s="43">
        <v>5269</v>
      </c>
      <c r="B227" s="69" t="s">
        <v>236</v>
      </c>
      <c r="C227" s="358">
        <f t="shared" si="188"/>
        <v>300</v>
      </c>
      <c r="D227" s="417"/>
      <c r="E227" s="136"/>
      <c r="F227" s="419">
        <f t="shared" ref="F227:F228" si="251">D227+E227</f>
        <v>0</v>
      </c>
      <c r="G227" s="418"/>
      <c r="H227" s="72"/>
      <c r="I227" s="136">
        <f t="shared" ref="I227:I228" si="252">G227+H227</f>
        <v>0</v>
      </c>
      <c r="J227" s="417">
        <v>300</v>
      </c>
      <c r="K227" s="136"/>
      <c r="L227" s="419">
        <f t="shared" ref="L227:L228" si="253">J227+K227</f>
        <v>300</v>
      </c>
      <c r="M227" s="418"/>
      <c r="N227" s="72"/>
      <c r="O227" s="136">
        <f t="shared" ref="O227:O228" si="254">M227+N227</f>
        <v>0</v>
      </c>
      <c r="P227" s="419"/>
      <c r="Q227" s="311"/>
      <c r="R227" s="483"/>
      <c r="S227" s="483"/>
      <c r="T227" s="483"/>
    </row>
    <row r="228" spans="1:20" ht="24" hidden="1" x14ac:dyDescent="0.25">
      <c r="A228" s="129">
        <v>5270</v>
      </c>
      <c r="B228" s="93" t="s">
        <v>237</v>
      </c>
      <c r="C228" s="390">
        <f t="shared" si="188"/>
        <v>0</v>
      </c>
      <c r="D228" s="391"/>
      <c r="E228" s="141"/>
      <c r="F228" s="143">
        <f t="shared" si="251"/>
        <v>0</v>
      </c>
      <c r="G228" s="422"/>
      <c r="H228" s="141"/>
      <c r="I228" s="142">
        <f t="shared" si="252"/>
        <v>0</v>
      </c>
      <c r="J228" s="391"/>
      <c r="K228" s="141"/>
      <c r="L228" s="143">
        <f t="shared" si="253"/>
        <v>0</v>
      </c>
      <c r="M228" s="422"/>
      <c r="N228" s="141"/>
      <c r="O228" s="142">
        <f t="shared" si="254"/>
        <v>0</v>
      </c>
      <c r="P228" s="423"/>
      <c r="Q228" s="311"/>
      <c r="R228" s="483"/>
      <c r="S228" s="483"/>
      <c r="T228" s="483"/>
    </row>
    <row r="229" spans="1:20" hidden="1" x14ac:dyDescent="0.25">
      <c r="A229" s="123">
        <v>6000</v>
      </c>
      <c r="B229" s="123" t="s">
        <v>238</v>
      </c>
      <c r="C229" s="409">
        <f t="shared" si="188"/>
        <v>0</v>
      </c>
      <c r="D229" s="124">
        <f>D230+D250+D258</f>
        <v>0</v>
      </c>
      <c r="E229" s="125">
        <f t="shared" ref="E229" si="255">E230+E250+E258</f>
        <v>0</v>
      </c>
      <c r="F229" s="126">
        <f>F230+F250+F258</f>
        <v>0</v>
      </c>
      <c r="G229" s="410">
        <f>G230+G250+G258</f>
        <v>0</v>
      </c>
      <c r="H229" s="125">
        <f t="shared" ref="H229:I229" si="256">H230+H250+H258</f>
        <v>0</v>
      </c>
      <c r="I229" s="157">
        <f t="shared" si="256"/>
        <v>0</v>
      </c>
      <c r="J229" s="124">
        <f>J230+J250+J258</f>
        <v>0</v>
      </c>
      <c r="K229" s="125">
        <f t="shared" ref="K229:N229" si="257">K230+K250+K258</f>
        <v>0</v>
      </c>
      <c r="L229" s="126">
        <f t="shared" si="257"/>
        <v>0</v>
      </c>
      <c r="M229" s="410">
        <f t="shared" si="257"/>
        <v>0</v>
      </c>
      <c r="N229" s="125">
        <f t="shared" si="257"/>
        <v>0</v>
      </c>
      <c r="O229" s="157">
        <f>O230+O250+O258</f>
        <v>0</v>
      </c>
      <c r="P229" s="411"/>
      <c r="Q229" s="311"/>
      <c r="R229" s="483"/>
      <c r="S229" s="483"/>
      <c r="T229" s="483"/>
    </row>
    <row r="230" spans="1:20" ht="14.25" hidden="1" customHeight="1" x14ac:dyDescent="0.25">
      <c r="A230" s="84">
        <v>6200</v>
      </c>
      <c r="B230" s="158" t="s">
        <v>239</v>
      </c>
      <c r="C230" s="437">
        <f t="shared" si="188"/>
        <v>0</v>
      </c>
      <c r="D230" s="167">
        <f>SUM(D231,D232,D234,D237,D243,D244,D245)</f>
        <v>0</v>
      </c>
      <c r="E230" s="168">
        <f t="shared" ref="E230" si="258">SUM(E231,E232,E234,E237,E243,E244,E245)</f>
        <v>0</v>
      </c>
      <c r="F230" s="128">
        <f>SUM(F231,F232,F234,F237,F243,F244,F245)</f>
        <v>0</v>
      </c>
      <c r="G230" s="438">
        <f>SUM(G231,G232,G234,G237,G243,G244,G245)</f>
        <v>0</v>
      </c>
      <c r="H230" s="168">
        <f t="shared" ref="H230:I230" si="259">SUM(H231,H232,H234,H237,H243,H244,H245)</f>
        <v>0</v>
      </c>
      <c r="I230" s="159">
        <f t="shared" si="259"/>
        <v>0</v>
      </c>
      <c r="J230" s="167">
        <f>SUM(J231,J232,J234,J237,J243,J244,J245)</f>
        <v>0</v>
      </c>
      <c r="K230" s="168">
        <f t="shared" ref="K230:N230" si="260">SUM(K231,K232,K234,K237,K243,K244,K245)</f>
        <v>0</v>
      </c>
      <c r="L230" s="128">
        <f t="shared" si="260"/>
        <v>0</v>
      </c>
      <c r="M230" s="438">
        <f t="shared" si="260"/>
        <v>0</v>
      </c>
      <c r="N230" s="168">
        <f t="shared" si="260"/>
        <v>0</v>
      </c>
      <c r="O230" s="159">
        <f>SUM(O231,O232,O234,O237,O243,O244,O245)</f>
        <v>0</v>
      </c>
      <c r="P230" s="413"/>
      <c r="Q230" s="311"/>
      <c r="R230" s="483"/>
      <c r="S230" s="483"/>
      <c r="T230" s="483"/>
    </row>
    <row r="231" spans="1:20" ht="24" hidden="1" x14ac:dyDescent="0.25">
      <c r="A231" s="315">
        <v>6220</v>
      </c>
      <c r="B231" s="63" t="s">
        <v>240</v>
      </c>
      <c r="C231" s="353">
        <f t="shared" si="188"/>
        <v>0</v>
      </c>
      <c r="D231" s="377"/>
      <c r="E231" s="66"/>
      <c r="F231" s="134">
        <f>D231+E231</f>
        <v>0</v>
      </c>
      <c r="G231" s="376"/>
      <c r="H231" s="66"/>
      <c r="I231" s="133">
        <f>G231+H231</f>
        <v>0</v>
      </c>
      <c r="J231" s="377"/>
      <c r="K231" s="66"/>
      <c r="L231" s="134">
        <f>J231+K231</f>
        <v>0</v>
      </c>
      <c r="M231" s="376"/>
      <c r="N231" s="66"/>
      <c r="O231" s="133">
        <f>M231+N231</f>
        <v>0</v>
      </c>
      <c r="P231" s="416"/>
      <c r="Q231" s="311"/>
      <c r="R231" s="483"/>
      <c r="S231" s="483"/>
      <c r="T231" s="483"/>
    </row>
    <row r="232" spans="1:20" hidden="1" x14ac:dyDescent="0.25">
      <c r="A232" s="138">
        <v>6230</v>
      </c>
      <c r="B232" s="69" t="s">
        <v>241</v>
      </c>
      <c r="C232" s="358">
        <f t="shared" si="188"/>
        <v>0</v>
      </c>
      <c r="D232" s="70">
        <f t="shared" ref="D232:O232" si="261">SUM(D233)</f>
        <v>0</v>
      </c>
      <c r="E232" s="135">
        <f t="shared" si="261"/>
        <v>0</v>
      </c>
      <c r="F232" s="140">
        <f t="shared" si="261"/>
        <v>0</v>
      </c>
      <c r="G232" s="420">
        <f t="shared" si="261"/>
        <v>0</v>
      </c>
      <c r="H232" s="135">
        <f t="shared" si="261"/>
        <v>0</v>
      </c>
      <c r="I232" s="139">
        <f t="shared" si="261"/>
        <v>0</v>
      </c>
      <c r="J232" s="70">
        <f t="shared" si="261"/>
        <v>0</v>
      </c>
      <c r="K232" s="135">
        <f t="shared" si="261"/>
        <v>0</v>
      </c>
      <c r="L232" s="140">
        <f t="shared" si="261"/>
        <v>0</v>
      </c>
      <c r="M232" s="420">
        <f t="shared" si="261"/>
        <v>0</v>
      </c>
      <c r="N232" s="135">
        <f t="shared" si="261"/>
        <v>0</v>
      </c>
      <c r="O232" s="139">
        <f t="shared" si="261"/>
        <v>0</v>
      </c>
      <c r="P232" s="421"/>
      <c r="Q232" s="311"/>
      <c r="R232" s="483"/>
      <c r="S232" s="483"/>
      <c r="T232" s="483"/>
    </row>
    <row r="233" spans="1:20" ht="24" hidden="1" x14ac:dyDescent="0.25">
      <c r="A233" s="43">
        <v>6239</v>
      </c>
      <c r="B233" s="63" t="s">
        <v>242</v>
      </c>
      <c r="C233" s="358">
        <f t="shared" si="188"/>
        <v>0</v>
      </c>
      <c r="D233" s="377"/>
      <c r="E233" s="66"/>
      <c r="F233" s="134">
        <f>D233+E233</f>
        <v>0</v>
      </c>
      <c r="G233" s="376"/>
      <c r="H233" s="66"/>
      <c r="I233" s="133">
        <f>G233+H233</f>
        <v>0</v>
      </c>
      <c r="J233" s="377"/>
      <c r="K233" s="66"/>
      <c r="L233" s="134">
        <f>J233+K233</f>
        <v>0</v>
      </c>
      <c r="M233" s="376"/>
      <c r="N233" s="66"/>
      <c r="O233" s="133">
        <f>M233+N233</f>
        <v>0</v>
      </c>
      <c r="P233" s="416"/>
      <c r="Q233" s="311"/>
      <c r="R233" s="483"/>
      <c r="S233" s="483"/>
      <c r="T233" s="483"/>
    </row>
    <row r="234" spans="1:20" ht="24" hidden="1" x14ac:dyDescent="0.25">
      <c r="A234" s="138">
        <v>6240</v>
      </c>
      <c r="B234" s="69" t="s">
        <v>243</v>
      </c>
      <c r="C234" s="358">
        <f t="shared" si="188"/>
        <v>0</v>
      </c>
      <c r="D234" s="70">
        <f>SUM(D235:D236)</f>
        <v>0</v>
      </c>
      <c r="E234" s="135">
        <f t="shared" ref="E234" si="262">SUM(E235:E236)</f>
        <v>0</v>
      </c>
      <c r="F234" s="140">
        <f>SUM(F235:F236)</f>
        <v>0</v>
      </c>
      <c r="G234" s="420">
        <f>SUM(G235:G236)</f>
        <v>0</v>
      </c>
      <c r="H234" s="135">
        <f t="shared" ref="H234:I234" si="263">SUM(H235:H236)</f>
        <v>0</v>
      </c>
      <c r="I234" s="139">
        <f t="shared" si="263"/>
        <v>0</v>
      </c>
      <c r="J234" s="70">
        <f>SUM(J235:J236)</f>
        <v>0</v>
      </c>
      <c r="K234" s="135">
        <f t="shared" ref="K234:N234" si="264">SUM(K235:K236)</f>
        <v>0</v>
      </c>
      <c r="L234" s="140">
        <f t="shared" si="264"/>
        <v>0</v>
      </c>
      <c r="M234" s="420">
        <f t="shared" si="264"/>
        <v>0</v>
      </c>
      <c r="N234" s="135">
        <f t="shared" si="264"/>
        <v>0</v>
      </c>
      <c r="O234" s="139">
        <f>SUM(O235:O236)</f>
        <v>0</v>
      </c>
      <c r="P234" s="421"/>
      <c r="Q234" s="311"/>
      <c r="R234" s="483"/>
      <c r="S234" s="483"/>
      <c r="T234" s="483"/>
    </row>
    <row r="235" spans="1:20" hidden="1" x14ac:dyDescent="0.25">
      <c r="A235" s="43">
        <v>6241</v>
      </c>
      <c r="B235" s="69" t="s">
        <v>244</v>
      </c>
      <c r="C235" s="358">
        <f t="shared" si="188"/>
        <v>0</v>
      </c>
      <c r="D235" s="417"/>
      <c r="E235" s="72"/>
      <c r="F235" s="137">
        <f t="shared" ref="F235:F236" si="265">D235+E235</f>
        <v>0</v>
      </c>
      <c r="G235" s="418"/>
      <c r="H235" s="72"/>
      <c r="I235" s="136">
        <f t="shared" ref="I235:I236" si="266">G235+H235</f>
        <v>0</v>
      </c>
      <c r="J235" s="417"/>
      <c r="K235" s="72"/>
      <c r="L235" s="137">
        <f t="shared" ref="L235:L236" si="267">J235+K235</f>
        <v>0</v>
      </c>
      <c r="M235" s="418"/>
      <c r="N235" s="72"/>
      <c r="O235" s="136">
        <f t="shared" ref="O235:O236" si="268">M235+N235</f>
        <v>0</v>
      </c>
      <c r="P235" s="419"/>
      <c r="Q235" s="311"/>
      <c r="R235" s="483"/>
      <c r="S235" s="483"/>
      <c r="T235" s="483"/>
    </row>
    <row r="236" spans="1:20" hidden="1" x14ac:dyDescent="0.25">
      <c r="A236" s="43">
        <v>6242</v>
      </c>
      <c r="B236" s="69" t="s">
        <v>245</v>
      </c>
      <c r="C236" s="358">
        <f t="shared" si="188"/>
        <v>0</v>
      </c>
      <c r="D236" s="417"/>
      <c r="E236" s="72"/>
      <c r="F236" s="137">
        <f t="shared" si="265"/>
        <v>0</v>
      </c>
      <c r="G236" s="418"/>
      <c r="H236" s="72"/>
      <c r="I236" s="136">
        <f t="shared" si="266"/>
        <v>0</v>
      </c>
      <c r="J236" s="417"/>
      <c r="K236" s="72"/>
      <c r="L236" s="137">
        <f t="shared" si="267"/>
        <v>0</v>
      </c>
      <c r="M236" s="418"/>
      <c r="N236" s="72"/>
      <c r="O236" s="136">
        <f t="shared" si="268"/>
        <v>0</v>
      </c>
      <c r="P236" s="419"/>
      <c r="Q236" s="311"/>
      <c r="R236" s="483"/>
      <c r="S236" s="483"/>
      <c r="T236" s="483"/>
    </row>
    <row r="237" spans="1:20" ht="25.5" hidden="1" customHeight="1" x14ac:dyDescent="0.25">
      <c r="A237" s="138">
        <v>6250</v>
      </c>
      <c r="B237" s="69" t="s">
        <v>246</v>
      </c>
      <c r="C237" s="358">
        <f t="shared" si="188"/>
        <v>0</v>
      </c>
      <c r="D237" s="70">
        <f>SUM(D238:D242)</f>
        <v>0</v>
      </c>
      <c r="E237" s="135">
        <f t="shared" ref="E237" si="269">SUM(E238:E242)</f>
        <v>0</v>
      </c>
      <c r="F237" s="140">
        <f>SUM(F238:F242)</f>
        <v>0</v>
      </c>
      <c r="G237" s="420">
        <f>SUM(G238:G242)</f>
        <v>0</v>
      </c>
      <c r="H237" s="135">
        <f t="shared" ref="H237:I237" si="270">SUM(H238:H242)</f>
        <v>0</v>
      </c>
      <c r="I237" s="139">
        <f t="shared" si="270"/>
        <v>0</v>
      </c>
      <c r="J237" s="70">
        <f>SUM(J238:J242)</f>
        <v>0</v>
      </c>
      <c r="K237" s="135">
        <f t="shared" ref="K237:N237" si="271">SUM(K238:K242)</f>
        <v>0</v>
      </c>
      <c r="L237" s="140">
        <f t="shared" si="271"/>
        <v>0</v>
      </c>
      <c r="M237" s="420">
        <f t="shared" si="271"/>
        <v>0</v>
      </c>
      <c r="N237" s="135">
        <f t="shared" si="271"/>
        <v>0</v>
      </c>
      <c r="O237" s="139">
        <f>SUM(O238:O242)</f>
        <v>0</v>
      </c>
      <c r="P237" s="421"/>
      <c r="Q237" s="311"/>
      <c r="R237" s="483"/>
      <c r="S237" s="483"/>
      <c r="T237" s="483"/>
    </row>
    <row r="238" spans="1:20" ht="14.25" hidden="1" customHeight="1" x14ac:dyDescent="0.25">
      <c r="A238" s="43">
        <v>6252</v>
      </c>
      <c r="B238" s="69" t="s">
        <v>247</v>
      </c>
      <c r="C238" s="358">
        <f t="shared" si="188"/>
        <v>0</v>
      </c>
      <c r="D238" s="417"/>
      <c r="E238" s="72"/>
      <c r="F238" s="137">
        <f t="shared" ref="F238:F244" si="272">D238+E238</f>
        <v>0</v>
      </c>
      <c r="G238" s="418"/>
      <c r="H238" s="72"/>
      <c r="I238" s="136">
        <f t="shared" ref="I238:I244" si="273">G238+H238</f>
        <v>0</v>
      </c>
      <c r="J238" s="417"/>
      <c r="K238" s="72"/>
      <c r="L238" s="137">
        <f t="shared" ref="L238:L244" si="274">J238+K238</f>
        <v>0</v>
      </c>
      <c r="M238" s="418"/>
      <c r="N238" s="72"/>
      <c r="O238" s="136">
        <f t="shared" ref="O238:O244" si="275">M238+N238</f>
        <v>0</v>
      </c>
      <c r="P238" s="419"/>
      <c r="Q238" s="311"/>
      <c r="R238" s="483"/>
      <c r="S238" s="483"/>
      <c r="T238" s="483"/>
    </row>
    <row r="239" spans="1:20" ht="14.25" hidden="1" customHeight="1" x14ac:dyDescent="0.25">
      <c r="A239" s="43">
        <v>6253</v>
      </c>
      <c r="B239" s="69" t="s">
        <v>248</v>
      </c>
      <c r="C239" s="358">
        <f t="shared" si="188"/>
        <v>0</v>
      </c>
      <c r="D239" s="417"/>
      <c r="E239" s="72"/>
      <c r="F239" s="137">
        <f t="shared" si="272"/>
        <v>0</v>
      </c>
      <c r="G239" s="418"/>
      <c r="H239" s="72"/>
      <c r="I239" s="136">
        <f t="shared" si="273"/>
        <v>0</v>
      </c>
      <c r="J239" s="417"/>
      <c r="K239" s="72"/>
      <c r="L239" s="137">
        <f t="shared" si="274"/>
        <v>0</v>
      </c>
      <c r="M239" s="418"/>
      <c r="N239" s="72"/>
      <c r="O239" s="136">
        <f t="shared" si="275"/>
        <v>0</v>
      </c>
      <c r="P239" s="419"/>
      <c r="Q239" s="311"/>
      <c r="R239" s="483"/>
      <c r="S239" s="483"/>
      <c r="T239" s="483"/>
    </row>
    <row r="240" spans="1:20" ht="24" hidden="1" x14ac:dyDescent="0.25">
      <c r="A240" s="43">
        <v>6254</v>
      </c>
      <c r="B240" s="69" t="s">
        <v>249</v>
      </c>
      <c r="C240" s="358">
        <f t="shared" si="188"/>
        <v>0</v>
      </c>
      <c r="D240" s="417"/>
      <c r="E240" s="72"/>
      <c r="F240" s="137">
        <f t="shared" si="272"/>
        <v>0</v>
      </c>
      <c r="G240" s="418"/>
      <c r="H240" s="72"/>
      <c r="I240" s="136">
        <f t="shared" si="273"/>
        <v>0</v>
      </c>
      <c r="J240" s="417"/>
      <c r="K240" s="72"/>
      <c r="L240" s="137">
        <f t="shared" si="274"/>
        <v>0</v>
      </c>
      <c r="M240" s="418"/>
      <c r="N240" s="72"/>
      <c r="O240" s="136">
        <f t="shared" si="275"/>
        <v>0</v>
      </c>
      <c r="P240" s="419"/>
      <c r="Q240" s="311"/>
      <c r="R240" s="483"/>
      <c r="S240" s="483"/>
      <c r="T240" s="483"/>
    </row>
    <row r="241" spans="1:20" ht="24" hidden="1" x14ac:dyDescent="0.25">
      <c r="A241" s="43">
        <v>6255</v>
      </c>
      <c r="B241" s="69" t="s">
        <v>250</v>
      </c>
      <c r="C241" s="358">
        <f t="shared" ref="C241:C295" si="276">SUM(F241,I241,L241,O241)</f>
        <v>0</v>
      </c>
      <c r="D241" s="417"/>
      <c r="E241" s="72"/>
      <c r="F241" s="137">
        <f t="shared" si="272"/>
        <v>0</v>
      </c>
      <c r="G241" s="418"/>
      <c r="H241" s="72"/>
      <c r="I241" s="136">
        <f t="shared" si="273"/>
        <v>0</v>
      </c>
      <c r="J241" s="417"/>
      <c r="K241" s="72"/>
      <c r="L241" s="137">
        <f t="shared" si="274"/>
        <v>0</v>
      </c>
      <c r="M241" s="418"/>
      <c r="N241" s="72"/>
      <c r="O241" s="136">
        <f t="shared" si="275"/>
        <v>0</v>
      </c>
      <c r="P241" s="419"/>
      <c r="Q241" s="311"/>
      <c r="R241" s="483"/>
      <c r="S241" s="483"/>
      <c r="T241" s="483"/>
    </row>
    <row r="242" spans="1:20" hidden="1" x14ac:dyDescent="0.25">
      <c r="A242" s="43">
        <v>6259</v>
      </c>
      <c r="B242" s="69" t="s">
        <v>251</v>
      </c>
      <c r="C242" s="358">
        <f t="shared" si="276"/>
        <v>0</v>
      </c>
      <c r="D242" s="417"/>
      <c r="E242" s="72"/>
      <c r="F242" s="137">
        <f t="shared" si="272"/>
        <v>0</v>
      </c>
      <c r="G242" s="418"/>
      <c r="H242" s="72"/>
      <c r="I242" s="136">
        <f t="shared" si="273"/>
        <v>0</v>
      </c>
      <c r="J242" s="417"/>
      <c r="K242" s="72"/>
      <c r="L242" s="137">
        <f t="shared" si="274"/>
        <v>0</v>
      </c>
      <c r="M242" s="418"/>
      <c r="N242" s="72"/>
      <c r="O242" s="136">
        <f t="shared" si="275"/>
        <v>0</v>
      </c>
      <c r="P242" s="419"/>
      <c r="Q242" s="311"/>
      <c r="R242" s="483"/>
      <c r="S242" s="483"/>
      <c r="T242" s="483"/>
    </row>
    <row r="243" spans="1:20" ht="24" hidden="1" x14ac:dyDescent="0.25">
      <c r="A243" s="138">
        <v>6260</v>
      </c>
      <c r="B243" s="69" t="s">
        <v>252</v>
      </c>
      <c r="C243" s="358">
        <f t="shared" si="276"/>
        <v>0</v>
      </c>
      <c r="D243" s="417"/>
      <c r="E243" s="72"/>
      <c r="F243" s="137">
        <f t="shared" si="272"/>
        <v>0</v>
      </c>
      <c r="G243" s="418"/>
      <c r="H243" s="72"/>
      <c r="I243" s="136">
        <f t="shared" si="273"/>
        <v>0</v>
      </c>
      <c r="J243" s="417"/>
      <c r="K243" s="72"/>
      <c r="L243" s="137">
        <f t="shared" si="274"/>
        <v>0</v>
      </c>
      <c r="M243" s="418"/>
      <c r="N243" s="72"/>
      <c r="O243" s="136">
        <f t="shared" si="275"/>
        <v>0</v>
      </c>
      <c r="P243" s="419"/>
      <c r="Q243" s="311"/>
      <c r="R243" s="483"/>
      <c r="S243" s="483"/>
      <c r="T243" s="483"/>
    </row>
    <row r="244" spans="1:20" hidden="1" x14ac:dyDescent="0.25">
      <c r="A244" s="138">
        <v>6270</v>
      </c>
      <c r="B244" s="69" t="s">
        <v>253</v>
      </c>
      <c r="C244" s="358">
        <f t="shared" si="276"/>
        <v>0</v>
      </c>
      <c r="D244" s="417"/>
      <c r="E244" s="72"/>
      <c r="F244" s="137">
        <f t="shared" si="272"/>
        <v>0</v>
      </c>
      <c r="G244" s="418"/>
      <c r="H244" s="72"/>
      <c r="I244" s="136">
        <f t="shared" si="273"/>
        <v>0</v>
      </c>
      <c r="J244" s="417"/>
      <c r="K244" s="72"/>
      <c r="L244" s="137">
        <f t="shared" si="274"/>
        <v>0</v>
      </c>
      <c r="M244" s="418"/>
      <c r="N244" s="72"/>
      <c r="O244" s="136">
        <f t="shared" si="275"/>
        <v>0</v>
      </c>
      <c r="P244" s="419"/>
      <c r="Q244" s="311"/>
      <c r="R244" s="483"/>
      <c r="S244" s="483"/>
      <c r="T244" s="483"/>
    </row>
    <row r="245" spans="1:20" ht="24" hidden="1" x14ac:dyDescent="0.25">
      <c r="A245" s="315">
        <v>6290</v>
      </c>
      <c r="B245" s="63" t="s">
        <v>254</v>
      </c>
      <c r="C245" s="432">
        <f t="shared" si="276"/>
        <v>0</v>
      </c>
      <c r="D245" s="64">
        <f>SUM(D246:D249)</f>
        <v>0</v>
      </c>
      <c r="E245" s="132">
        <f t="shared" ref="E245" si="277">SUM(E246:E249)</f>
        <v>0</v>
      </c>
      <c r="F245" s="146">
        <f>SUM(F246:F249)</f>
        <v>0</v>
      </c>
      <c r="G245" s="426">
        <f t="shared" ref="G245:O245" si="278">SUM(G246:G249)</f>
        <v>0</v>
      </c>
      <c r="H245" s="132">
        <f t="shared" si="278"/>
        <v>0</v>
      </c>
      <c r="I245" s="150">
        <f t="shared" si="278"/>
        <v>0</v>
      </c>
      <c r="J245" s="64">
        <f t="shared" si="278"/>
        <v>0</v>
      </c>
      <c r="K245" s="132">
        <f t="shared" si="278"/>
        <v>0</v>
      </c>
      <c r="L245" s="146">
        <f t="shared" si="278"/>
        <v>0</v>
      </c>
      <c r="M245" s="426">
        <f t="shared" si="278"/>
        <v>0</v>
      </c>
      <c r="N245" s="132">
        <f t="shared" si="278"/>
        <v>0</v>
      </c>
      <c r="O245" s="150">
        <f t="shared" si="278"/>
        <v>0</v>
      </c>
      <c r="P245" s="433"/>
      <c r="Q245" s="311"/>
      <c r="R245" s="483"/>
      <c r="S245" s="483"/>
      <c r="T245" s="483"/>
    </row>
    <row r="246" spans="1:20" hidden="1" x14ac:dyDescent="0.25">
      <c r="A246" s="43">
        <v>6291</v>
      </c>
      <c r="B246" s="69" t="s">
        <v>255</v>
      </c>
      <c r="C246" s="358">
        <f t="shared" si="276"/>
        <v>0</v>
      </c>
      <c r="D246" s="417"/>
      <c r="E246" s="72"/>
      <c r="F246" s="137">
        <f t="shared" ref="F246:F249" si="279">D246+E246</f>
        <v>0</v>
      </c>
      <c r="G246" s="418"/>
      <c r="H246" s="72"/>
      <c r="I246" s="136">
        <f t="shared" ref="I246:I249" si="280">G246+H246</f>
        <v>0</v>
      </c>
      <c r="J246" s="417"/>
      <c r="K246" s="72"/>
      <c r="L246" s="137">
        <f t="shared" ref="L246:L249" si="281">J246+K246</f>
        <v>0</v>
      </c>
      <c r="M246" s="418"/>
      <c r="N246" s="72"/>
      <c r="O246" s="136">
        <f t="shared" ref="O246:O249" si="282">M246+N246</f>
        <v>0</v>
      </c>
      <c r="P246" s="419"/>
      <c r="Q246" s="311"/>
      <c r="R246" s="483"/>
      <c r="S246" s="483"/>
      <c r="T246" s="483"/>
    </row>
    <row r="247" spans="1:20" hidden="1" x14ac:dyDescent="0.25">
      <c r="A247" s="43">
        <v>6292</v>
      </c>
      <c r="B247" s="69" t="s">
        <v>256</v>
      </c>
      <c r="C247" s="358">
        <f t="shared" si="276"/>
        <v>0</v>
      </c>
      <c r="D247" s="417"/>
      <c r="E247" s="72"/>
      <c r="F247" s="137">
        <f t="shared" si="279"/>
        <v>0</v>
      </c>
      <c r="G247" s="418"/>
      <c r="H247" s="72"/>
      <c r="I247" s="136">
        <f t="shared" si="280"/>
        <v>0</v>
      </c>
      <c r="J247" s="417"/>
      <c r="K247" s="72"/>
      <c r="L247" s="137">
        <f t="shared" si="281"/>
        <v>0</v>
      </c>
      <c r="M247" s="418"/>
      <c r="N247" s="72"/>
      <c r="O247" s="136">
        <f t="shared" si="282"/>
        <v>0</v>
      </c>
      <c r="P247" s="419"/>
      <c r="Q247" s="311"/>
      <c r="R247" s="483"/>
      <c r="S247" s="483"/>
      <c r="T247" s="483"/>
    </row>
    <row r="248" spans="1:20" ht="72" hidden="1" x14ac:dyDescent="0.25">
      <c r="A248" s="43">
        <v>6296</v>
      </c>
      <c r="B248" s="69" t="s">
        <v>257</v>
      </c>
      <c r="C248" s="358">
        <f t="shared" si="276"/>
        <v>0</v>
      </c>
      <c r="D248" s="417"/>
      <c r="E248" s="72"/>
      <c r="F248" s="137">
        <f t="shared" si="279"/>
        <v>0</v>
      </c>
      <c r="G248" s="418"/>
      <c r="H248" s="72"/>
      <c r="I248" s="136">
        <f t="shared" si="280"/>
        <v>0</v>
      </c>
      <c r="J248" s="417"/>
      <c r="K248" s="72"/>
      <c r="L248" s="137">
        <f t="shared" si="281"/>
        <v>0</v>
      </c>
      <c r="M248" s="418"/>
      <c r="N248" s="72"/>
      <c r="O248" s="136">
        <f t="shared" si="282"/>
        <v>0</v>
      </c>
      <c r="P248" s="419"/>
      <c r="Q248" s="311"/>
      <c r="R248" s="483"/>
      <c r="S248" s="483"/>
      <c r="T248" s="483"/>
    </row>
    <row r="249" spans="1:20" ht="39.75" hidden="1" customHeight="1" x14ac:dyDescent="0.25">
      <c r="A249" s="43">
        <v>6299</v>
      </c>
      <c r="B249" s="69" t="s">
        <v>258</v>
      </c>
      <c r="C249" s="358">
        <f t="shared" si="276"/>
        <v>0</v>
      </c>
      <c r="D249" s="417"/>
      <c r="E249" s="72"/>
      <c r="F249" s="137">
        <f t="shared" si="279"/>
        <v>0</v>
      </c>
      <c r="G249" s="418"/>
      <c r="H249" s="72"/>
      <c r="I249" s="136">
        <f t="shared" si="280"/>
        <v>0</v>
      </c>
      <c r="J249" s="417"/>
      <c r="K249" s="72"/>
      <c r="L249" s="137">
        <f t="shared" si="281"/>
        <v>0</v>
      </c>
      <c r="M249" s="418"/>
      <c r="N249" s="72"/>
      <c r="O249" s="136">
        <f t="shared" si="282"/>
        <v>0</v>
      </c>
      <c r="P249" s="419"/>
      <c r="Q249" s="311"/>
      <c r="R249" s="483"/>
      <c r="S249" s="483"/>
      <c r="T249" s="483"/>
    </row>
    <row r="250" spans="1:20" hidden="1" x14ac:dyDescent="0.25">
      <c r="A250" s="55">
        <v>6300</v>
      </c>
      <c r="B250" s="127" t="s">
        <v>259</v>
      </c>
      <c r="C250" s="347">
        <f t="shared" si="276"/>
        <v>0</v>
      </c>
      <c r="D250" s="56">
        <f>SUM(D251,D256,D257)</f>
        <v>0</v>
      </c>
      <c r="E250" s="57">
        <f t="shared" ref="E250" si="283">SUM(E251,E256,E257)</f>
        <v>0</v>
      </c>
      <c r="F250" s="145">
        <f>SUM(F251,F256,F257)</f>
        <v>0</v>
      </c>
      <c r="G250" s="412">
        <f t="shared" ref="G250:O250" si="284">SUM(G251,G256,G257)</f>
        <v>0</v>
      </c>
      <c r="H250" s="57">
        <f t="shared" si="284"/>
        <v>0</v>
      </c>
      <c r="I250" s="144">
        <f t="shared" si="284"/>
        <v>0</v>
      </c>
      <c r="J250" s="56">
        <f t="shared" si="284"/>
        <v>0</v>
      </c>
      <c r="K250" s="57">
        <f t="shared" si="284"/>
        <v>0</v>
      </c>
      <c r="L250" s="145">
        <f t="shared" si="284"/>
        <v>0</v>
      </c>
      <c r="M250" s="412">
        <f t="shared" si="284"/>
        <v>0</v>
      </c>
      <c r="N250" s="57">
        <f t="shared" si="284"/>
        <v>0</v>
      </c>
      <c r="O250" s="144">
        <f t="shared" si="284"/>
        <v>0</v>
      </c>
      <c r="P250" s="428"/>
      <c r="Q250" s="311"/>
      <c r="R250" s="483"/>
      <c r="S250" s="483"/>
      <c r="T250" s="483"/>
    </row>
    <row r="251" spans="1:20" ht="24" hidden="1" x14ac:dyDescent="0.25">
      <c r="A251" s="315">
        <v>6320</v>
      </c>
      <c r="B251" s="63" t="s">
        <v>260</v>
      </c>
      <c r="C251" s="432">
        <f t="shared" si="276"/>
        <v>0</v>
      </c>
      <c r="D251" s="64">
        <f>SUM(D252:D255)</f>
        <v>0</v>
      </c>
      <c r="E251" s="132">
        <f t="shared" ref="E251" si="285">SUM(E252:E255)</f>
        <v>0</v>
      </c>
      <c r="F251" s="146">
        <f>SUM(F252:F255)</f>
        <v>0</v>
      </c>
      <c r="G251" s="426">
        <f t="shared" ref="G251:O251" si="286">SUM(G252:G255)</f>
        <v>0</v>
      </c>
      <c r="H251" s="132">
        <f t="shared" si="286"/>
        <v>0</v>
      </c>
      <c r="I251" s="150">
        <f t="shared" si="286"/>
        <v>0</v>
      </c>
      <c r="J251" s="64">
        <f t="shared" si="286"/>
        <v>0</v>
      </c>
      <c r="K251" s="132">
        <f t="shared" si="286"/>
        <v>0</v>
      </c>
      <c r="L251" s="146">
        <f t="shared" si="286"/>
        <v>0</v>
      </c>
      <c r="M251" s="426">
        <f t="shared" si="286"/>
        <v>0</v>
      </c>
      <c r="N251" s="132">
        <f t="shared" si="286"/>
        <v>0</v>
      </c>
      <c r="O251" s="150">
        <f t="shared" si="286"/>
        <v>0</v>
      </c>
      <c r="P251" s="427"/>
      <c r="Q251" s="311"/>
      <c r="R251" s="483"/>
      <c r="S251" s="483"/>
      <c r="T251" s="483"/>
    </row>
    <row r="252" spans="1:20" hidden="1" x14ac:dyDescent="0.25">
      <c r="A252" s="43">
        <v>6322</v>
      </c>
      <c r="B252" s="69" t="s">
        <v>261</v>
      </c>
      <c r="C252" s="358">
        <f t="shared" si="276"/>
        <v>0</v>
      </c>
      <c r="D252" s="417"/>
      <c r="E252" s="72"/>
      <c r="F252" s="137">
        <f t="shared" ref="F252:F257" si="287">D252+E252</f>
        <v>0</v>
      </c>
      <c r="G252" s="418"/>
      <c r="H252" s="72"/>
      <c r="I252" s="136">
        <f t="shared" ref="I252:I257" si="288">G252+H252</f>
        <v>0</v>
      </c>
      <c r="J252" s="417"/>
      <c r="K252" s="72"/>
      <c r="L252" s="137">
        <f t="shared" ref="L252:L257" si="289">J252+K252</f>
        <v>0</v>
      </c>
      <c r="M252" s="418"/>
      <c r="N252" s="72"/>
      <c r="O252" s="136">
        <f t="shared" ref="O252:O257" si="290">M252+N252</f>
        <v>0</v>
      </c>
      <c r="P252" s="419"/>
      <c r="Q252" s="311"/>
      <c r="R252" s="483"/>
      <c r="S252" s="483"/>
      <c r="T252" s="483"/>
    </row>
    <row r="253" spans="1:20" ht="24" hidden="1" x14ac:dyDescent="0.25">
      <c r="A253" s="43">
        <v>6323</v>
      </c>
      <c r="B253" s="69" t="s">
        <v>262</v>
      </c>
      <c r="C253" s="358">
        <f t="shared" si="276"/>
        <v>0</v>
      </c>
      <c r="D253" s="417"/>
      <c r="E253" s="72"/>
      <c r="F253" s="137">
        <f t="shared" si="287"/>
        <v>0</v>
      </c>
      <c r="G253" s="418"/>
      <c r="H253" s="72"/>
      <c r="I253" s="136">
        <f t="shared" si="288"/>
        <v>0</v>
      </c>
      <c r="J253" s="417"/>
      <c r="K253" s="72"/>
      <c r="L253" s="137">
        <f t="shared" si="289"/>
        <v>0</v>
      </c>
      <c r="M253" s="418"/>
      <c r="N253" s="72"/>
      <c r="O253" s="136">
        <f t="shared" si="290"/>
        <v>0</v>
      </c>
      <c r="P253" s="419"/>
      <c r="Q253" s="311"/>
      <c r="R253" s="483"/>
      <c r="S253" s="483"/>
      <c r="T253" s="483"/>
    </row>
    <row r="254" spans="1:20" ht="24" hidden="1" x14ac:dyDescent="0.25">
      <c r="A254" s="43">
        <v>6324</v>
      </c>
      <c r="B254" s="69" t="s">
        <v>263</v>
      </c>
      <c r="C254" s="358">
        <f t="shared" si="276"/>
        <v>0</v>
      </c>
      <c r="D254" s="417"/>
      <c r="E254" s="72"/>
      <c r="F254" s="137">
        <f t="shared" si="287"/>
        <v>0</v>
      </c>
      <c r="G254" s="418"/>
      <c r="H254" s="72"/>
      <c r="I254" s="136">
        <f t="shared" si="288"/>
        <v>0</v>
      </c>
      <c r="J254" s="417"/>
      <c r="K254" s="72"/>
      <c r="L254" s="137">
        <f t="shared" si="289"/>
        <v>0</v>
      </c>
      <c r="M254" s="418"/>
      <c r="N254" s="72"/>
      <c r="O254" s="136">
        <f t="shared" si="290"/>
        <v>0</v>
      </c>
      <c r="P254" s="419"/>
      <c r="Q254" s="311"/>
      <c r="R254" s="483"/>
      <c r="S254" s="483"/>
      <c r="T254" s="483"/>
    </row>
    <row r="255" spans="1:20" hidden="1" x14ac:dyDescent="0.25">
      <c r="A255" s="37">
        <v>6329</v>
      </c>
      <c r="B255" s="63" t="s">
        <v>264</v>
      </c>
      <c r="C255" s="353">
        <f t="shared" si="276"/>
        <v>0</v>
      </c>
      <c r="D255" s="377"/>
      <c r="E255" s="66"/>
      <c r="F255" s="134">
        <f t="shared" si="287"/>
        <v>0</v>
      </c>
      <c r="G255" s="376"/>
      <c r="H255" s="66"/>
      <c r="I255" s="133">
        <f t="shared" si="288"/>
        <v>0</v>
      </c>
      <c r="J255" s="377"/>
      <c r="K255" s="66"/>
      <c r="L255" s="134">
        <f t="shared" si="289"/>
        <v>0</v>
      </c>
      <c r="M255" s="376"/>
      <c r="N255" s="66"/>
      <c r="O255" s="133">
        <f t="shared" si="290"/>
        <v>0</v>
      </c>
      <c r="P255" s="416"/>
      <c r="Q255" s="311"/>
      <c r="R255" s="483"/>
      <c r="S255" s="483"/>
      <c r="T255" s="483"/>
    </row>
    <row r="256" spans="1:20" ht="24" hidden="1" x14ac:dyDescent="0.25">
      <c r="A256" s="174">
        <v>6330</v>
      </c>
      <c r="B256" s="175" t="s">
        <v>265</v>
      </c>
      <c r="C256" s="432">
        <f t="shared" si="276"/>
        <v>0</v>
      </c>
      <c r="D256" s="434"/>
      <c r="E256" s="164"/>
      <c r="F256" s="166">
        <f t="shared" si="287"/>
        <v>0</v>
      </c>
      <c r="G256" s="435"/>
      <c r="H256" s="164"/>
      <c r="I256" s="165">
        <f t="shared" si="288"/>
        <v>0</v>
      </c>
      <c r="J256" s="434"/>
      <c r="K256" s="164"/>
      <c r="L256" s="166">
        <f t="shared" si="289"/>
        <v>0</v>
      </c>
      <c r="M256" s="435"/>
      <c r="N256" s="164"/>
      <c r="O256" s="165">
        <f t="shared" si="290"/>
        <v>0</v>
      </c>
      <c r="P256" s="436"/>
      <c r="Q256" s="311"/>
      <c r="R256" s="483"/>
      <c r="S256" s="483"/>
      <c r="T256" s="483"/>
    </row>
    <row r="257" spans="1:20" hidden="1" x14ac:dyDescent="0.25">
      <c r="A257" s="138">
        <v>6360</v>
      </c>
      <c r="B257" s="69" t="s">
        <v>266</v>
      </c>
      <c r="C257" s="358">
        <f t="shared" si="276"/>
        <v>0</v>
      </c>
      <c r="D257" s="417"/>
      <c r="E257" s="72"/>
      <c r="F257" s="137">
        <f t="shared" si="287"/>
        <v>0</v>
      </c>
      <c r="G257" s="418"/>
      <c r="H257" s="72"/>
      <c r="I257" s="136">
        <f t="shared" si="288"/>
        <v>0</v>
      </c>
      <c r="J257" s="417"/>
      <c r="K257" s="72"/>
      <c r="L257" s="137">
        <f t="shared" si="289"/>
        <v>0</v>
      </c>
      <c r="M257" s="418"/>
      <c r="N257" s="72"/>
      <c r="O257" s="136">
        <f t="shared" si="290"/>
        <v>0</v>
      </c>
      <c r="P257" s="419"/>
      <c r="Q257" s="311"/>
      <c r="R257" s="483"/>
      <c r="S257" s="483"/>
      <c r="T257" s="483"/>
    </row>
    <row r="258" spans="1:20" ht="36" hidden="1" x14ac:dyDescent="0.25">
      <c r="A258" s="55">
        <v>6400</v>
      </c>
      <c r="B258" s="127" t="s">
        <v>267</v>
      </c>
      <c r="C258" s="347">
        <f t="shared" si="276"/>
        <v>0</v>
      </c>
      <c r="D258" s="56">
        <f>SUM(D259,D263)</f>
        <v>0</v>
      </c>
      <c r="E258" s="57">
        <f t="shared" ref="E258" si="291">SUM(E259,E263)</f>
        <v>0</v>
      </c>
      <c r="F258" s="145">
        <f>SUM(F259,F263)</f>
        <v>0</v>
      </c>
      <c r="G258" s="412">
        <f t="shared" ref="G258:O258" si="292">SUM(G259,G263)</f>
        <v>0</v>
      </c>
      <c r="H258" s="57">
        <f t="shared" si="292"/>
        <v>0</v>
      </c>
      <c r="I258" s="144">
        <f t="shared" si="292"/>
        <v>0</v>
      </c>
      <c r="J258" s="56">
        <f t="shared" si="292"/>
        <v>0</v>
      </c>
      <c r="K258" s="57">
        <f t="shared" si="292"/>
        <v>0</v>
      </c>
      <c r="L258" s="145">
        <f t="shared" si="292"/>
        <v>0</v>
      </c>
      <c r="M258" s="412">
        <f t="shared" si="292"/>
        <v>0</v>
      </c>
      <c r="N258" s="57">
        <f t="shared" si="292"/>
        <v>0</v>
      </c>
      <c r="O258" s="144">
        <f t="shared" si="292"/>
        <v>0</v>
      </c>
      <c r="P258" s="428"/>
      <c r="Q258" s="311"/>
      <c r="R258" s="483"/>
      <c r="S258" s="483"/>
      <c r="T258" s="483"/>
    </row>
    <row r="259" spans="1:20" ht="24" hidden="1" x14ac:dyDescent="0.25">
      <c r="A259" s="315">
        <v>6410</v>
      </c>
      <c r="B259" s="63" t="s">
        <v>268</v>
      </c>
      <c r="C259" s="353">
        <f t="shared" si="276"/>
        <v>0</v>
      </c>
      <c r="D259" s="64">
        <f>SUM(D260:D262)</f>
        <v>0</v>
      </c>
      <c r="E259" s="132">
        <f t="shared" ref="E259" si="293">SUM(E260:E262)</f>
        <v>0</v>
      </c>
      <c r="F259" s="146">
        <f>SUM(F260:F262)</f>
        <v>0</v>
      </c>
      <c r="G259" s="426">
        <f t="shared" ref="G259:O259" si="294">SUM(G260:G262)</f>
        <v>0</v>
      </c>
      <c r="H259" s="132">
        <f t="shared" si="294"/>
        <v>0</v>
      </c>
      <c r="I259" s="150">
        <f t="shared" si="294"/>
        <v>0</v>
      </c>
      <c r="J259" s="64">
        <f t="shared" si="294"/>
        <v>0</v>
      </c>
      <c r="K259" s="132">
        <f t="shared" si="294"/>
        <v>0</v>
      </c>
      <c r="L259" s="146">
        <f t="shared" si="294"/>
        <v>0</v>
      </c>
      <c r="M259" s="426">
        <f t="shared" si="294"/>
        <v>0</v>
      </c>
      <c r="N259" s="132">
        <f t="shared" si="294"/>
        <v>0</v>
      </c>
      <c r="O259" s="154">
        <f t="shared" si="294"/>
        <v>0</v>
      </c>
      <c r="P259" s="431"/>
      <c r="Q259" s="311"/>
      <c r="R259" s="483"/>
      <c r="S259" s="483"/>
      <c r="T259" s="483"/>
    </row>
    <row r="260" spans="1:20" hidden="1" x14ac:dyDescent="0.25">
      <c r="A260" s="43">
        <v>6411</v>
      </c>
      <c r="B260" s="148" t="s">
        <v>269</v>
      </c>
      <c r="C260" s="358">
        <f t="shared" si="276"/>
        <v>0</v>
      </c>
      <c r="D260" s="417"/>
      <c r="E260" s="72"/>
      <c r="F260" s="137">
        <f t="shared" ref="F260:F262" si="295">D260+E260</f>
        <v>0</v>
      </c>
      <c r="G260" s="418"/>
      <c r="H260" s="72"/>
      <c r="I260" s="136">
        <f t="shared" ref="I260:I262" si="296">G260+H260</f>
        <v>0</v>
      </c>
      <c r="J260" s="417"/>
      <c r="K260" s="72"/>
      <c r="L260" s="137">
        <f t="shared" ref="L260:L262" si="297">J260+K260</f>
        <v>0</v>
      </c>
      <c r="M260" s="418"/>
      <c r="N260" s="72"/>
      <c r="O260" s="136">
        <f t="shared" ref="O260:O262" si="298">M260+N260</f>
        <v>0</v>
      </c>
      <c r="P260" s="419"/>
      <c r="Q260" s="311"/>
      <c r="R260" s="483"/>
      <c r="S260" s="483"/>
      <c r="T260" s="483"/>
    </row>
    <row r="261" spans="1:20" ht="36" hidden="1" x14ac:dyDescent="0.25">
      <c r="A261" s="43">
        <v>6412</v>
      </c>
      <c r="B261" s="69" t="s">
        <v>270</v>
      </c>
      <c r="C261" s="358">
        <f t="shared" si="276"/>
        <v>0</v>
      </c>
      <c r="D261" s="417"/>
      <c r="E261" s="72"/>
      <c r="F261" s="137">
        <f t="shared" si="295"/>
        <v>0</v>
      </c>
      <c r="G261" s="418"/>
      <c r="H261" s="72"/>
      <c r="I261" s="136">
        <f t="shared" si="296"/>
        <v>0</v>
      </c>
      <c r="J261" s="417"/>
      <c r="K261" s="72"/>
      <c r="L261" s="137">
        <f t="shared" si="297"/>
        <v>0</v>
      </c>
      <c r="M261" s="418"/>
      <c r="N261" s="72"/>
      <c r="O261" s="136">
        <f t="shared" si="298"/>
        <v>0</v>
      </c>
      <c r="P261" s="419"/>
      <c r="Q261" s="311"/>
      <c r="R261" s="483"/>
      <c r="S261" s="483"/>
      <c r="T261" s="483"/>
    </row>
    <row r="262" spans="1:20" ht="36" hidden="1" x14ac:dyDescent="0.25">
      <c r="A262" s="43">
        <v>6419</v>
      </c>
      <c r="B262" s="69" t="s">
        <v>271</v>
      </c>
      <c r="C262" s="358">
        <f t="shared" si="276"/>
        <v>0</v>
      </c>
      <c r="D262" s="417"/>
      <c r="E262" s="72"/>
      <c r="F262" s="137">
        <f t="shared" si="295"/>
        <v>0</v>
      </c>
      <c r="G262" s="418"/>
      <c r="H262" s="72"/>
      <c r="I262" s="136">
        <f t="shared" si="296"/>
        <v>0</v>
      </c>
      <c r="J262" s="417"/>
      <c r="K262" s="72"/>
      <c r="L262" s="137">
        <f t="shared" si="297"/>
        <v>0</v>
      </c>
      <c r="M262" s="418"/>
      <c r="N262" s="72"/>
      <c r="O262" s="136">
        <f t="shared" si="298"/>
        <v>0</v>
      </c>
      <c r="P262" s="419"/>
      <c r="Q262" s="311"/>
      <c r="R262" s="483"/>
      <c r="S262" s="483"/>
      <c r="T262" s="483"/>
    </row>
    <row r="263" spans="1:20" ht="36" hidden="1" x14ac:dyDescent="0.25">
      <c r="A263" s="138">
        <v>6420</v>
      </c>
      <c r="B263" s="69" t="s">
        <v>272</v>
      </c>
      <c r="C263" s="358">
        <f t="shared" si="276"/>
        <v>0</v>
      </c>
      <c r="D263" s="70">
        <f>SUM(D264:D267)</f>
        <v>0</v>
      </c>
      <c r="E263" s="135">
        <f t="shared" ref="E263" si="299">SUM(E264:E267)</f>
        <v>0</v>
      </c>
      <c r="F263" s="140">
        <f>SUM(F264:F267)</f>
        <v>0</v>
      </c>
      <c r="G263" s="420">
        <f>SUM(G264:G267)</f>
        <v>0</v>
      </c>
      <c r="H263" s="135">
        <f t="shared" ref="H263:I263" si="300">SUM(H264:H267)</f>
        <v>0</v>
      </c>
      <c r="I263" s="139">
        <f t="shared" si="300"/>
        <v>0</v>
      </c>
      <c r="J263" s="70">
        <f>SUM(J264:J267)</f>
        <v>0</v>
      </c>
      <c r="K263" s="135">
        <f t="shared" ref="K263:N263" si="301">SUM(K264:K267)</f>
        <v>0</v>
      </c>
      <c r="L263" s="140">
        <f t="shared" si="301"/>
        <v>0</v>
      </c>
      <c r="M263" s="420">
        <f t="shared" si="301"/>
        <v>0</v>
      </c>
      <c r="N263" s="135">
        <f t="shared" si="301"/>
        <v>0</v>
      </c>
      <c r="O263" s="139">
        <f>SUM(O264:O267)</f>
        <v>0</v>
      </c>
      <c r="P263" s="421"/>
      <c r="Q263" s="311"/>
      <c r="R263" s="483"/>
      <c r="S263" s="483"/>
      <c r="T263" s="483"/>
    </row>
    <row r="264" spans="1:20" hidden="1" x14ac:dyDescent="0.25">
      <c r="A264" s="43">
        <v>6421</v>
      </c>
      <c r="B264" s="69" t="s">
        <v>273</v>
      </c>
      <c r="C264" s="358">
        <f t="shared" si="276"/>
        <v>0</v>
      </c>
      <c r="D264" s="417"/>
      <c r="E264" s="72"/>
      <c r="F264" s="137">
        <f t="shared" ref="F264:F267" si="302">D264+E264</f>
        <v>0</v>
      </c>
      <c r="G264" s="418"/>
      <c r="H264" s="72"/>
      <c r="I264" s="136">
        <f t="shared" ref="I264:I267" si="303">G264+H264</f>
        <v>0</v>
      </c>
      <c r="J264" s="417"/>
      <c r="K264" s="72"/>
      <c r="L264" s="137">
        <f t="shared" ref="L264:L267" si="304">J264+K264</f>
        <v>0</v>
      </c>
      <c r="M264" s="418"/>
      <c r="N264" s="72"/>
      <c r="O264" s="136">
        <f t="shared" ref="O264:O267" si="305">M264+N264</f>
        <v>0</v>
      </c>
      <c r="P264" s="419"/>
      <c r="Q264" s="311"/>
      <c r="R264" s="483"/>
      <c r="S264" s="483"/>
      <c r="T264" s="483"/>
    </row>
    <row r="265" spans="1:20" hidden="1" x14ac:dyDescent="0.25">
      <c r="A265" s="43">
        <v>6422</v>
      </c>
      <c r="B265" s="69" t="s">
        <v>274</v>
      </c>
      <c r="C265" s="358">
        <f t="shared" si="276"/>
        <v>0</v>
      </c>
      <c r="D265" s="417"/>
      <c r="E265" s="72"/>
      <c r="F265" s="137">
        <f t="shared" si="302"/>
        <v>0</v>
      </c>
      <c r="G265" s="418"/>
      <c r="H265" s="72"/>
      <c r="I265" s="136">
        <f t="shared" si="303"/>
        <v>0</v>
      </c>
      <c r="J265" s="417"/>
      <c r="K265" s="72"/>
      <c r="L265" s="137">
        <f t="shared" si="304"/>
        <v>0</v>
      </c>
      <c r="M265" s="418"/>
      <c r="N265" s="72"/>
      <c r="O265" s="136">
        <f t="shared" si="305"/>
        <v>0</v>
      </c>
      <c r="P265" s="419"/>
      <c r="Q265" s="311"/>
      <c r="R265" s="483"/>
      <c r="S265" s="483"/>
      <c r="T265" s="483"/>
    </row>
    <row r="266" spans="1:20" ht="24" hidden="1" x14ac:dyDescent="0.25">
      <c r="A266" s="43">
        <v>6423</v>
      </c>
      <c r="B266" s="69" t="s">
        <v>275</v>
      </c>
      <c r="C266" s="358">
        <f t="shared" si="276"/>
        <v>0</v>
      </c>
      <c r="D266" s="417"/>
      <c r="E266" s="72"/>
      <c r="F266" s="137">
        <f t="shared" si="302"/>
        <v>0</v>
      </c>
      <c r="G266" s="418"/>
      <c r="H266" s="72"/>
      <c r="I266" s="136">
        <f t="shared" si="303"/>
        <v>0</v>
      </c>
      <c r="J266" s="417"/>
      <c r="K266" s="72"/>
      <c r="L266" s="137">
        <f t="shared" si="304"/>
        <v>0</v>
      </c>
      <c r="M266" s="418"/>
      <c r="N266" s="72"/>
      <c r="O266" s="136">
        <f t="shared" si="305"/>
        <v>0</v>
      </c>
      <c r="P266" s="419"/>
      <c r="Q266" s="311"/>
      <c r="R266" s="483"/>
      <c r="S266" s="483"/>
      <c r="T266" s="483"/>
    </row>
    <row r="267" spans="1:20" ht="36" hidden="1" x14ac:dyDescent="0.25">
      <c r="A267" s="43">
        <v>6424</v>
      </c>
      <c r="B267" s="69" t="s">
        <v>276</v>
      </c>
      <c r="C267" s="358">
        <f t="shared" si="276"/>
        <v>0</v>
      </c>
      <c r="D267" s="417"/>
      <c r="E267" s="72"/>
      <c r="F267" s="137">
        <f t="shared" si="302"/>
        <v>0</v>
      </c>
      <c r="G267" s="418"/>
      <c r="H267" s="72"/>
      <c r="I267" s="136">
        <f t="shared" si="303"/>
        <v>0</v>
      </c>
      <c r="J267" s="417"/>
      <c r="K267" s="72"/>
      <c r="L267" s="137">
        <f t="shared" si="304"/>
        <v>0</v>
      </c>
      <c r="M267" s="418"/>
      <c r="N267" s="72"/>
      <c r="O267" s="136">
        <f t="shared" si="305"/>
        <v>0</v>
      </c>
      <c r="P267" s="419"/>
      <c r="Q267" s="311"/>
      <c r="R267" s="483"/>
      <c r="S267" s="483"/>
      <c r="T267" s="483"/>
    </row>
    <row r="268" spans="1:20" ht="36" hidden="1" x14ac:dyDescent="0.25">
      <c r="A268" s="176">
        <v>7000</v>
      </c>
      <c r="B268" s="176" t="s">
        <v>277</v>
      </c>
      <c r="C268" s="441">
        <f>SUM(F268,I268,L268,O268)</f>
        <v>0</v>
      </c>
      <c r="D268" s="177">
        <f>SUM(D269,D279)</f>
        <v>0</v>
      </c>
      <c r="E268" s="178">
        <f t="shared" ref="E268" si="306">SUM(E269,E279)</f>
        <v>0</v>
      </c>
      <c r="F268" s="442">
        <f>SUM(F269,F279)</f>
        <v>0</v>
      </c>
      <c r="G268" s="443">
        <f>SUM(G269,G279)</f>
        <v>0</v>
      </c>
      <c r="H268" s="178">
        <f t="shared" ref="H268:I268" si="307">SUM(H269,H279)</f>
        <v>0</v>
      </c>
      <c r="I268" s="444">
        <f t="shared" si="307"/>
        <v>0</v>
      </c>
      <c r="J268" s="177">
        <f>SUM(J269,J279)</f>
        <v>0</v>
      </c>
      <c r="K268" s="178">
        <f t="shared" ref="K268:N268" si="308">SUM(K269,K279)</f>
        <v>0</v>
      </c>
      <c r="L268" s="442">
        <f t="shared" si="308"/>
        <v>0</v>
      </c>
      <c r="M268" s="443">
        <f t="shared" si="308"/>
        <v>0</v>
      </c>
      <c r="N268" s="178">
        <f t="shared" si="308"/>
        <v>0</v>
      </c>
      <c r="O268" s="179">
        <f>SUM(O269,O279)</f>
        <v>0</v>
      </c>
      <c r="P268" s="445"/>
      <c r="Q268" s="311"/>
      <c r="R268" s="483"/>
      <c r="S268" s="483"/>
      <c r="T268" s="483"/>
    </row>
    <row r="269" spans="1:20" ht="24" hidden="1" x14ac:dyDescent="0.25">
      <c r="A269" s="55">
        <v>7200</v>
      </c>
      <c r="B269" s="127" t="s">
        <v>278</v>
      </c>
      <c r="C269" s="347">
        <f t="shared" si="276"/>
        <v>0</v>
      </c>
      <c r="D269" s="56">
        <f>SUM(D270,D271,D274,D275,D278)</f>
        <v>0</v>
      </c>
      <c r="E269" s="57">
        <f t="shared" ref="E269" si="309">SUM(E270,E271,E274,E275,E278)</f>
        <v>0</v>
      </c>
      <c r="F269" s="145">
        <f>SUM(F270,F271,F274,F275,F278)</f>
        <v>0</v>
      </c>
      <c r="G269" s="412">
        <f>SUM(G270,G271,G274,G275,G278)</f>
        <v>0</v>
      </c>
      <c r="H269" s="57"/>
      <c r="I269" s="144">
        <f>SUM(I270,I271,I274,I275,I278)</f>
        <v>0</v>
      </c>
      <c r="J269" s="56">
        <f>SUM(J270,J271,J274,J275,J278)</f>
        <v>0</v>
      </c>
      <c r="K269" s="57"/>
      <c r="L269" s="145">
        <f>SUM(L270,L271,L274,L275,L278)</f>
        <v>0</v>
      </c>
      <c r="M269" s="412"/>
      <c r="N269" s="57"/>
      <c r="O269" s="159">
        <f>SUM(O270,O271,O274,O275,O278)</f>
        <v>0</v>
      </c>
      <c r="P269" s="413"/>
      <c r="Q269" s="311"/>
      <c r="R269" s="483"/>
      <c r="S269" s="483"/>
      <c r="T269" s="483"/>
    </row>
    <row r="270" spans="1:20" ht="24" hidden="1" x14ac:dyDescent="0.25">
      <c r="A270" s="315">
        <v>7210</v>
      </c>
      <c r="B270" s="63" t="s">
        <v>279</v>
      </c>
      <c r="C270" s="353">
        <f t="shared" si="276"/>
        <v>0</v>
      </c>
      <c r="D270" s="377"/>
      <c r="E270" s="66"/>
      <c r="F270" s="134">
        <f>D270+E270</f>
        <v>0</v>
      </c>
      <c r="G270" s="376"/>
      <c r="H270" s="66"/>
      <c r="I270" s="133">
        <f>G270+H270</f>
        <v>0</v>
      </c>
      <c r="J270" s="377"/>
      <c r="K270" s="66"/>
      <c r="L270" s="134">
        <f>J270+K270</f>
        <v>0</v>
      </c>
      <c r="M270" s="376"/>
      <c r="N270" s="66"/>
      <c r="O270" s="133">
        <f>M270+N270</f>
        <v>0</v>
      </c>
      <c r="P270" s="416"/>
      <c r="Q270" s="311"/>
      <c r="R270" s="483"/>
      <c r="S270" s="483"/>
      <c r="T270" s="483"/>
    </row>
    <row r="271" spans="1:20" s="181" customFormat="1" ht="36" hidden="1" x14ac:dyDescent="0.25">
      <c r="A271" s="138">
        <v>7220</v>
      </c>
      <c r="B271" s="69" t="s">
        <v>280</v>
      </c>
      <c r="C271" s="358">
        <f t="shared" si="276"/>
        <v>0</v>
      </c>
      <c r="D271" s="70">
        <f>SUM(D272:D273)</f>
        <v>0</v>
      </c>
      <c r="E271" s="135">
        <f t="shared" ref="E271" si="310">SUM(E272:E273)</f>
        <v>0</v>
      </c>
      <c r="F271" s="140">
        <f>SUM(F272:F273)</f>
        <v>0</v>
      </c>
      <c r="G271" s="420">
        <f>SUM(G272:G273)</f>
        <v>0</v>
      </c>
      <c r="H271" s="135">
        <f t="shared" ref="H271:I271" si="311">SUM(H272:H273)</f>
        <v>0</v>
      </c>
      <c r="I271" s="139">
        <f t="shared" si="311"/>
        <v>0</v>
      </c>
      <c r="J271" s="70">
        <f>SUM(J272:J273)</f>
        <v>0</v>
      </c>
      <c r="K271" s="135">
        <f t="shared" ref="K271:O271" si="312">SUM(K272:K273)</f>
        <v>0</v>
      </c>
      <c r="L271" s="140">
        <f t="shared" si="312"/>
        <v>0</v>
      </c>
      <c r="M271" s="420">
        <f t="shared" si="312"/>
        <v>0</v>
      </c>
      <c r="N271" s="135">
        <f t="shared" si="312"/>
        <v>0</v>
      </c>
      <c r="O271" s="139">
        <f t="shared" si="312"/>
        <v>0</v>
      </c>
      <c r="P271" s="421"/>
      <c r="Q271" s="466"/>
      <c r="R271" s="483"/>
      <c r="S271" s="483"/>
      <c r="T271" s="483"/>
    </row>
    <row r="272" spans="1:20" s="181" customFormat="1" ht="36" hidden="1" x14ac:dyDescent="0.25">
      <c r="A272" s="43">
        <v>7221</v>
      </c>
      <c r="B272" s="69" t="s">
        <v>281</v>
      </c>
      <c r="C272" s="358">
        <f t="shared" si="276"/>
        <v>0</v>
      </c>
      <c r="D272" s="417"/>
      <c r="E272" s="72"/>
      <c r="F272" s="137">
        <f t="shared" ref="F272:F274" si="313">D272+E272</f>
        <v>0</v>
      </c>
      <c r="G272" s="418"/>
      <c r="H272" s="72"/>
      <c r="I272" s="136">
        <f t="shared" ref="I272:I274" si="314">G272+H272</f>
        <v>0</v>
      </c>
      <c r="J272" s="417"/>
      <c r="K272" s="72"/>
      <c r="L272" s="137">
        <f t="shared" ref="L272:L274" si="315">J272+K272</f>
        <v>0</v>
      </c>
      <c r="M272" s="418"/>
      <c r="N272" s="72"/>
      <c r="O272" s="136">
        <f t="shared" ref="O272:O274" si="316">M272+N272</f>
        <v>0</v>
      </c>
      <c r="P272" s="419"/>
      <c r="Q272" s="466"/>
      <c r="R272" s="483"/>
      <c r="S272" s="483"/>
      <c r="T272" s="483"/>
    </row>
    <row r="273" spans="1:20" s="181" customFormat="1" ht="36" hidden="1" x14ac:dyDescent="0.25">
      <c r="A273" s="43">
        <v>7222</v>
      </c>
      <c r="B273" s="69" t="s">
        <v>282</v>
      </c>
      <c r="C273" s="358">
        <f t="shared" si="276"/>
        <v>0</v>
      </c>
      <c r="D273" s="417"/>
      <c r="E273" s="72"/>
      <c r="F273" s="137">
        <f t="shared" si="313"/>
        <v>0</v>
      </c>
      <c r="G273" s="418"/>
      <c r="H273" s="72"/>
      <c r="I273" s="136">
        <f t="shared" si="314"/>
        <v>0</v>
      </c>
      <c r="J273" s="417"/>
      <c r="K273" s="72"/>
      <c r="L273" s="137">
        <f t="shared" si="315"/>
        <v>0</v>
      </c>
      <c r="M273" s="418"/>
      <c r="N273" s="72"/>
      <c r="O273" s="136">
        <f t="shared" si="316"/>
        <v>0</v>
      </c>
      <c r="P273" s="419"/>
      <c r="Q273" s="466"/>
      <c r="R273" s="483"/>
      <c r="S273" s="483"/>
      <c r="T273" s="483"/>
    </row>
    <row r="274" spans="1:20" ht="24" hidden="1" x14ac:dyDescent="0.25">
      <c r="A274" s="138">
        <v>7230</v>
      </c>
      <c r="B274" s="69" t="s">
        <v>283</v>
      </c>
      <c r="C274" s="358">
        <f t="shared" si="276"/>
        <v>0</v>
      </c>
      <c r="D274" s="417"/>
      <c r="E274" s="72"/>
      <c r="F274" s="137">
        <f t="shared" si="313"/>
        <v>0</v>
      </c>
      <c r="G274" s="418"/>
      <c r="H274" s="72"/>
      <c r="I274" s="136">
        <f t="shared" si="314"/>
        <v>0</v>
      </c>
      <c r="J274" s="417"/>
      <c r="K274" s="72"/>
      <c r="L274" s="137">
        <f t="shared" si="315"/>
        <v>0</v>
      </c>
      <c r="M274" s="418"/>
      <c r="N274" s="72"/>
      <c r="O274" s="136">
        <f t="shared" si="316"/>
        <v>0</v>
      </c>
      <c r="P274" s="419"/>
      <c r="Q274" s="311"/>
      <c r="R274" s="483"/>
      <c r="S274" s="483"/>
      <c r="T274" s="483"/>
    </row>
    <row r="275" spans="1:20" ht="24" hidden="1" x14ac:dyDescent="0.25">
      <c r="A275" s="138">
        <v>7240</v>
      </c>
      <c r="B275" s="69" t="s">
        <v>284</v>
      </c>
      <c r="C275" s="358">
        <f t="shared" si="276"/>
        <v>0</v>
      </c>
      <c r="D275" s="70">
        <f>SUM(D276:D277)</f>
        <v>0</v>
      </c>
      <c r="E275" s="135">
        <f t="shared" ref="E275" si="317">SUM(E276:E277)</f>
        <v>0</v>
      </c>
      <c r="F275" s="140">
        <f>SUM(F276:F277)</f>
        <v>0</v>
      </c>
      <c r="G275" s="420">
        <f>SUM(G276:G277)</f>
        <v>0</v>
      </c>
      <c r="H275" s="135">
        <f t="shared" ref="H275:I275" si="318">SUM(H276:H277)</f>
        <v>0</v>
      </c>
      <c r="I275" s="139">
        <f t="shared" si="318"/>
        <v>0</v>
      </c>
      <c r="J275" s="70">
        <f>SUM(J276:J277)</f>
        <v>0</v>
      </c>
      <c r="K275" s="135">
        <f t="shared" ref="K275:O275" si="319">SUM(K276:K277)</f>
        <v>0</v>
      </c>
      <c r="L275" s="140">
        <f t="shared" si="319"/>
        <v>0</v>
      </c>
      <c r="M275" s="420">
        <f t="shared" si="319"/>
        <v>0</v>
      </c>
      <c r="N275" s="135">
        <f t="shared" si="319"/>
        <v>0</v>
      </c>
      <c r="O275" s="139">
        <f t="shared" si="319"/>
        <v>0</v>
      </c>
      <c r="P275" s="421"/>
      <c r="Q275" s="311"/>
      <c r="R275" s="483"/>
      <c r="S275" s="483"/>
      <c r="T275" s="483"/>
    </row>
    <row r="276" spans="1:20" ht="48" hidden="1" x14ac:dyDescent="0.25">
      <c r="A276" s="43">
        <v>7245</v>
      </c>
      <c r="B276" s="69" t="s">
        <v>285</v>
      </c>
      <c r="C276" s="358">
        <f t="shared" si="276"/>
        <v>0</v>
      </c>
      <c r="D276" s="417"/>
      <c r="E276" s="72"/>
      <c r="F276" s="137">
        <f t="shared" ref="F276:F278" si="320">D276+E276</f>
        <v>0</v>
      </c>
      <c r="G276" s="418"/>
      <c r="H276" s="72"/>
      <c r="I276" s="136">
        <f t="shared" ref="I276:I278" si="321">G276+H276</f>
        <v>0</v>
      </c>
      <c r="J276" s="417"/>
      <c r="K276" s="72"/>
      <c r="L276" s="137">
        <f t="shared" ref="L276:L278" si="322">J276+K276</f>
        <v>0</v>
      </c>
      <c r="M276" s="418"/>
      <c r="N276" s="72"/>
      <c r="O276" s="136">
        <f t="shared" ref="O276:O278" si="323">M276+N276</f>
        <v>0</v>
      </c>
      <c r="P276" s="419"/>
      <c r="Q276" s="311"/>
      <c r="R276" s="483"/>
      <c r="S276" s="483"/>
      <c r="T276" s="483"/>
    </row>
    <row r="277" spans="1:20" ht="96" hidden="1" x14ac:dyDescent="0.25">
      <c r="A277" s="43">
        <v>7246</v>
      </c>
      <c r="B277" s="69" t="s">
        <v>286</v>
      </c>
      <c r="C277" s="358">
        <f t="shared" si="276"/>
        <v>0</v>
      </c>
      <c r="D277" s="417"/>
      <c r="E277" s="72"/>
      <c r="F277" s="137">
        <f t="shared" si="320"/>
        <v>0</v>
      </c>
      <c r="G277" s="418"/>
      <c r="H277" s="72"/>
      <c r="I277" s="136">
        <f t="shared" si="321"/>
        <v>0</v>
      </c>
      <c r="J277" s="417"/>
      <c r="K277" s="72"/>
      <c r="L277" s="137">
        <f t="shared" si="322"/>
        <v>0</v>
      </c>
      <c r="M277" s="418"/>
      <c r="N277" s="72"/>
      <c r="O277" s="136">
        <f t="shared" si="323"/>
        <v>0</v>
      </c>
      <c r="P277" s="419"/>
      <c r="Q277" s="311"/>
      <c r="R277" s="483"/>
      <c r="S277" s="483"/>
      <c r="T277" s="483"/>
    </row>
    <row r="278" spans="1:20" ht="24" hidden="1" x14ac:dyDescent="0.25">
      <c r="A278" s="174">
        <v>7260</v>
      </c>
      <c r="B278" s="63" t="s">
        <v>287</v>
      </c>
      <c r="C278" s="353">
        <f t="shared" si="276"/>
        <v>0</v>
      </c>
      <c r="D278" s="377"/>
      <c r="E278" s="66"/>
      <c r="F278" s="134">
        <f t="shared" si="320"/>
        <v>0</v>
      </c>
      <c r="G278" s="376"/>
      <c r="H278" s="66"/>
      <c r="I278" s="133">
        <f t="shared" si="321"/>
        <v>0</v>
      </c>
      <c r="J278" s="377"/>
      <c r="K278" s="66"/>
      <c r="L278" s="134">
        <f t="shared" si="322"/>
        <v>0</v>
      </c>
      <c r="M278" s="376"/>
      <c r="N278" s="66"/>
      <c r="O278" s="133">
        <f t="shared" si="323"/>
        <v>0</v>
      </c>
      <c r="P278" s="416"/>
      <c r="Q278" s="311"/>
      <c r="R278" s="483"/>
      <c r="S278" s="483"/>
      <c r="T278" s="483"/>
    </row>
    <row r="279" spans="1:20" hidden="1" x14ac:dyDescent="0.25">
      <c r="A279" s="88">
        <v>7700</v>
      </c>
      <c r="B279" s="182" t="s">
        <v>288</v>
      </c>
      <c r="C279" s="446">
        <f t="shared" si="276"/>
        <v>0</v>
      </c>
      <c r="D279" s="183">
        <f t="shared" ref="D279:O279" si="324">D280</f>
        <v>0</v>
      </c>
      <c r="E279" s="184">
        <f t="shared" si="324"/>
        <v>0</v>
      </c>
      <c r="F279" s="147">
        <f t="shared" si="324"/>
        <v>0</v>
      </c>
      <c r="G279" s="447">
        <f t="shared" si="324"/>
        <v>0</v>
      </c>
      <c r="H279" s="184">
        <f t="shared" si="324"/>
        <v>0</v>
      </c>
      <c r="I279" s="448">
        <f t="shared" si="324"/>
        <v>0</v>
      </c>
      <c r="J279" s="183">
        <f t="shared" si="324"/>
        <v>0</v>
      </c>
      <c r="K279" s="184">
        <f t="shared" si="324"/>
        <v>0</v>
      </c>
      <c r="L279" s="147">
        <f t="shared" si="324"/>
        <v>0</v>
      </c>
      <c r="M279" s="447">
        <f t="shared" si="324"/>
        <v>0</v>
      </c>
      <c r="N279" s="184">
        <f t="shared" si="324"/>
        <v>0</v>
      </c>
      <c r="O279" s="448">
        <f t="shared" si="324"/>
        <v>0</v>
      </c>
      <c r="P279" s="428"/>
      <c r="Q279" s="311"/>
      <c r="R279" s="483"/>
      <c r="S279" s="483"/>
      <c r="T279" s="483"/>
    </row>
    <row r="280" spans="1:20" hidden="1" x14ac:dyDescent="0.25">
      <c r="A280" s="129">
        <v>7720</v>
      </c>
      <c r="B280" s="63" t="s">
        <v>289</v>
      </c>
      <c r="C280" s="363">
        <f t="shared" si="276"/>
        <v>0</v>
      </c>
      <c r="D280" s="375"/>
      <c r="E280" s="79"/>
      <c r="F280" s="186">
        <f>D280+E280</f>
        <v>0</v>
      </c>
      <c r="G280" s="449"/>
      <c r="H280" s="79"/>
      <c r="I280" s="185">
        <f>G280+H280</f>
        <v>0</v>
      </c>
      <c r="J280" s="375"/>
      <c r="K280" s="79"/>
      <c r="L280" s="186">
        <f>J280+K280</f>
        <v>0</v>
      </c>
      <c r="M280" s="449"/>
      <c r="N280" s="79"/>
      <c r="O280" s="185">
        <f>M280+N280</f>
        <v>0</v>
      </c>
      <c r="P280" s="450"/>
      <c r="Q280" s="311"/>
      <c r="R280" s="483"/>
      <c r="S280" s="483"/>
      <c r="T280" s="483"/>
    </row>
    <row r="281" spans="1:20" hidden="1" x14ac:dyDescent="0.25">
      <c r="A281" s="148"/>
      <c r="B281" s="69" t="s">
        <v>290</v>
      </c>
      <c r="C281" s="358">
        <f t="shared" si="276"/>
        <v>0</v>
      </c>
      <c r="D281" s="70">
        <f>SUM(D282:D283)</f>
        <v>0</v>
      </c>
      <c r="E281" s="135">
        <f t="shared" ref="E281" si="325">SUM(E282:E283)</f>
        <v>0</v>
      </c>
      <c r="F281" s="140">
        <f>SUM(F282:F283)</f>
        <v>0</v>
      </c>
      <c r="G281" s="420">
        <f>SUM(G282:G283)</f>
        <v>0</v>
      </c>
      <c r="H281" s="135">
        <f t="shared" ref="H281:I281" si="326">SUM(H282:H283)</f>
        <v>0</v>
      </c>
      <c r="I281" s="139">
        <f t="shared" si="326"/>
        <v>0</v>
      </c>
      <c r="J281" s="70">
        <f>SUM(J282:J283)</f>
        <v>0</v>
      </c>
      <c r="K281" s="135">
        <f t="shared" ref="K281:O281" si="327">SUM(K282:K283)</f>
        <v>0</v>
      </c>
      <c r="L281" s="140">
        <f t="shared" si="327"/>
        <v>0</v>
      </c>
      <c r="M281" s="420">
        <f t="shared" si="327"/>
        <v>0</v>
      </c>
      <c r="N281" s="135">
        <f t="shared" si="327"/>
        <v>0</v>
      </c>
      <c r="O281" s="139">
        <f t="shared" si="327"/>
        <v>0</v>
      </c>
      <c r="P281" s="421"/>
      <c r="Q281" s="311"/>
      <c r="R281" s="483"/>
      <c r="S281" s="483"/>
      <c r="T281" s="483"/>
    </row>
    <row r="282" spans="1:20" hidden="1" x14ac:dyDescent="0.25">
      <c r="A282" s="148" t="s">
        <v>291</v>
      </c>
      <c r="B282" s="43" t="s">
        <v>292</v>
      </c>
      <c r="C282" s="358">
        <f t="shared" si="276"/>
        <v>0</v>
      </c>
      <c r="D282" s="417"/>
      <c r="E282" s="72"/>
      <c r="F282" s="137">
        <f>E282+D282</f>
        <v>0</v>
      </c>
      <c r="G282" s="418"/>
      <c r="H282" s="72"/>
      <c r="I282" s="136">
        <f>H282+G282</f>
        <v>0</v>
      </c>
      <c r="J282" s="417"/>
      <c r="K282" s="72"/>
      <c r="L282" s="137">
        <f>K282+J282</f>
        <v>0</v>
      </c>
      <c r="M282" s="418"/>
      <c r="N282" s="72"/>
      <c r="O282" s="136">
        <f>N282+M282</f>
        <v>0</v>
      </c>
      <c r="P282" s="419"/>
      <c r="Q282" s="311"/>
      <c r="R282" s="483"/>
      <c r="S282" s="483"/>
      <c r="T282" s="483"/>
    </row>
    <row r="283" spans="1:20" ht="24" hidden="1" x14ac:dyDescent="0.25">
      <c r="A283" s="148" t="s">
        <v>293</v>
      </c>
      <c r="B283" s="187" t="s">
        <v>294</v>
      </c>
      <c r="C283" s="353">
        <f t="shared" si="276"/>
        <v>0</v>
      </c>
      <c r="D283" s="377"/>
      <c r="E283" s="66"/>
      <c r="F283" s="134">
        <f>E283+D283</f>
        <v>0</v>
      </c>
      <c r="G283" s="376"/>
      <c r="H283" s="66"/>
      <c r="I283" s="133">
        <f>H283+G283</f>
        <v>0</v>
      </c>
      <c r="J283" s="377"/>
      <c r="K283" s="66"/>
      <c r="L283" s="134">
        <f>K283+J283</f>
        <v>0</v>
      </c>
      <c r="M283" s="376"/>
      <c r="N283" s="66"/>
      <c r="O283" s="133">
        <f>N283+M283</f>
        <v>0</v>
      </c>
      <c r="P283" s="416"/>
      <c r="Q283" s="311"/>
      <c r="R283" s="483"/>
      <c r="S283" s="483"/>
      <c r="T283" s="483"/>
    </row>
    <row r="284" spans="1:20" ht="12.75" thickBot="1" x14ac:dyDescent="0.3">
      <c r="A284" s="188"/>
      <c r="B284" s="188" t="s">
        <v>295</v>
      </c>
      <c r="C284" s="451">
        <f t="shared" si="276"/>
        <v>662604</v>
      </c>
      <c r="D284" s="189">
        <f t="shared" ref="D284:O284" si="328">SUM(D281,D268,D229,D194,D186,D172,D74,D52)</f>
        <v>443451</v>
      </c>
      <c r="E284" s="453">
        <f t="shared" si="328"/>
        <v>0</v>
      </c>
      <c r="F284" s="454">
        <f t="shared" si="328"/>
        <v>443451</v>
      </c>
      <c r="G284" s="452">
        <f t="shared" si="328"/>
        <v>189478</v>
      </c>
      <c r="H284" s="190">
        <f t="shared" si="328"/>
        <v>0</v>
      </c>
      <c r="I284" s="453">
        <f t="shared" si="328"/>
        <v>189478</v>
      </c>
      <c r="J284" s="189">
        <f t="shared" si="328"/>
        <v>29675</v>
      </c>
      <c r="K284" s="453">
        <f t="shared" si="328"/>
        <v>0</v>
      </c>
      <c r="L284" s="454">
        <f t="shared" si="328"/>
        <v>29675</v>
      </c>
      <c r="M284" s="452">
        <f t="shared" si="328"/>
        <v>0</v>
      </c>
      <c r="N284" s="190">
        <f t="shared" si="328"/>
        <v>0</v>
      </c>
      <c r="O284" s="453">
        <f t="shared" si="328"/>
        <v>0</v>
      </c>
      <c r="P284" s="454"/>
      <c r="Q284" s="311"/>
      <c r="R284" s="483"/>
      <c r="S284" s="483"/>
      <c r="T284" s="483"/>
    </row>
    <row r="285" spans="1:20" s="25" customFormat="1" ht="13.5" hidden="1" thickTop="1" thickBot="1" x14ac:dyDescent="0.3">
      <c r="A285" s="578" t="s">
        <v>296</v>
      </c>
      <c r="B285" s="579"/>
      <c r="C285" s="455">
        <f t="shared" si="276"/>
        <v>0</v>
      </c>
      <c r="D285" s="192">
        <f>SUM(D24,D25,D41,D42)-D50</f>
        <v>0</v>
      </c>
      <c r="E285" s="193">
        <f t="shared" ref="E285:F285" si="329">SUM(E24,E25,E41,E42)-E50</f>
        <v>0</v>
      </c>
      <c r="F285" s="195">
        <f t="shared" si="329"/>
        <v>0</v>
      </c>
      <c r="G285" s="456">
        <f>SUM(G24,G42)-G50</f>
        <v>0</v>
      </c>
      <c r="H285" s="193">
        <f t="shared" ref="H285:I285" si="330">SUM(H24,H42)-H50</f>
        <v>0</v>
      </c>
      <c r="I285" s="194">
        <f t="shared" si="330"/>
        <v>0</v>
      </c>
      <c r="J285" s="192">
        <f>(J26+J42)-J50</f>
        <v>0</v>
      </c>
      <c r="K285" s="193">
        <f t="shared" ref="K285:L285" si="331">(K26+K42)-K50</f>
        <v>0</v>
      </c>
      <c r="L285" s="195">
        <f t="shared" si="331"/>
        <v>0</v>
      </c>
      <c r="M285" s="456">
        <f>SUM(M44)-M50</f>
        <v>0</v>
      </c>
      <c r="N285" s="193">
        <f t="shared" ref="N285:O285" si="332">SUM(N44)-N50</f>
        <v>0</v>
      </c>
      <c r="O285" s="194">
        <f t="shared" si="332"/>
        <v>0</v>
      </c>
      <c r="P285" s="457"/>
      <c r="Q285" s="314"/>
      <c r="R285" s="483"/>
      <c r="S285" s="483"/>
      <c r="T285" s="483"/>
    </row>
    <row r="286" spans="1:20" s="25" customFormat="1" ht="12.75" hidden="1" thickTop="1" x14ac:dyDescent="0.25">
      <c r="A286" s="580" t="s">
        <v>297</v>
      </c>
      <c r="B286" s="581"/>
      <c r="C286" s="458">
        <f t="shared" si="276"/>
        <v>0</v>
      </c>
      <c r="D286" s="196">
        <f t="shared" ref="D286:O286" si="333">SUM(D287,D288)-D295+D296</f>
        <v>0</v>
      </c>
      <c r="E286" s="197">
        <f t="shared" si="333"/>
        <v>0</v>
      </c>
      <c r="F286" s="199">
        <f t="shared" si="333"/>
        <v>0</v>
      </c>
      <c r="G286" s="459">
        <f t="shared" si="333"/>
        <v>0</v>
      </c>
      <c r="H286" s="197">
        <f t="shared" si="333"/>
        <v>0</v>
      </c>
      <c r="I286" s="198">
        <f t="shared" si="333"/>
        <v>0</v>
      </c>
      <c r="J286" s="196">
        <f t="shared" si="333"/>
        <v>0</v>
      </c>
      <c r="K286" s="197">
        <f t="shared" si="333"/>
        <v>0</v>
      </c>
      <c r="L286" s="199">
        <f t="shared" si="333"/>
        <v>0</v>
      </c>
      <c r="M286" s="459">
        <f t="shared" si="333"/>
        <v>0</v>
      </c>
      <c r="N286" s="197">
        <f t="shared" si="333"/>
        <v>0</v>
      </c>
      <c r="O286" s="198">
        <f t="shared" si="333"/>
        <v>0</v>
      </c>
      <c r="P286" s="460"/>
      <c r="Q286" s="314"/>
      <c r="R286" s="483"/>
      <c r="S286" s="483"/>
      <c r="T286" s="483"/>
    </row>
    <row r="287" spans="1:20" s="25" customFormat="1" ht="13.5" hidden="1" thickTop="1" thickBot="1" x14ac:dyDescent="0.3">
      <c r="A287" s="110" t="s">
        <v>298</v>
      </c>
      <c r="B287" s="110" t="s">
        <v>299</v>
      </c>
      <c r="C287" s="398">
        <f t="shared" si="276"/>
        <v>0</v>
      </c>
      <c r="D287" s="111">
        <f t="shared" ref="D287:O287" si="334">D21-D281</f>
        <v>0</v>
      </c>
      <c r="E287" s="112">
        <f t="shared" si="334"/>
        <v>0</v>
      </c>
      <c r="F287" s="113">
        <f t="shared" si="334"/>
        <v>0</v>
      </c>
      <c r="G287" s="399">
        <f t="shared" si="334"/>
        <v>0</v>
      </c>
      <c r="H287" s="112">
        <f t="shared" si="334"/>
        <v>0</v>
      </c>
      <c r="I287" s="200">
        <f t="shared" si="334"/>
        <v>0</v>
      </c>
      <c r="J287" s="111">
        <f t="shared" si="334"/>
        <v>0</v>
      </c>
      <c r="K287" s="112">
        <f t="shared" si="334"/>
        <v>0</v>
      </c>
      <c r="L287" s="113">
        <f t="shared" si="334"/>
        <v>0</v>
      </c>
      <c r="M287" s="399">
        <f t="shared" si="334"/>
        <v>0</v>
      </c>
      <c r="N287" s="112">
        <f t="shared" si="334"/>
        <v>0</v>
      </c>
      <c r="O287" s="200">
        <f t="shared" si="334"/>
        <v>0</v>
      </c>
      <c r="P287" s="400"/>
      <c r="Q287" s="314"/>
      <c r="R287" s="483"/>
      <c r="S287" s="483"/>
      <c r="T287" s="483"/>
    </row>
    <row r="288" spans="1:20" s="25" customFormat="1" ht="12.75" hidden="1" thickTop="1" x14ac:dyDescent="0.25">
      <c r="A288" s="201" t="s">
        <v>300</v>
      </c>
      <c r="B288" s="201" t="s">
        <v>301</v>
      </c>
      <c r="C288" s="458">
        <f t="shared" si="276"/>
        <v>0</v>
      </c>
      <c r="D288" s="196">
        <f t="shared" ref="D288:O288" si="335">SUM(D289,D291,D293)-SUM(D290,D292,D294)</f>
        <v>0</v>
      </c>
      <c r="E288" s="197">
        <f t="shared" si="335"/>
        <v>0</v>
      </c>
      <c r="F288" s="199">
        <f t="shared" si="335"/>
        <v>0</v>
      </c>
      <c r="G288" s="459">
        <f t="shared" si="335"/>
        <v>0</v>
      </c>
      <c r="H288" s="197">
        <f t="shared" si="335"/>
        <v>0</v>
      </c>
      <c r="I288" s="198">
        <f t="shared" si="335"/>
        <v>0</v>
      </c>
      <c r="J288" s="196">
        <f t="shared" si="335"/>
        <v>0</v>
      </c>
      <c r="K288" s="197">
        <f t="shared" si="335"/>
        <v>0</v>
      </c>
      <c r="L288" s="199">
        <f t="shared" si="335"/>
        <v>0</v>
      </c>
      <c r="M288" s="459">
        <f t="shared" si="335"/>
        <v>0</v>
      </c>
      <c r="N288" s="197">
        <f t="shared" si="335"/>
        <v>0</v>
      </c>
      <c r="O288" s="198">
        <f t="shared" si="335"/>
        <v>0</v>
      </c>
      <c r="P288" s="460"/>
      <c r="Q288" s="314"/>
      <c r="R288" s="483"/>
      <c r="S288" s="483"/>
      <c r="T288" s="483"/>
    </row>
    <row r="289" spans="1:20" ht="12.75" hidden="1" thickTop="1" x14ac:dyDescent="0.25">
      <c r="A289" s="202" t="s">
        <v>302</v>
      </c>
      <c r="B289" s="98" t="s">
        <v>303</v>
      </c>
      <c r="C289" s="363">
        <f t="shared" si="276"/>
        <v>0</v>
      </c>
      <c r="D289" s="375"/>
      <c r="E289" s="79"/>
      <c r="F289" s="186">
        <f t="shared" ref="F289:F296" si="336">E289+D289</f>
        <v>0</v>
      </c>
      <c r="G289" s="449"/>
      <c r="H289" s="79"/>
      <c r="I289" s="185">
        <f t="shared" ref="I289:I296" si="337">H289+G289</f>
        <v>0</v>
      </c>
      <c r="J289" s="375"/>
      <c r="K289" s="79"/>
      <c r="L289" s="186">
        <f t="shared" ref="L289:L296" si="338">K289+J289</f>
        <v>0</v>
      </c>
      <c r="M289" s="449"/>
      <c r="N289" s="79"/>
      <c r="O289" s="185">
        <f t="shared" ref="O289:O296" si="339">N289+M289</f>
        <v>0</v>
      </c>
      <c r="P289" s="450"/>
      <c r="Q289" s="311"/>
      <c r="R289" s="483"/>
      <c r="S289" s="483"/>
      <c r="T289" s="483"/>
    </row>
    <row r="290" spans="1:20" ht="24.75" hidden="1" thickTop="1" x14ac:dyDescent="0.25">
      <c r="A290" s="148" t="s">
        <v>304</v>
      </c>
      <c r="B290" s="42" t="s">
        <v>305</v>
      </c>
      <c r="C290" s="358">
        <f t="shared" si="276"/>
        <v>0</v>
      </c>
      <c r="D290" s="417"/>
      <c r="E290" s="72"/>
      <c r="F290" s="137">
        <f t="shared" si="336"/>
        <v>0</v>
      </c>
      <c r="G290" s="418"/>
      <c r="H290" s="72"/>
      <c r="I290" s="136">
        <f t="shared" si="337"/>
        <v>0</v>
      </c>
      <c r="J290" s="417"/>
      <c r="K290" s="72"/>
      <c r="L290" s="137">
        <f t="shared" si="338"/>
        <v>0</v>
      </c>
      <c r="M290" s="418"/>
      <c r="N290" s="72"/>
      <c r="O290" s="136">
        <f t="shared" si="339"/>
        <v>0</v>
      </c>
      <c r="P290" s="419"/>
      <c r="Q290" s="311"/>
      <c r="R290" s="483"/>
      <c r="S290" s="483"/>
      <c r="T290" s="483"/>
    </row>
    <row r="291" spans="1:20" ht="12.75" hidden="1" thickTop="1" x14ac:dyDescent="0.25">
      <c r="A291" s="148" t="s">
        <v>306</v>
      </c>
      <c r="B291" s="42" t="s">
        <v>307</v>
      </c>
      <c r="C291" s="358">
        <f t="shared" si="276"/>
        <v>0</v>
      </c>
      <c r="D291" s="417"/>
      <c r="E291" s="72"/>
      <c r="F291" s="137">
        <f t="shared" si="336"/>
        <v>0</v>
      </c>
      <c r="G291" s="418"/>
      <c r="H291" s="72"/>
      <c r="I291" s="136">
        <f t="shared" si="337"/>
        <v>0</v>
      </c>
      <c r="J291" s="417"/>
      <c r="K291" s="72"/>
      <c r="L291" s="137">
        <f t="shared" si="338"/>
        <v>0</v>
      </c>
      <c r="M291" s="418"/>
      <c r="N291" s="72"/>
      <c r="O291" s="136">
        <f t="shared" si="339"/>
        <v>0</v>
      </c>
      <c r="P291" s="419"/>
      <c r="Q291" s="311"/>
      <c r="R291" s="483"/>
      <c r="S291" s="483"/>
      <c r="T291" s="483"/>
    </row>
    <row r="292" spans="1:20" ht="24.75" hidden="1" thickTop="1" x14ac:dyDescent="0.25">
      <c r="A292" s="148" t="s">
        <v>308</v>
      </c>
      <c r="B292" s="42" t="s">
        <v>309</v>
      </c>
      <c r="C292" s="358">
        <f>SUM(F292,I292,L292,O292)</f>
        <v>0</v>
      </c>
      <c r="D292" s="417"/>
      <c r="E292" s="72"/>
      <c r="F292" s="137">
        <f t="shared" si="336"/>
        <v>0</v>
      </c>
      <c r="G292" s="418"/>
      <c r="H292" s="72"/>
      <c r="I292" s="136">
        <f t="shared" si="337"/>
        <v>0</v>
      </c>
      <c r="J292" s="417"/>
      <c r="K292" s="72"/>
      <c r="L292" s="137">
        <f t="shared" si="338"/>
        <v>0</v>
      </c>
      <c r="M292" s="418"/>
      <c r="N292" s="72"/>
      <c r="O292" s="136">
        <f t="shared" si="339"/>
        <v>0</v>
      </c>
      <c r="P292" s="419"/>
      <c r="Q292" s="311"/>
      <c r="R292" s="483"/>
      <c r="S292" s="483"/>
      <c r="T292" s="483"/>
    </row>
    <row r="293" spans="1:20" ht="12.75" hidden="1" thickTop="1" x14ac:dyDescent="0.25">
      <c r="A293" s="148" t="s">
        <v>310</v>
      </c>
      <c r="B293" s="42" t="s">
        <v>311</v>
      </c>
      <c r="C293" s="358">
        <f t="shared" si="276"/>
        <v>0</v>
      </c>
      <c r="D293" s="417"/>
      <c r="E293" s="72"/>
      <c r="F293" s="137">
        <f t="shared" si="336"/>
        <v>0</v>
      </c>
      <c r="G293" s="418"/>
      <c r="H293" s="72"/>
      <c r="I293" s="136">
        <f t="shared" si="337"/>
        <v>0</v>
      </c>
      <c r="J293" s="417"/>
      <c r="K293" s="72"/>
      <c r="L293" s="137">
        <f t="shared" si="338"/>
        <v>0</v>
      </c>
      <c r="M293" s="418"/>
      <c r="N293" s="72"/>
      <c r="O293" s="136">
        <f t="shared" si="339"/>
        <v>0</v>
      </c>
      <c r="P293" s="419"/>
      <c r="Q293" s="311"/>
      <c r="R293" s="483"/>
      <c r="S293" s="483"/>
      <c r="T293" s="483"/>
    </row>
    <row r="294" spans="1:20" ht="24.75" hidden="1" thickTop="1" x14ac:dyDescent="0.25">
      <c r="A294" s="203" t="s">
        <v>312</v>
      </c>
      <c r="B294" s="204" t="s">
        <v>313</v>
      </c>
      <c r="C294" s="432">
        <f t="shared" si="276"/>
        <v>0</v>
      </c>
      <c r="D294" s="434"/>
      <c r="E294" s="164"/>
      <c r="F294" s="166">
        <f t="shared" si="336"/>
        <v>0</v>
      </c>
      <c r="G294" s="435"/>
      <c r="H294" s="164"/>
      <c r="I294" s="165">
        <f t="shared" si="337"/>
        <v>0</v>
      </c>
      <c r="J294" s="434"/>
      <c r="K294" s="164"/>
      <c r="L294" s="166">
        <f t="shared" si="338"/>
        <v>0</v>
      </c>
      <c r="M294" s="435"/>
      <c r="N294" s="164"/>
      <c r="O294" s="165">
        <f t="shared" si="339"/>
        <v>0</v>
      </c>
      <c r="P294" s="436"/>
      <c r="Q294" s="311"/>
      <c r="R294" s="483"/>
      <c r="S294" s="483"/>
      <c r="T294" s="483"/>
    </row>
    <row r="295" spans="1:20" s="25" customFormat="1" ht="13.5" hidden="1" thickTop="1" thickBot="1" x14ac:dyDescent="0.3">
      <c r="A295" s="205" t="s">
        <v>314</v>
      </c>
      <c r="B295" s="205" t="s">
        <v>315</v>
      </c>
      <c r="C295" s="455">
        <f t="shared" si="276"/>
        <v>0</v>
      </c>
      <c r="D295" s="461"/>
      <c r="E295" s="206"/>
      <c r="F295" s="208">
        <f t="shared" si="336"/>
        <v>0</v>
      </c>
      <c r="G295" s="462"/>
      <c r="H295" s="206"/>
      <c r="I295" s="207">
        <f t="shared" si="337"/>
        <v>0</v>
      </c>
      <c r="J295" s="461"/>
      <c r="K295" s="206"/>
      <c r="L295" s="208">
        <f t="shared" si="338"/>
        <v>0</v>
      </c>
      <c r="M295" s="462"/>
      <c r="N295" s="206"/>
      <c r="O295" s="207">
        <f t="shared" si="339"/>
        <v>0</v>
      </c>
      <c r="P295" s="463"/>
      <c r="Q295" s="314"/>
      <c r="R295" s="483"/>
      <c r="S295" s="483"/>
      <c r="T295" s="483"/>
    </row>
    <row r="296" spans="1:20" s="25" customFormat="1" ht="48.75" hidden="1" thickTop="1" x14ac:dyDescent="0.25">
      <c r="A296" s="201" t="s">
        <v>316</v>
      </c>
      <c r="B296" s="209" t="s">
        <v>317</v>
      </c>
      <c r="C296" s="458">
        <f>SUM(F296,I296,L296,O296)</f>
        <v>0</v>
      </c>
      <c r="D296" s="464"/>
      <c r="E296" s="213"/>
      <c r="F296" s="153">
        <f t="shared" si="336"/>
        <v>0</v>
      </c>
      <c r="G296" s="429"/>
      <c r="H296" s="151"/>
      <c r="I296" s="152">
        <f t="shared" si="337"/>
        <v>0</v>
      </c>
      <c r="J296" s="348"/>
      <c r="K296" s="151"/>
      <c r="L296" s="153">
        <f t="shared" si="338"/>
        <v>0</v>
      </c>
      <c r="M296" s="429"/>
      <c r="N296" s="151"/>
      <c r="O296" s="152">
        <f t="shared" si="339"/>
        <v>0</v>
      </c>
      <c r="P296" s="430"/>
      <c r="Q296" s="314"/>
      <c r="R296" s="483"/>
      <c r="S296" s="483"/>
      <c r="T296" s="483"/>
    </row>
    <row r="297" spans="1:20" ht="12.75" thickTop="1" x14ac:dyDescent="0.25">
      <c r="A297" s="1"/>
      <c r="B297" s="1"/>
      <c r="C297" s="1"/>
      <c r="D297" s="1"/>
      <c r="E297" s="1"/>
      <c r="F297" s="1"/>
      <c r="G297" s="1"/>
      <c r="H297" s="1"/>
      <c r="I297" s="1"/>
      <c r="J297" s="1"/>
      <c r="K297" s="1"/>
      <c r="L297" s="1"/>
      <c r="M297" s="1"/>
      <c r="N297" s="1"/>
      <c r="O297" s="1"/>
    </row>
    <row r="298" spans="1:20" x14ac:dyDescent="0.25">
      <c r="A298" s="1"/>
      <c r="B298" s="1"/>
      <c r="C298" s="1"/>
      <c r="D298" s="1"/>
      <c r="E298" s="1"/>
      <c r="F298" s="1"/>
      <c r="G298" s="1"/>
      <c r="H298" s="1"/>
      <c r="I298" s="1"/>
      <c r="J298" s="1"/>
      <c r="K298" s="1"/>
      <c r="L298" s="1"/>
      <c r="M298" s="1"/>
      <c r="N298" s="1"/>
      <c r="O298" s="1"/>
    </row>
    <row r="299" spans="1:20" x14ac:dyDescent="0.25">
      <c r="A299" s="1"/>
      <c r="B299" s="1"/>
      <c r="C299" s="1"/>
      <c r="D299" s="1"/>
      <c r="E299" s="1"/>
      <c r="F299" s="1"/>
      <c r="G299" s="1"/>
      <c r="H299" s="1"/>
      <c r="I299" s="1"/>
      <c r="J299" s="1"/>
      <c r="K299" s="1"/>
      <c r="L299" s="1"/>
      <c r="M299" s="1"/>
      <c r="N299" s="1"/>
      <c r="O299" s="1"/>
    </row>
    <row r="300" spans="1:20" x14ac:dyDescent="0.25">
      <c r="A300" s="1"/>
      <c r="B300" s="1"/>
      <c r="C300" s="1"/>
      <c r="D300" s="1"/>
      <c r="E300" s="1"/>
      <c r="F300" s="1"/>
      <c r="G300" s="1"/>
      <c r="H300" s="1"/>
      <c r="I300" s="1"/>
      <c r="J300" s="1"/>
      <c r="K300" s="1"/>
      <c r="L300" s="1"/>
      <c r="M300" s="1"/>
      <c r="N300" s="1"/>
      <c r="O300" s="1"/>
    </row>
    <row r="301" spans="1:20" x14ac:dyDescent="0.25">
      <c r="A301" s="1"/>
      <c r="B301" s="1"/>
      <c r="C301" s="1"/>
      <c r="D301" s="1"/>
      <c r="E301" s="1"/>
      <c r="F301" s="1"/>
      <c r="G301" s="1"/>
      <c r="H301" s="1"/>
      <c r="I301" s="1"/>
      <c r="J301" s="1"/>
      <c r="K301" s="1"/>
      <c r="L301" s="1"/>
      <c r="M301" s="1"/>
      <c r="N301" s="1"/>
      <c r="O301" s="1"/>
    </row>
    <row r="302" spans="1:20" x14ac:dyDescent="0.25">
      <c r="A302" s="1"/>
      <c r="B302" s="1"/>
      <c r="C302" s="1"/>
      <c r="D302" s="1"/>
      <c r="E302" s="1"/>
      <c r="F302" s="1"/>
      <c r="G302" s="1"/>
      <c r="H302" s="1"/>
      <c r="I302" s="1"/>
      <c r="J302" s="1"/>
      <c r="K302" s="1"/>
      <c r="L302" s="1"/>
      <c r="M302" s="1"/>
      <c r="N302" s="1"/>
      <c r="O302" s="1"/>
    </row>
    <row r="303" spans="1:20" x14ac:dyDescent="0.25">
      <c r="A303" s="1"/>
      <c r="B303" s="1"/>
      <c r="C303" s="1"/>
      <c r="D303" s="1"/>
      <c r="E303" s="1"/>
      <c r="F303" s="1"/>
      <c r="G303" s="1"/>
      <c r="H303" s="1"/>
      <c r="I303" s="1"/>
      <c r="J303" s="1"/>
      <c r="K303" s="1"/>
      <c r="L303" s="1"/>
      <c r="M303" s="1"/>
      <c r="N303" s="1"/>
      <c r="O303" s="1"/>
    </row>
    <row r="304" spans="1:20" x14ac:dyDescent="0.25">
      <c r="A304" s="1"/>
      <c r="B304" s="1"/>
      <c r="C304" s="1"/>
      <c r="D304" s="1"/>
      <c r="E304" s="1"/>
      <c r="F304" s="1"/>
      <c r="G304" s="1"/>
      <c r="H304" s="1"/>
      <c r="I304" s="1"/>
      <c r="J304" s="1"/>
      <c r="K304" s="1"/>
      <c r="L304" s="1"/>
      <c r="M304" s="1"/>
      <c r="N304" s="1"/>
      <c r="O304" s="1"/>
    </row>
    <row r="305" spans="1:15" x14ac:dyDescent="0.25">
      <c r="A305" s="1"/>
      <c r="B305" s="1"/>
      <c r="C305" s="1"/>
      <c r="D305" s="1"/>
      <c r="E305" s="1"/>
      <c r="F305" s="1"/>
      <c r="G305" s="1"/>
      <c r="H305" s="1"/>
      <c r="I305" s="1"/>
      <c r="J305" s="1"/>
      <c r="K305" s="1"/>
      <c r="L305" s="1"/>
      <c r="M305" s="1"/>
      <c r="N305" s="1"/>
      <c r="O305" s="1"/>
    </row>
    <row r="306" spans="1:15" x14ac:dyDescent="0.25">
      <c r="A306" s="1"/>
      <c r="B306" s="1"/>
      <c r="C306" s="1"/>
      <c r="D306" s="1"/>
      <c r="E306" s="1"/>
      <c r="F306" s="1"/>
      <c r="G306" s="1"/>
      <c r="H306" s="1"/>
      <c r="I306" s="1"/>
      <c r="J306" s="1"/>
      <c r="K306" s="1"/>
      <c r="L306" s="1"/>
      <c r="M306" s="1"/>
      <c r="N306" s="1"/>
      <c r="O306" s="1"/>
    </row>
    <row r="307" spans="1:15" x14ac:dyDescent="0.25">
      <c r="A307" s="1"/>
      <c r="B307" s="1"/>
      <c r="C307" s="1"/>
      <c r="D307" s="1"/>
      <c r="E307" s="1"/>
      <c r="F307" s="1"/>
      <c r="G307" s="1"/>
      <c r="H307" s="1"/>
      <c r="I307" s="1"/>
      <c r="J307" s="1"/>
      <c r="K307" s="1"/>
      <c r="L307" s="1"/>
      <c r="M307" s="1"/>
      <c r="N307" s="1"/>
      <c r="O307" s="1"/>
    </row>
    <row r="308" spans="1:15" x14ac:dyDescent="0.25">
      <c r="A308" s="1"/>
      <c r="B308" s="1"/>
      <c r="C308" s="1"/>
      <c r="D308" s="1"/>
      <c r="E308" s="1"/>
      <c r="F308" s="1"/>
      <c r="G308" s="1"/>
      <c r="H308" s="1"/>
      <c r="I308" s="1"/>
      <c r="J308" s="1"/>
      <c r="K308" s="1"/>
      <c r="L308" s="1"/>
      <c r="M308" s="1"/>
      <c r="N308" s="1"/>
      <c r="O308" s="1"/>
    </row>
    <row r="309" spans="1:15" x14ac:dyDescent="0.25">
      <c r="A309" s="1"/>
      <c r="B309" s="1"/>
      <c r="C309" s="1"/>
      <c r="D309" s="1"/>
      <c r="E309" s="1"/>
      <c r="F309" s="1"/>
      <c r="G309" s="1"/>
      <c r="H309" s="1"/>
      <c r="I309" s="1"/>
      <c r="J309" s="1"/>
      <c r="K309" s="1"/>
      <c r="L309" s="1"/>
      <c r="M309" s="1"/>
      <c r="N309" s="1"/>
      <c r="O309" s="1"/>
    </row>
    <row r="310" spans="1:15" x14ac:dyDescent="0.25">
      <c r="A310" s="1"/>
      <c r="B310" s="1"/>
      <c r="C310" s="1"/>
      <c r="D310" s="1"/>
      <c r="E310" s="1"/>
      <c r="F310" s="1"/>
      <c r="G310" s="1"/>
      <c r="H310" s="1"/>
      <c r="I310" s="1"/>
      <c r="J310" s="1"/>
      <c r="K310" s="1"/>
      <c r="L310" s="1"/>
      <c r="M310" s="1"/>
      <c r="N310" s="1"/>
      <c r="O310" s="1"/>
    </row>
    <row r="311" spans="1:15" x14ac:dyDescent="0.25">
      <c r="A311" s="1"/>
      <c r="B311" s="1"/>
      <c r="C311" s="1"/>
      <c r="D311" s="1"/>
      <c r="E311" s="1"/>
      <c r="F311" s="1"/>
      <c r="G311" s="1"/>
      <c r="H311" s="1"/>
      <c r="I311" s="1"/>
      <c r="J311" s="1"/>
      <c r="K311" s="1"/>
      <c r="L311" s="1"/>
      <c r="M311" s="1"/>
      <c r="N311" s="1"/>
      <c r="O311" s="1"/>
    </row>
    <row r="312" spans="1:15" x14ac:dyDescent="0.25">
      <c r="A312" s="1"/>
      <c r="B312" s="1"/>
      <c r="C312" s="1"/>
      <c r="D312" s="1"/>
      <c r="E312" s="1"/>
      <c r="F312" s="1"/>
      <c r="G312" s="1"/>
      <c r="H312" s="1"/>
      <c r="I312" s="1"/>
      <c r="J312" s="1"/>
      <c r="K312" s="1"/>
      <c r="L312" s="1"/>
      <c r="M312" s="1"/>
      <c r="N312" s="1"/>
      <c r="O312" s="1"/>
    </row>
    <row r="313" spans="1:15" x14ac:dyDescent="0.25">
      <c r="A313" s="1"/>
      <c r="B313" s="1"/>
      <c r="C313" s="1"/>
      <c r="D313" s="1"/>
      <c r="E313" s="1"/>
      <c r="F313" s="1"/>
      <c r="G313" s="1"/>
      <c r="H313" s="1"/>
      <c r="I313" s="1"/>
      <c r="J313" s="1"/>
      <c r="K313" s="1"/>
      <c r="L313" s="1"/>
      <c r="M313" s="1"/>
      <c r="N313" s="1"/>
      <c r="O313" s="1"/>
    </row>
    <row r="314" spans="1:15" x14ac:dyDescent="0.25">
      <c r="A314" s="1"/>
      <c r="B314" s="1"/>
      <c r="C314" s="1"/>
      <c r="D314" s="1"/>
      <c r="E314" s="1"/>
      <c r="F314" s="1"/>
      <c r="G314" s="1"/>
      <c r="H314" s="1"/>
      <c r="I314" s="1"/>
      <c r="J314" s="1"/>
      <c r="K314" s="1"/>
      <c r="L314" s="1"/>
      <c r="M314" s="1"/>
      <c r="N314" s="1"/>
      <c r="O314" s="1"/>
    </row>
  </sheetData>
  <sheetProtection algorithmName="SHA-512" hashValue="2chp2jUudSBSZzLRDr42w33MmM3lxxJBM4qyTJi6ekMbGejMATTrzf3At0huEVfT5Dp5NxJKUwSqFwNhwSIfmw==" saltValue="tWheAvXywJ9TuxO73cB/ZA==" spinCount="100000" sheet="1" objects="1" scenarios="1" formatCells="0" formatColumns="0" formatRows="0"/>
  <autoFilter ref="A18:P296">
    <filterColumn colId="2">
      <filters blank="1">
        <filter val="1 000"/>
        <filter val="1 090"/>
        <filter val="1 200"/>
        <filter val="1 450"/>
        <filter val="1 500"/>
        <filter val="1 630"/>
        <filter val="1 738"/>
        <filter val="1 770"/>
        <filter val="10 460"/>
        <filter val="100"/>
        <filter val="107 620"/>
        <filter val="12 260"/>
        <filter val="12 300"/>
        <filter val="121"/>
        <filter val="130"/>
        <filter val="14 390"/>
        <filter val="140 215"/>
        <filter val="15 285"/>
        <filter val="19 123"/>
        <filter val="19 721"/>
        <filter val="19 868"/>
        <filter val="2 006"/>
        <filter val="2 300"/>
        <filter val="2 465"/>
        <filter val="2 800"/>
        <filter val="200"/>
        <filter val="21"/>
        <filter val="23"/>
        <filter val="251"/>
        <filter val="26 728"/>
        <filter val="26 837"/>
        <filter val="27 900"/>
        <filter val="3 456"/>
        <filter val="3 551"/>
        <filter val="3 850"/>
        <filter val="300"/>
        <filter val="32"/>
        <filter val="32 595"/>
        <filter val="359"/>
        <filter val="4 401"/>
        <filter val="402 415"/>
        <filter val="427"/>
        <filter val="429 143"/>
        <filter val="5 337"/>
        <filter val="5 409"/>
        <filter val="521"/>
        <filter val="53 351"/>
        <filter val="569 358"/>
        <filter val="6 149"/>
        <filter val="6 537"/>
        <filter val="632 929"/>
        <filter val="64 828"/>
        <filter val="661 104"/>
        <filter val="662 604"/>
        <filter val="725"/>
        <filter val="772"/>
        <filter val="81"/>
        <filter val="900"/>
        <filter val="91 746"/>
        <filter val="919"/>
      </filters>
    </filterColumn>
  </autoFilter>
  <mergeCells count="32">
    <mergeCell ref="A285:B285"/>
    <mergeCell ref="A286:B286"/>
    <mergeCell ref="I16:I17"/>
    <mergeCell ref="J16:J17"/>
    <mergeCell ref="K16:K17"/>
    <mergeCell ref="C13:P13"/>
    <mergeCell ref="A15:A17"/>
    <mergeCell ref="B15:B17"/>
    <mergeCell ref="C15:O15"/>
    <mergeCell ref="C16:C17"/>
    <mergeCell ref="D16:D17"/>
    <mergeCell ref="E16:E17"/>
    <mergeCell ref="F16:F17"/>
    <mergeCell ref="G16:G17"/>
    <mergeCell ref="H16:H17"/>
    <mergeCell ref="O16:O17"/>
    <mergeCell ref="P16:P17"/>
    <mergeCell ref="L16:L17"/>
    <mergeCell ref="M16:M17"/>
    <mergeCell ref="N16:N17"/>
    <mergeCell ref="C12:P12"/>
    <mergeCell ref="A1:O1"/>
    <mergeCell ref="A2:P2"/>
    <mergeCell ref="C3:P3"/>
    <mergeCell ref="C4:P4"/>
    <mergeCell ref="C5:P5"/>
    <mergeCell ref="C6:P6"/>
    <mergeCell ref="C7:P7"/>
    <mergeCell ref="C8:P8"/>
    <mergeCell ref="C9:P9"/>
    <mergeCell ref="C10:P10"/>
    <mergeCell ref="C11:P11"/>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56.pielikums Jūrmalas pilsētas domes
2017.gada 30.janvāra saistošajiem noteikumiem Nr.10
(Protokols Nr.4, 1.punkts)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01.3.3.</vt:lpstr>
      <vt:lpstr>01.3.3. (2)</vt:lpstr>
      <vt:lpstr>04.1.9.</vt:lpstr>
      <vt:lpstr>04.1.15.</vt:lpstr>
      <vt:lpstr>04.3.1.</vt:lpstr>
      <vt:lpstr>04.3.1. (2)</vt:lpstr>
      <vt:lpstr>09.1.9.</vt:lpstr>
      <vt:lpstr>09.20.1.</vt:lpstr>
      <vt:lpstr>09.26.1.</vt:lpstr>
      <vt:lpstr>09.28.1.</vt:lpstr>
      <vt:lpstr>09.31.1.</vt:lpstr>
      <vt:lpstr>10.2.9.</vt:lpstr>
      <vt:lpstr>10.4.1.</vt:lpstr>
      <vt:lpstr>10.piel</vt:lpstr>
      <vt:lpstr>12.piel.</vt:lpstr>
      <vt:lpstr>'01.3.3.'!Print_Titles</vt:lpstr>
      <vt:lpstr>'01.3.3. (2)'!Print_Titles</vt:lpstr>
      <vt:lpstr>'04.1.15.'!Print_Titles</vt:lpstr>
      <vt:lpstr>'04.1.9.'!Print_Titles</vt:lpstr>
      <vt:lpstr>'04.3.1.'!Print_Titles</vt:lpstr>
      <vt:lpstr>'04.3.1. (2)'!Print_Titles</vt:lpstr>
      <vt:lpstr>'09.1.9.'!Print_Titles</vt:lpstr>
      <vt:lpstr>'09.20.1.'!Print_Titles</vt:lpstr>
      <vt:lpstr>'09.26.1.'!Print_Titles</vt:lpstr>
      <vt:lpstr>'09.28.1.'!Print_Titles</vt:lpstr>
      <vt:lpstr>'09.31.1.'!Print_Titles</vt:lpstr>
      <vt:lpstr>'10.2.9.'!Print_Titles</vt:lpstr>
      <vt:lpstr>'10.4.1.'!Print_Titles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Dzērve</dc:creator>
  <cp:lastModifiedBy>Liene Zalkovska</cp:lastModifiedBy>
  <cp:lastPrinted>2017-01-31T08:23:49Z</cp:lastPrinted>
  <dcterms:created xsi:type="dcterms:W3CDTF">2017-01-02T06:51:27Z</dcterms:created>
  <dcterms:modified xsi:type="dcterms:W3CDTF">2017-01-31T08:25:20Z</dcterms:modified>
</cp:coreProperties>
</file>